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sdp\Salidas masivas\2014\Variables adicionales\Resultados\"/>
    </mc:Choice>
  </mc:AlternateContent>
  <xr:revisionPtr revIDLastSave="0" documentId="13_ncr:1_{4845340F-1956-4E8A-A825-A782A7C5FB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dice" sheetId="1" r:id="rId1"/>
    <sheet name="Tablas 1" sheetId="2" r:id="rId2"/>
    <sheet name="Tablas 2" sheetId="3" r:id="rId3"/>
    <sheet name="Tablas 3" sheetId="4" r:id="rId4"/>
    <sheet name="Tablas 4" sheetId="5" r:id="rId5"/>
    <sheet name="Tablas 5" sheetId="6" r:id="rId6"/>
    <sheet name="Tablas 6" sheetId="7" r:id="rId7"/>
    <sheet name="Tablas 7" sheetId="8" r:id="rId8"/>
    <sheet name="Tablas 8" sheetId="9" r:id="rId9"/>
    <sheet name="Tablas 9" sheetId="10" r:id="rId10"/>
    <sheet name="Tablas 10" sheetId="11" r:id="rId11"/>
    <sheet name="Tablas 11" sheetId="12" r:id="rId12"/>
    <sheet name="Tablas 12" sheetId="13" r:id="rId13"/>
    <sheet name="Tablas 13" sheetId="14" r:id="rId14"/>
    <sheet name="Tablas 14" sheetId="15" r:id="rId15"/>
    <sheet name="Tablas 15" sheetId="16" r:id="rId16"/>
    <sheet name="Tablas 16" sheetId="17" r:id="rId17"/>
    <sheet name="Tablas 17" sheetId="18" r:id="rId18"/>
    <sheet name="Tablas 18" sheetId="19" r:id="rId19"/>
    <sheet name="Tablas 19" sheetId="20" r:id="rId20"/>
    <sheet name="Tablas 20" sheetId="21" r:id="rId21"/>
    <sheet name="Tablas 21" sheetId="22" r:id="rId22"/>
    <sheet name="Tablas 22" sheetId="23" r:id="rId23"/>
    <sheet name="Tablas 23" sheetId="24" r:id="rId24"/>
    <sheet name="Tablas 24" sheetId="25" r:id="rId25"/>
    <sheet name="Tablas 25" sheetId="26" r:id="rId26"/>
    <sheet name="Tablas 26" sheetId="27" r:id="rId27"/>
    <sheet name="Tablas 27" sheetId="28" r:id="rId28"/>
    <sheet name="Tablas 28" sheetId="29" r:id="rId29"/>
    <sheet name="Tablas 29" sheetId="30" r:id="rId30"/>
    <sheet name="Tablas 30" sheetId="31" r:id="rId31"/>
    <sheet name="Tablas 31" sheetId="32" r:id="rId32"/>
    <sheet name="Tablas 32" sheetId="33" r:id="rId33"/>
    <sheet name="Tablas 33" sheetId="34" r:id="rId34"/>
    <sheet name="Tablas 34" sheetId="35" r:id="rId35"/>
    <sheet name="Tablas 35" sheetId="36" r:id="rId36"/>
    <sheet name="Tablas 36" sheetId="37" r:id="rId37"/>
    <sheet name="Tablas 37" sheetId="38" r:id="rId38"/>
    <sheet name="Tablas 38" sheetId="39" r:id="rId3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6" i="1"/>
  <c r="A47" i="1"/>
  <c r="J67" i="39"/>
  <c r="G25" i="39"/>
  <c r="G1" i="39"/>
  <c r="J67" i="38" l="1"/>
  <c r="J25" i="38"/>
  <c r="J1" i="38"/>
  <c r="J67" i="37"/>
  <c r="J25" i="37"/>
  <c r="J1" i="37"/>
  <c r="J67" i="36"/>
  <c r="J25" i="36"/>
  <c r="J1" i="36"/>
  <c r="F67" i="35"/>
  <c r="F25" i="35"/>
  <c r="F1" i="35"/>
  <c r="F67" i="34"/>
  <c r="F25" i="34"/>
  <c r="F1" i="34"/>
  <c r="F67" i="33"/>
  <c r="F25" i="33"/>
  <c r="F1" i="33"/>
  <c r="J67" i="32"/>
  <c r="J25" i="32"/>
  <c r="J1" i="32"/>
  <c r="F67" i="31"/>
  <c r="F25" i="31"/>
  <c r="F1" i="31"/>
  <c r="F67" i="30"/>
  <c r="F25" i="30"/>
  <c r="F1" i="30"/>
  <c r="F67" i="29"/>
  <c r="F25" i="29"/>
  <c r="F1" i="29"/>
  <c r="F67" i="28"/>
  <c r="F25" i="28"/>
  <c r="F1" i="28"/>
  <c r="F67" i="27"/>
  <c r="F25" i="27"/>
  <c r="F1" i="27"/>
  <c r="F67" i="26"/>
  <c r="F25" i="26"/>
  <c r="F1" i="26"/>
  <c r="F67" i="25"/>
  <c r="F25" i="25"/>
  <c r="F1" i="25"/>
  <c r="F67" i="24"/>
  <c r="F25" i="24"/>
  <c r="F1" i="24"/>
  <c r="F67" i="23"/>
  <c r="F25" i="23"/>
  <c r="F1" i="23"/>
  <c r="F67" i="22"/>
  <c r="F25" i="22"/>
  <c r="F1" i="22"/>
  <c r="F67" i="21"/>
  <c r="F25" i="21"/>
  <c r="F1" i="21"/>
  <c r="F67" i="20"/>
  <c r="F25" i="20"/>
  <c r="F1" i="20"/>
  <c r="F67" i="19"/>
  <c r="F25" i="19"/>
  <c r="F1" i="19"/>
  <c r="F67" i="18"/>
  <c r="F25" i="18"/>
  <c r="F1" i="18"/>
  <c r="C67" i="17"/>
  <c r="C25" i="17"/>
  <c r="C1" i="17"/>
  <c r="C67" i="16"/>
  <c r="C25" i="16"/>
  <c r="C1" i="16"/>
  <c r="F67" i="15"/>
  <c r="F25" i="15"/>
  <c r="F1" i="15"/>
  <c r="F67" i="14"/>
  <c r="F25" i="14"/>
  <c r="F1" i="14"/>
  <c r="F67" i="13"/>
  <c r="F25" i="13"/>
  <c r="F1" i="13"/>
  <c r="F67" i="12"/>
  <c r="F25" i="12"/>
  <c r="F1" i="12"/>
  <c r="F67" i="11"/>
  <c r="F25" i="11"/>
  <c r="F1" i="11"/>
  <c r="F67" i="10"/>
  <c r="F25" i="10"/>
  <c r="F1" i="10"/>
  <c r="L67" i="9"/>
  <c r="L25" i="9"/>
  <c r="L1" i="9"/>
  <c r="L67" i="8"/>
  <c r="L25" i="8"/>
  <c r="L1" i="8"/>
  <c r="L67" i="7"/>
  <c r="L25" i="7"/>
  <c r="L1" i="7"/>
  <c r="J67" i="6"/>
  <c r="J25" i="6"/>
  <c r="J1" i="6"/>
  <c r="L67" i="5"/>
  <c r="L25" i="5"/>
  <c r="L1" i="5"/>
  <c r="C67" i="4"/>
  <c r="C25" i="4"/>
  <c r="C1" i="4"/>
  <c r="C67" i="3"/>
  <c r="C25" i="3"/>
  <c r="C1" i="3"/>
  <c r="C67" i="2"/>
  <c r="C25" i="2"/>
  <c r="C1" i="2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<sst xmlns="http://schemas.openxmlformats.org/spreadsheetml/2006/main" count="5769" uniqueCount="421">
  <si>
    <t>Encuesta Multipropósito 2014: Resultados por pregunta</t>
  </si>
  <si>
    <t>Indice</t>
  </si>
  <si>
    <t>Numero total de viviendas por zona geográfica</t>
  </si>
  <si>
    <t xml:space="preserve">Capítulo y pregunta principal: </t>
  </si>
  <si>
    <t xml:space="preserve">Subpreguntas relacionadas:      </t>
  </si>
  <si>
    <t>Código de pregunta en análisis: n_viviendase</t>
  </si>
  <si>
    <t>NOTA: En los resultados de esta pregunta solo se incluyen a quienes efectivamente la respondieron, por tanto, en las tablas pueden faltar municipios o localidades porque en ningún hogar de estas zonas contestaron la pregunta. Además, los resultados dependen de la respuesta a preguntas precedentes en el formulario de la encuesta. Para mejorar la interpretación de las tablas, le invitamos a revisar el formulariode la encuesta 2014</t>
  </si>
  <si>
    <t>Viviendas según zona geográfica - Bogotá</t>
  </si>
  <si>
    <t>Codigo</t>
  </si>
  <si>
    <t>Municipio</t>
  </si>
  <si>
    <t>Total.Viviendas</t>
  </si>
  <si>
    <t>11001</t>
  </si>
  <si>
    <t>Bogotá urbano</t>
  </si>
  <si>
    <t>*Datos expandidos con base en las retroproyecciones de población calculadas a partir del Censo Nacional de Población y Vivienda 2018.</t>
  </si>
  <si>
    <t>**La categoría Urbano es lo que el DANE denomina como Cabecera.</t>
  </si>
  <si>
    <t>***En las variables cuantitativas se excluyen del cálculo a quienes no saben o no responden, que se dodifican con 98 y 99. En variables referentes a los años cumplidos de las personas o que indagan sobre el tiempo dedicado a ciertas actividades, no se hacen exclusiones.</t>
  </si>
  <si>
    <t xml:space="preserve"> </t>
  </si>
  <si>
    <t>Viviendas según zona geográfica - Municipios urbano (Cabecera)</t>
  </si>
  <si>
    <t>cod</t>
  </si>
  <si>
    <t>Bogotá</t>
  </si>
  <si>
    <t>25099</t>
  </si>
  <si>
    <t>Bojacá</t>
  </si>
  <si>
    <t>25126</t>
  </si>
  <si>
    <t>Cajicá</t>
  </si>
  <si>
    <t>25151</t>
  </si>
  <si>
    <t>Cáqueza</t>
  </si>
  <si>
    <t>25175</t>
  </si>
  <si>
    <t>Chía</t>
  </si>
  <si>
    <t>25183</t>
  </si>
  <si>
    <t>Chocontá</t>
  </si>
  <si>
    <t>25214</t>
  </si>
  <si>
    <t>Cota</t>
  </si>
  <si>
    <t>25260</t>
  </si>
  <si>
    <t>El Rosal</t>
  </si>
  <si>
    <t>25269</t>
  </si>
  <si>
    <t>Facatativá</t>
  </si>
  <si>
    <t>25286</t>
  </si>
  <si>
    <t>Funza</t>
  </si>
  <si>
    <t>25290</t>
  </si>
  <si>
    <t>Fusagasugá</t>
  </si>
  <si>
    <t>25295</t>
  </si>
  <si>
    <t>Gachancipá</t>
  </si>
  <si>
    <t>25297</t>
  </si>
  <si>
    <t>Gachetá</t>
  </si>
  <si>
    <t>25307</t>
  </si>
  <si>
    <t>Girardot</t>
  </si>
  <si>
    <t>25320</t>
  </si>
  <si>
    <t>Guaduas</t>
  </si>
  <si>
    <t>25377</t>
  </si>
  <si>
    <t>La Calera</t>
  </si>
  <si>
    <t>25386</t>
  </si>
  <si>
    <t>La Mesa</t>
  </si>
  <si>
    <t>25430</t>
  </si>
  <si>
    <t>Madrid</t>
  </si>
  <si>
    <t>25438</t>
  </si>
  <si>
    <t>Medina</t>
  </si>
  <si>
    <t>25473</t>
  </si>
  <si>
    <t>Mosquera</t>
  </si>
  <si>
    <t>25513</t>
  </si>
  <si>
    <t>Pacho</t>
  </si>
  <si>
    <t>25662</t>
  </si>
  <si>
    <t>San Juan de Río Seco</t>
  </si>
  <si>
    <t>25740</t>
  </si>
  <si>
    <t>Sibaté</t>
  </si>
  <si>
    <t>25754</t>
  </si>
  <si>
    <t>Soacha</t>
  </si>
  <si>
    <t>25758</t>
  </si>
  <si>
    <t>Sopó</t>
  </si>
  <si>
    <t>25769</t>
  </si>
  <si>
    <t>Subachoque</t>
  </si>
  <si>
    <t>25785</t>
  </si>
  <si>
    <t>Tabio</t>
  </si>
  <si>
    <t>25799</t>
  </si>
  <si>
    <t>Tenjo</t>
  </si>
  <si>
    <t>25817</t>
  </si>
  <si>
    <t>Tocancipá</t>
  </si>
  <si>
    <t>25843</t>
  </si>
  <si>
    <t>Villa de San Diego de Ubaté</t>
  </si>
  <si>
    <t>25875</t>
  </si>
  <si>
    <t>Villeta</t>
  </si>
  <si>
    <t>25899</t>
  </si>
  <si>
    <t>Zipaquirá</t>
  </si>
  <si>
    <t>Viviendas según zona geográfica - Localidades urbano (Cabecera)</t>
  </si>
  <si>
    <t>Localidad</t>
  </si>
  <si>
    <t>1</t>
  </si>
  <si>
    <t>Usaquen            </t>
  </si>
  <si>
    <t>10</t>
  </si>
  <si>
    <t>Engativa           </t>
  </si>
  <si>
    <t>11</t>
  </si>
  <si>
    <t>Suba               </t>
  </si>
  <si>
    <t>12</t>
  </si>
  <si>
    <t>Barrios Unidos     </t>
  </si>
  <si>
    <t>13</t>
  </si>
  <si>
    <t>Teusaquillo        </t>
  </si>
  <si>
    <t>14</t>
  </si>
  <si>
    <t>Los Martires       </t>
  </si>
  <si>
    <t>15</t>
  </si>
  <si>
    <t>Antonio Nariño</t>
  </si>
  <si>
    <t>16</t>
  </si>
  <si>
    <t>Puente Aranda      </t>
  </si>
  <si>
    <t>17</t>
  </si>
  <si>
    <t>Candelaria         </t>
  </si>
  <si>
    <t>18</t>
  </si>
  <si>
    <t>Rafael Uribe Uribe</t>
  </si>
  <si>
    <t>19</t>
  </si>
  <si>
    <t>Ciudad Bolivar     </t>
  </si>
  <si>
    <t>2</t>
  </si>
  <si>
    <t>Chapinero          </t>
  </si>
  <si>
    <t>3</t>
  </si>
  <si>
    <t>Santa Fe           </t>
  </si>
  <si>
    <t>4</t>
  </si>
  <si>
    <t>San Cristobal      </t>
  </si>
  <si>
    <t>5</t>
  </si>
  <si>
    <t>Usme               </t>
  </si>
  <si>
    <t>6</t>
  </si>
  <si>
    <t>Tunjuelito         </t>
  </si>
  <si>
    <t>7</t>
  </si>
  <si>
    <t>Bosa               </t>
  </si>
  <si>
    <t>8</t>
  </si>
  <si>
    <t>Kennedy            </t>
  </si>
  <si>
    <t>9</t>
  </si>
  <si>
    <t>Fontibon           </t>
  </si>
  <si>
    <t>Número total de hogares por zona geográfica</t>
  </si>
  <si>
    <t>Código de pregunta en análisis: n_hogarese</t>
  </si>
  <si>
    <t>Hogares según zona geográfica - Bogotá</t>
  </si>
  <si>
    <t>Total.hogares</t>
  </si>
  <si>
    <t>Hogares según zona geográfica - Municipios urbano (Cabecera)</t>
  </si>
  <si>
    <t>Hogares según zona geográfica - Localidades urbano (Cabecera)</t>
  </si>
  <si>
    <t>Número total de personas por zona geográfica</t>
  </si>
  <si>
    <t>Código de pregunta en análisis: n_personase</t>
  </si>
  <si>
    <t>Personas según zona geográfica - Bogotá</t>
  </si>
  <si>
    <t>Total.Personas</t>
  </si>
  <si>
    <t>Personas según zona geográfica - Municipios urbano (Cabecera)</t>
  </si>
  <si>
    <t>Personas según zona geográfica - Localidades urbano (Cabecera)</t>
  </si>
  <si>
    <t>Ciclo de vida acorde a la edad</t>
  </si>
  <si>
    <t>Código de pregunta en análisis: n_ciclo</t>
  </si>
  <si>
    <t>Personas según la etapa del ciclo de vida en la que se encuentran según su edad - Bogotá</t>
  </si>
  <si>
    <t>Total.Primera infancia (0 a 5 años)</t>
  </si>
  <si>
    <t>Total.Infancia (6 a 11 años)</t>
  </si>
  <si>
    <t>Total.Adolescencia (12 a 18 años)</t>
  </si>
  <si>
    <t>Total.Jóvenes (19 a 28 años)</t>
  </si>
  <si>
    <t>Total.Adultos (29 a 59 años)</t>
  </si>
  <si>
    <t>Total.Adultos mayores (60 años o más)</t>
  </si>
  <si>
    <t>Porcentaje.Primera infancia (0 a 5 años)</t>
  </si>
  <si>
    <t>Porcentaje.Infancia (6 a 11 años)</t>
  </si>
  <si>
    <t>Porcentaje.Adolescencia (12 a 18 años)</t>
  </si>
  <si>
    <t>Porcentaje.Jóvenes (19 a 28 años)</t>
  </si>
  <si>
    <t>Porcentaje.Adultos (29 a 59 años)</t>
  </si>
  <si>
    <t>Porcentaje.Adultos mayores (60 años o más)</t>
  </si>
  <si>
    <t>Personas según la etapa del ciclo de vida en la que se encuentran según su edad - Municipios urbano (Cabecera)</t>
  </si>
  <si>
    <t>Personas según la etapa del ciclo de vida en la que se encuentran según su edad - Localidades urbano (Cabecera)</t>
  </si>
  <si>
    <t>Código de pregunta en análisis: n_ciclo2</t>
  </si>
  <si>
    <t>Personas según si son jóvenes (14 a 28 años) - Bogotá</t>
  </si>
  <si>
    <t>Total.Personas de 0 a 13 años</t>
  </si>
  <si>
    <t>Total.Jóvenes (14 a 28 años)</t>
  </si>
  <si>
    <t>Total.Adultos (29 a 49 años)</t>
  </si>
  <si>
    <t>Porcentaje.Personas de 0 a 13 años</t>
  </si>
  <si>
    <t>Porcentaje.Jóvenes (14 a 28 años)</t>
  </si>
  <si>
    <t>Porcentaje.Adultos (29 a 49 años)</t>
  </si>
  <si>
    <t>Personas según si son jóvenes (14 a 28 años) - Municipios urbano (Cabecera)</t>
  </si>
  <si>
    <t>Personas según si son jóvenes (14 a 28 años) - Localidades urbano (Cabecera)</t>
  </si>
  <si>
    <t>Rango de edad</t>
  </si>
  <si>
    <t>Código de pregunta en análisis: n_redad</t>
  </si>
  <si>
    <t>Personas según rango de edad - Bogotá</t>
  </si>
  <si>
    <t>Total.0 a 4 años</t>
  </si>
  <si>
    <t>Total.5 a 9 años</t>
  </si>
  <si>
    <t>Total.10 a 14 años</t>
  </si>
  <si>
    <t>Total.15 a 19 años</t>
  </si>
  <si>
    <t>Total.20 a 24 años</t>
  </si>
  <si>
    <t>Total.25 a 29 años</t>
  </si>
  <si>
    <t>Total.30 a 34 años</t>
  </si>
  <si>
    <t>Total.35 a 39 años</t>
  </si>
  <si>
    <t>Total.40 a 44 años</t>
  </si>
  <si>
    <t>Total.45 a 49 años</t>
  </si>
  <si>
    <t>Total.50 a 54 años</t>
  </si>
  <si>
    <t>Total.55 a 59 años</t>
  </si>
  <si>
    <t>Total.60 a 64 años</t>
  </si>
  <si>
    <t>Total.65 a 69 años</t>
  </si>
  <si>
    <t>Total.70 años o más</t>
  </si>
  <si>
    <t>Porcentaje.0 a 4 años</t>
  </si>
  <si>
    <t>Porcentaje.5 a 9 años</t>
  </si>
  <si>
    <t>Porcentaje.10 a 14 años</t>
  </si>
  <si>
    <t>Porcentaje.15 a 19 años</t>
  </si>
  <si>
    <t>Porcentaje.20 a 24 años</t>
  </si>
  <si>
    <t>Porcentaje.25 a 29 años</t>
  </si>
  <si>
    <t>Porcentaje.30 a 34 años</t>
  </si>
  <si>
    <t>Porcentaje.35 a 39 años</t>
  </si>
  <si>
    <t>Porcentaje.40 a 44 años</t>
  </si>
  <si>
    <t>Porcentaje.45 a 49 años</t>
  </si>
  <si>
    <t>Porcentaje.50 a 54 años</t>
  </si>
  <si>
    <t>Porcentaje.55 a 59 años</t>
  </si>
  <si>
    <t>Porcentaje.60 a 64 años</t>
  </si>
  <si>
    <t>Porcentaje.65 a 69 años</t>
  </si>
  <si>
    <t>Porcentaje.70 años o más</t>
  </si>
  <si>
    <t>Personas según rango de edad - Municipios urbano (Cabecera)</t>
  </si>
  <si>
    <t>Personas según rango de edad - Localidades urbano (Cabecera)</t>
  </si>
  <si>
    <t>Máximo nivel educativo alcanzado (35 años o más)</t>
  </si>
  <si>
    <t>Código de pregunta en análisis: n_maxedu</t>
  </si>
  <si>
    <t>Personas según máximo nivel educativo alcanzado (35 años o más) - Bogotá</t>
  </si>
  <si>
    <t>Total.Ninguno</t>
  </si>
  <si>
    <t>Total.Primaria o preescolar</t>
  </si>
  <si>
    <t>Total.Media o secundaria</t>
  </si>
  <si>
    <t>Total.Técnico o Tecnólogo</t>
  </si>
  <si>
    <t>Total.Universitario incompleto</t>
  </si>
  <si>
    <t>Total.Universitario o más</t>
  </si>
  <si>
    <t>Porcentaje.Ninguno</t>
  </si>
  <si>
    <t>Porcentaje.Primaria o preescolar</t>
  </si>
  <si>
    <t>Porcentaje.Media o secundaria</t>
  </si>
  <si>
    <t>Porcentaje.Técnico o Tecnólogo</t>
  </si>
  <si>
    <t>Porcentaje.Universitario incompleto</t>
  </si>
  <si>
    <t>Porcentaje.Universitario o más</t>
  </si>
  <si>
    <t>Personas según máximo nivel educativo alcanzado (35 años o más) - Municipios urbano (Cabecera)</t>
  </si>
  <si>
    <t>Personas según máximo nivel educativo alcanzado (35 años o más) - Localidades urbano (Cabecera)</t>
  </si>
  <si>
    <t>Máximo nivel educativo alcanzado del jefe de hogar</t>
  </si>
  <si>
    <t>Código de pregunta en análisis: n_maxedujef</t>
  </si>
  <si>
    <t>Hogares según máximo nivel educativo alcanzado del jefe de hogar - Bogotá</t>
  </si>
  <si>
    <t>Hogares según máximo nivel educativo alcanzado del jefe de hogar - Municipios urbano (Cabecera)</t>
  </si>
  <si>
    <t>Hogares según máximo nivel educativo alcanzado del jefe de hogar - Localidades urbano (Cabecera)</t>
  </si>
  <si>
    <t>Población en edad de trabajar-PET</t>
  </si>
  <si>
    <t>Código de pregunta en análisis: n_pet</t>
  </si>
  <si>
    <t>Personas según si pertenencen a la población en edad de trabajar-PET - Bogotá</t>
  </si>
  <si>
    <t>Total.NA</t>
  </si>
  <si>
    <t>Total.Población en edad de trabajar (15 años o más)</t>
  </si>
  <si>
    <t>Porcentaje.NA</t>
  </si>
  <si>
    <t>Porcentaje.Población en edad de trabajar (15 años o más)</t>
  </si>
  <si>
    <t>Personas según si pertenencen a la población en edad de trabajar-PET - Municipios urbano (Cabecera)</t>
  </si>
  <si>
    <t>Personas según si pertenencen a la población en edad de trabajar-PET - Localidades urbano (Cabecera)</t>
  </si>
  <si>
    <t>Fuerza laboral</t>
  </si>
  <si>
    <t>Código de pregunta en análisis: n_fl</t>
  </si>
  <si>
    <t>Personas según si pertenecen a la fuerza labotal-FL - Bogotá</t>
  </si>
  <si>
    <t>Total.En la fuerza laboral</t>
  </si>
  <si>
    <t>Total.Fuera de la fuerza laboral</t>
  </si>
  <si>
    <t>Porcentaje.En la fuerza laboral</t>
  </si>
  <si>
    <t>Porcentaje.Fuera de la fuerza laboral</t>
  </si>
  <si>
    <t>Personas según si pertenecen a la fuerza labotal-FL - Municipios urbano (Cabecera)</t>
  </si>
  <si>
    <t>Personas según si pertenecen a la fuerza labotal-FL - Localidades urbano (Cabecera)</t>
  </si>
  <si>
    <t>Población ocupada, desocupada y tasa de dempleo</t>
  </si>
  <si>
    <t>Código de pregunta en análisis: n_ocu</t>
  </si>
  <si>
    <t>Personas según si se encuentran desocupados (tasa de desempleo) - Bogotá</t>
  </si>
  <si>
    <t>Total.Ocupados</t>
  </si>
  <si>
    <t>Total.Desocupados</t>
  </si>
  <si>
    <t>Porcentaje.Ocupados</t>
  </si>
  <si>
    <t>Porcentaje.Desocupados</t>
  </si>
  <si>
    <t>Personas según si se encuentran desocupados (tasa de desempleo) - Municipios urbano (Cabecera)</t>
  </si>
  <si>
    <t>Personas según si se encuentran desocupados (tasa de desempleo) - Localidades urbano (Cabecera)</t>
  </si>
  <si>
    <t>Informalidad (por tamaño de empresa)</t>
  </si>
  <si>
    <t>Código de pregunta en análisis: n_informal</t>
  </si>
  <si>
    <t>Personas según si se encuentran en un empleo informal (tamaño empresa) - Bogotá</t>
  </si>
  <si>
    <t>Total.Sí</t>
  </si>
  <si>
    <t>Total.No</t>
  </si>
  <si>
    <t>Porcentaje.Sí</t>
  </si>
  <si>
    <t>Porcentaje.No</t>
  </si>
  <si>
    <t>Personas según si se encuentran en un empleo informal (tamaño empresa) - Municipios urbano (Cabecera)</t>
  </si>
  <si>
    <t>Personas según si se encuentran en un empleo informal (tamaño empresa) - Localidades urbano (Cabecera)</t>
  </si>
  <si>
    <t>Persona en pobreza monetaria</t>
  </si>
  <si>
    <t>Código de pregunta en análisis: n_pobre1aj8</t>
  </si>
  <si>
    <t>Personas según si se encuentran en pobreza monetaria - Bogotá</t>
  </si>
  <si>
    <t>Personas según si se encuentran en pobreza monetaria - Municipios urbano (Cabecera)</t>
  </si>
  <si>
    <t>Personas según si se encuentran en pobreza monetaria - Localidades urbano (Cabecera)</t>
  </si>
  <si>
    <t>Persona en pobreza monetaria extrema</t>
  </si>
  <si>
    <t>Código de pregunta en análisis: n_indigenteaj8</t>
  </si>
  <si>
    <t>Personas según si se encuentran en pobreza monetaria extrema - Bogotá</t>
  </si>
  <si>
    <t>Personas según si se encuentran en pobreza monetaria extrema - Municipios urbano (Cabecera)</t>
  </si>
  <si>
    <t>Personas según si se encuentran en pobreza monetaria extrema - Localidades urbano (Cabecera)</t>
  </si>
  <si>
    <t>Ingreso total de la unidad de gasto, con imputación de arriendo a propietarios</t>
  </si>
  <si>
    <t>Código de pregunta en análisis: n_ingtotugaj8</t>
  </si>
  <si>
    <t>Promedio del ingreso total de la unidad de gasto, con imputación de arriendo a propietarios - Bogotá</t>
  </si>
  <si>
    <t>Promedio</t>
  </si>
  <si>
    <t>Promedio del ingreso total de la unidad de gasto, con imputación de arriendo a propietarios - Municipios urbano (Cabecera)</t>
  </si>
  <si>
    <t>Promedio del ingreso total de la unidad de gasto, con imputación de arriendo a propietarios - Localidades urbano (Cabecera)</t>
  </si>
  <si>
    <t>Ingreso de la unidad de gasto por persona, con imputación de arriendo a propietarios</t>
  </si>
  <si>
    <t>Código de pregunta en análisis: n_ingpcugaj8</t>
  </si>
  <si>
    <t>Promedio del ingreso de la unidad de gasto por persona, con imputación de arriendo a propietarios - Bogotá</t>
  </si>
  <si>
    <t>Promedio del ingreso de la unidad de gasto por persona, con imputación de arriendo a propietarios - Municipios urbano (Cabecera)</t>
  </si>
  <si>
    <t>Promedio del ingreso de la unidad de gasto por persona, con imputación de arriendo a propietarios - Localidades urbano (Cabecera)</t>
  </si>
  <si>
    <t>Déficit cuantitativo</t>
  </si>
  <si>
    <t>Código de pregunta en análisis: n_deficit_cuantitativo</t>
  </si>
  <si>
    <t>Hogares según si se encuentran en déficit cuantitativo - Bogotá</t>
  </si>
  <si>
    <t>Hogares según si se encuentran en déficit cuantitativo - Municipios urbano (Cabecera)</t>
  </si>
  <si>
    <t>Hogares según si se encuentran en déficit cuantitativo - Localidades urbano (Cabecera)</t>
  </si>
  <si>
    <t>Déficit cualitativo</t>
  </si>
  <si>
    <t>Código de pregunta en análisis: n_deficit_cualitativo</t>
  </si>
  <si>
    <t>Hogares según si se encuentran en déficit cualitativo - Bogotá</t>
  </si>
  <si>
    <t>Hogares según si se encuentran en déficit cualitativo - Municipios urbano (Cabecera)</t>
  </si>
  <si>
    <t>Hogares según si se encuentran en déficit cualitativo - Localidades urbano (Cabecera)</t>
  </si>
  <si>
    <t>Déficit habitacional (cuantitativo o cualitativo)</t>
  </si>
  <si>
    <t>Código de pregunta en análisis: n_deficit_habitacional</t>
  </si>
  <si>
    <t>Hogares según si se encuentran en déficit habitacional (cualitativo o cuantitativo) - Bogotá</t>
  </si>
  <si>
    <t>Hogares según si se encuentran en déficit habitacional (cualitativo o cuantitativo) - Municipios urbano (Cabecera)</t>
  </si>
  <si>
    <t>Hogares según si se encuentran en déficit habitacional (cualitativo o cuantitativo) - Localidades urbano (Cabecera)</t>
  </si>
  <si>
    <t>Déficit cuantitativo: componente  tipo de vivienda</t>
  </si>
  <si>
    <t>Código de pregunta en análisis: n_tipo_vivienda</t>
  </si>
  <si>
    <t>Hogares según si se encuentran en déficit cuantitativo: componente  tipo de vivienda - Bogotá</t>
  </si>
  <si>
    <t>Hogares según si se encuentran en déficit cuantitativo: componente  tipo de vivienda - Municipios urbano (Cabecera)</t>
  </si>
  <si>
    <t>Hogares según si se encuentran en déficit cuantitativo: componente  tipo de vivienda - Localidades urbano (Cabecera)</t>
  </si>
  <si>
    <t>Déficit cuantitativo: componente  paredes</t>
  </si>
  <si>
    <t>Código de pregunta en análisis: n_deficit_paredes</t>
  </si>
  <si>
    <t>Hogares según si se encuentran en déficit cuantitativo: componente  paredes - Bogotá</t>
  </si>
  <si>
    <t>Hogares según si se encuentran en déficit cuantitativo: componente  paredes - Municipios urbano (Cabecera)</t>
  </si>
  <si>
    <t>Hogares según si se encuentran en déficit cuantitativo: componente  paredes - Localidades urbano (Cabecera)</t>
  </si>
  <si>
    <t>Déficit cuantitativo: componente  cohabitación</t>
  </si>
  <si>
    <t>Código de pregunta en análisis: n_cohabitacion</t>
  </si>
  <si>
    <t>Hogares según si se encuentran en déficit cuantitativo: componente  cohabitación - Bogotá</t>
  </si>
  <si>
    <t>Hogares según si se encuentran en déficit cuantitativo: componente  cohabitación - Municipios urbano (Cabecera)</t>
  </si>
  <si>
    <t>Hogares según si se encuentran en déficit cuantitativo: componente  cohabitación - Localidades urbano (Cabecera)</t>
  </si>
  <si>
    <t>Déficit cuantitativo: componente  hacinamiento crítico</t>
  </si>
  <si>
    <t>Código de pregunta en análisis: n_hacinamiento_critico</t>
  </si>
  <si>
    <t>Hogares según si se encuentran en déficit cuantitativo: componente  hacinamiento crítico - Bogotá</t>
  </si>
  <si>
    <t>Hogares según si se encuentran en déficit cuantitativo: componente  hacinamiento crítico - Municipios urbano (Cabecera)</t>
  </si>
  <si>
    <t>Hogares según si se encuentran en déficit cuantitativo: componente  hacinamiento crítico - Localidades urbano (Cabecera)</t>
  </si>
  <si>
    <t>Déficit cualitativo: componente hacinamiento mitigable (Jerarquizado)</t>
  </si>
  <si>
    <t>Código de pregunta en análisis: n_hacinamientomit_jer</t>
  </si>
  <si>
    <t>Hogares según si se encuentran en déficit cualitativo: componente hacinamiento mitigable (Jerarquizado) - Bogotá</t>
  </si>
  <si>
    <t>Hogares según si se encuentran en déficit cualitativo: componente hacinamiento mitigable (Jerarquizado) - Municipios urbano (Cabecera)</t>
  </si>
  <si>
    <t>Hogares según si se encuentran en déficit cualitativo: componente hacinamiento mitigable (Jerarquizado) - Localidades urbano (Cabecera)</t>
  </si>
  <si>
    <t>Déficit cualitativo: componente pisos inadecuados (Jerarquizado)</t>
  </si>
  <si>
    <t>Código de pregunta en análisis: n_pisos_jer</t>
  </si>
  <si>
    <t>Hogares según si se encuentran en déficit cualitativo: componente pisos inadecuados (Jerarquizado) - Bogotá</t>
  </si>
  <si>
    <t>Hogares según si se encuentran en déficit cualitativo: componente pisos inadecuados (Jerarquizado) - Municipios urbano (Cabecera)</t>
  </si>
  <si>
    <t>Hogares según si se encuentran en déficit cualitativo: componente pisos inadecuados (Jerarquizado) - Localidades urbano (Cabecera)</t>
  </si>
  <si>
    <t>Déficit cualitativo: componente cocina (Jerarquizado)</t>
  </si>
  <si>
    <t>Código de pregunta en análisis: n_cocina_jer</t>
  </si>
  <si>
    <t>Hogares según si se encuentran en déficit cualitativo: componente cocina (Jerarquizado) - Bogotá</t>
  </si>
  <si>
    <t>Hogares según si se encuentran en déficit cualitativo: componente cocina (Jerarquizado) - Municipios urbano (Cabecera)</t>
  </si>
  <si>
    <t>Hogares según si se encuentran en déficit cualitativo: componente cocina (Jerarquizado) - Localidades urbano (Cabecera)</t>
  </si>
  <si>
    <t>Déficit cualitativo: componente fuentes de agua (Jerarquizado)</t>
  </si>
  <si>
    <t>Código de pregunta en análisis: n_agua_jer</t>
  </si>
  <si>
    <t>Hogares según si se encuentran en déficit cualitativo: componente fuentes de agua (Jerarquizado) - Bogotá</t>
  </si>
  <si>
    <t>Hogares según si se encuentran en déficit cualitativo: componente fuentes de agua (Jerarquizado) - Municipios urbano (Cabecera)</t>
  </si>
  <si>
    <t>Hogares según si se encuentran en déficit cualitativo: componente fuentes de agua (Jerarquizado) - Localidades urbano (Cabecera)</t>
  </si>
  <si>
    <t>Déficit cualitativo: componente alcantarillado (Jerarquizado)</t>
  </si>
  <si>
    <t>Código de pregunta en análisis: n_alcantarillado_jer</t>
  </si>
  <si>
    <t>Hogares según si se encuentran en déficit cualitativo: componente alcantarillado (Jerarquizado) - Bogotá</t>
  </si>
  <si>
    <t>Hogares según si se encuentran en déficit cualitativo: componente alcantarillado (Jerarquizado) - Municipios urbano (Cabecera)</t>
  </si>
  <si>
    <t>Hogares según si se encuentran en déficit cualitativo: componente alcantarillado (Jerarquizado) - Localidades urbano (Cabecera)</t>
  </si>
  <si>
    <t>Déficit cualitativo: componente energía eléctrica (Jerarquizado)</t>
  </si>
  <si>
    <t>Código de pregunta en análisis: n_energia_jer</t>
  </si>
  <si>
    <t>Hogares según si se encuentran en déficit cualitativo: componente energía eléctrica (Jerarquizado) - Bogotá</t>
  </si>
  <si>
    <t>Hogares según si se encuentran en déficit cualitativo: componente energía eléctrica (Jerarquizado) - Municipios urbano (Cabecera)</t>
  </si>
  <si>
    <t>Hogares según si se encuentran en déficit cualitativo: componente energía eléctrica (Jerarquizado) - Localidades urbano (Cabecera)</t>
  </si>
  <si>
    <t>Déficit cualitativo: componente recolección de basuras (Jerarquizado)</t>
  </si>
  <si>
    <t>Código de pregunta en análisis: n_recoleccion_jer</t>
  </si>
  <si>
    <t>Hogares según si se encuentran en déficit cualitativo: componente recolección de basuras (Jerarquizado) - Bogotá</t>
  </si>
  <si>
    <t>Hogares según si se encuentran en déficit cualitativo: componente recolección de basuras (Jerarquizado) - Municipios urbano (Cabecera)</t>
  </si>
  <si>
    <t>Hogares según si se encuentran en déficit cualitativo: componente recolección de basuras (Jerarquizado) - Localidades urbano (Cabecera)</t>
  </si>
  <si>
    <t>Tamaño del hogar</t>
  </si>
  <si>
    <t>Código de pregunta en análisis: n_tamanio_hog</t>
  </si>
  <si>
    <t>Hogares según el número de personas que lo conforman - Bogotá</t>
  </si>
  <si>
    <t>Total.Una persona</t>
  </si>
  <si>
    <t>Total.Dos personas</t>
  </si>
  <si>
    <t>Total.Tres personas</t>
  </si>
  <si>
    <t>Total.Cuatro o más personas</t>
  </si>
  <si>
    <t>Porcentaje.Una persona</t>
  </si>
  <si>
    <t>Porcentaje.Dos personas</t>
  </si>
  <si>
    <t>Porcentaje.Tres personas</t>
  </si>
  <si>
    <t>Porcentaje.Cuatro o más personas</t>
  </si>
  <si>
    <t>Hogares según el número de personas que lo conforman - Municipios urbano (Cabecera)</t>
  </si>
  <si>
    <t>Hogares según el número de personas que lo conforman - Localidades urbano (Cabecera)</t>
  </si>
  <si>
    <t>Discapacidad</t>
  </si>
  <si>
    <t>Código de pregunta en análisis: n_discapacidad</t>
  </si>
  <si>
    <t>Personas según si se encuentran en condición de discapacidad - Bogotá</t>
  </si>
  <si>
    <t>Total.Sin discapacidad</t>
  </si>
  <si>
    <t>Total.Con discapacidad</t>
  </si>
  <si>
    <t>Porcentaje.Sin discapacidad</t>
  </si>
  <si>
    <t>Porcentaje.Con discapacidad</t>
  </si>
  <si>
    <t>Personas según si se encuentran en condición de discapacidad - Municipios urbano (Cabecera)</t>
  </si>
  <si>
    <t>Personas según si se encuentran en condición de discapacidad - Localidades urbano (Cabecera)</t>
  </si>
  <si>
    <t>Sexo del jefe de hogar</t>
  </si>
  <si>
    <t>Código de pregunta en análisis: n_sexo_jefe</t>
  </si>
  <si>
    <t>Personas según el sexo del jefe de hogar al que pertenencen - Bogotá</t>
  </si>
  <si>
    <t>Total.Jefe hombre</t>
  </si>
  <si>
    <t>Total.Jefe mujer</t>
  </si>
  <si>
    <t>Porcentaje.Jefe hombre</t>
  </si>
  <si>
    <t>Porcentaje.Jefe mujer</t>
  </si>
  <si>
    <t>Personas según el sexo del jefe de hogar al que pertenencen - Municipios urbano (Cabecera)</t>
  </si>
  <si>
    <t>Personas según el sexo del jefe de hogar al que pertenencen - Localidades urbano (Cabecera)</t>
  </si>
  <si>
    <t>Migración</t>
  </si>
  <si>
    <t>Código de pregunta en análisis: n_migracion</t>
  </si>
  <si>
    <t>Personas según lugar de nacimiento y lugar donde vivían hace menos de 5 años - Bogotá</t>
  </si>
  <si>
    <t>Total.Viene de otro país incluido Venezuela</t>
  </si>
  <si>
    <t>Total.No había nacido o vive en Colombia desde hace más de 5 años</t>
  </si>
  <si>
    <t>Porcentaje.Viene de otro país incluido Venezuela</t>
  </si>
  <si>
    <t>Porcentaje.No había nacido o vive en Colombia desde hace más de 5 años</t>
  </si>
  <si>
    <t>Personas según lugar de nacimiento y lugar donde vivían hace menos de 5 años - Municipios urbano (Cabecera)</t>
  </si>
  <si>
    <t>Personas según lugar de nacimiento y lugar donde vivían hace menos de 5 años - Localidades urbano (Cabecera)</t>
  </si>
  <si>
    <t>Tiempo de desplazamiento al sitio de estudio (educación preescolar, básica y media)</t>
  </si>
  <si>
    <t>Código de pregunta en análisis: n_viaje_pbm</t>
  </si>
  <si>
    <t>Personas según tiempo de desplazamiento al sitio de estudio (educación preescolar, básica y media) - Bogotá</t>
  </si>
  <si>
    <t>Total.Hasta 15 minutos</t>
  </si>
  <si>
    <t>Total.De 16 a 30 minutos</t>
  </si>
  <si>
    <t>Total.De 31 a 60 minutos</t>
  </si>
  <si>
    <t>Total.Más de 60 minutos</t>
  </si>
  <si>
    <t>Porcentaje.Hasta 15 minutos</t>
  </si>
  <si>
    <t>Porcentaje.De 16 a 30 minutos</t>
  </si>
  <si>
    <t>Porcentaje.De 31 a 60 minutos</t>
  </si>
  <si>
    <t>Porcentaje.Más de 60 minutos</t>
  </si>
  <si>
    <t>Personas según tiempo de desplazamiento al sitio de estudio (educación preescolar, básica y media) - Municipios urbano (Cabecera)</t>
  </si>
  <si>
    <t>Personas según tiempo de desplazamiento al sitio de estudio (educación preescolar, básica y media) - Localidades urbano (Cabecera)</t>
  </si>
  <si>
    <t>Tiempo de desplazamiento al sitio de estudio (educación superior)</t>
  </si>
  <si>
    <t>Código de pregunta en análisis: n_viaje_superior</t>
  </si>
  <si>
    <t>Personas según tiempo de desplazamiento al sitio de estudio (educación superior) - Bogotá</t>
  </si>
  <si>
    <t>Personas según tiempo de desplazamiento al sitio de estudio (educación superior) - Municipios urbano (Cabecera)</t>
  </si>
  <si>
    <t>Personas según tiempo de desplazamiento al sitio de estudio (educación superior) - Localidades urbano (Cabecera)</t>
  </si>
  <si>
    <t>Tiempo de desplazamiento al sitio de trabajo</t>
  </si>
  <si>
    <t>Código de pregunta en análisis: n_viaje_trabajo</t>
  </si>
  <si>
    <t>Personas según tiempo de desplazamiento al sitio de trabajo - Bogotá</t>
  </si>
  <si>
    <t>Personas según tiempo de desplazamiento al sitio de trabajo - Municipios urbano (Cabecera)</t>
  </si>
  <si>
    <t>Personas según tiempo de desplazamiento al sitio de trabajo - Localidades urbano (Cabecera)</t>
  </si>
  <si>
    <t>Sectores LGBTI</t>
  </si>
  <si>
    <t>Código de pregunta en análisis: n_lgbti</t>
  </si>
  <si>
    <t/>
  </si>
  <si>
    <t>Personas según si pertenecen a los sectores LGBTI - Bogotá</t>
  </si>
  <si>
    <t>Cantidad</t>
  </si>
  <si>
    <t>Total.No pertenece a los sectores LGBTI</t>
  </si>
  <si>
    <t>Total.Pertenece a los sectores LGBTI</t>
  </si>
  <si>
    <t>Porcentaje.No pertenece a los sectores LGBTI</t>
  </si>
  <si>
    <t>Porcentaje.Pertenece a los sectores LGBTI</t>
  </si>
  <si>
    <t>Total</t>
  </si>
  <si>
    <t>Personas según si pertenecen a los sectores LGBTI - Municipios urbano (Cabecera)</t>
  </si>
  <si>
    <t>Personas según si pertenecen a los sectores LGBTI - Localidades urbano (Cabecera)</t>
  </si>
  <si>
    <t>Fuente: DANE y SDP - Encuesta Multipropósito 2014. Cálculos: SDP-Dirección de Información y Estadísticas. Fecha de cálculo 2023-10-31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</si>
</sst>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  <scheme val="minor"/>
    </font>
    <font>
      <b/>
      <sz val="18"/>
      <color rgb="FF0000FF"/>
      <name val="Calibri"/>
      <family val="2"/>
    </font>
    <font>
      <b/>
      <sz val="16"/>
      <color rgb="FF0000FF"/>
      <name val="Calibri"/>
      <family val="2"/>
    </font>
    <font>
      <b/>
      <sz val="11"/>
      <color rgb="FFFF0000"/>
      <name val="Calibri"/>
      <family val="2"/>
    </font>
    <font>
      <b/>
      <sz val="13"/>
      <color rgb="FF0000FF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164" fontId="6" fillId="0" borderId="2" xfId="0" applyNumberFormat="1" applyFont="1" applyBorder="1"/>
    <xf numFmtId="0" fontId="7" fillId="0" borderId="0" xfId="0" applyFont="1"/>
    <xf numFmtId="0" fontId="8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86400" cy="11887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ED124A6D-AE2D-46E5-ADEF-8697BD1C3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72000" cy="7315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720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47"/>
  <sheetViews>
    <sheetView tabSelected="1" workbookViewId="0">
      <selection activeCell="B8" sqref="B8"/>
    </sheetView>
  </sheetViews>
  <sheetFormatPr baseColWidth="10" defaultRowHeight="15" x14ac:dyDescent="0.25"/>
  <sheetData>
    <row r="7" spans="1:1" ht="23.25" x14ac:dyDescent="0.35">
      <c r="A7" s="1" t="s">
        <v>0</v>
      </c>
    </row>
    <row r="9" spans="1:1" ht="21" x14ac:dyDescent="0.35">
      <c r="A9" s="2" t="s">
        <v>1</v>
      </c>
    </row>
    <row r="10" spans="1:1" x14ac:dyDescent="0.25">
      <c r="A10" s="7" t="str">
        <f>HYPERLINK("#'Tablas 1'!A1", "Tablas 1. Indicadores compuestos: Viviendas según zona geográfica")</f>
        <v>Tablas 1. Indicadores compuestos: Viviendas según zona geográfica</v>
      </c>
    </row>
    <row r="11" spans="1:1" x14ac:dyDescent="0.25">
      <c r="A11" s="7" t="str">
        <f>HYPERLINK("#'Tablas 2'!A1", "Tablas 2. Indicadores compuestos: Hogares según zona geográfica")</f>
        <v>Tablas 2. Indicadores compuestos: Hogares según zona geográfica</v>
      </c>
    </row>
    <row r="12" spans="1:1" x14ac:dyDescent="0.25">
      <c r="A12" s="7" t="str">
        <f>HYPERLINK("#'Tablas 3'!A1", "Tablas 3. Indicadores compuestos: Personas según zona geográfica")</f>
        <v>Tablas 3. Indicadores compuestos: Personas según zona geográfica</v>
      </c>
    </row>
    <row r="13" spans="1:1" x14ac:dyDescent="0.25">
      <c r="A13" s="7" t="str">
        <f>HYPERLINK("#'Tablas 4'!A1", "Tablas 4. Indicadores compuestos: Personas según la etapa del ciclo de vida en la que se encuentran según su edad")</f>
        <v>Tablas 4. Indicadores compuestos: Personas según la etapa del ciclo de vida en la que se encuentran según su edad</v>
      </c>
    </row>
    <row r="14" spans="1:1" x14ac:dyDescent="0.25">
      <c r="A14" s="7" t="str">
        <f>HYPERLINK("#'Tablas 5'!A1", "Tablas 5. Indicadores compuestos: Personas según si son jóvenes (14 a 28 años)")</f>
        <v>Tablas 5. Indicadores compuestos: Personas según si son jóvenes (14 a 28 años)</v>
      </c>
    </row>
    <row r="15" spans="1:1" x14ac:dyDescent="0.25">
      <c r="A15" s="7" t="str">
        <f>HYPERLINK("#'Tablas 6'!A1", "Tablas 6. Indicadores compuestos: Personas según rango de edad")</f>
        <v>Tablas 6. Indicadores compuestos: Personas según rango de edad</v>
      </c>
    </row>
    <row r="16" spans="1:1" x14ac:dyDescent="0.25">
      <c r="A16" s="8" t="str">
        <f>HYPERLINK("#'Tablas 7'!A1", "Tablas 7. Indicadores compuestos: Personas según máximo nivel educativo alcanzado (35 años o más)")</f>
        <v>Tablas 7. Indicadores compuestos: Personas según máximo nivel educativo alcanzado (35 años o más)</v>
      </c>
    </row>
    <row r="17" spans="1:1" x14ac:dyDescent="0.25">
      <c r="A17" s="8" t="str">
        <f>HYPERLINK("#'Tablas 8'!A1", "Tablas 8. Indicadores compuestos: Hogares según máximo nivel educativo alcanzado del jefe de hogar")</f>
        <v>Tablas 8. Indicadores compuestos: Hogares según máximo nivel educativo alcanzado del jefe de hogar</v>
      </c>
    </row>
    <row r="18" spans="1:1" x14ac:dyDescent="0.25">
      <c r="A18" s="7" t="str">
        <f>HYPERLINK("#'Tablas 9'!A1", "Tablas 9. Indicadores compuestos: Personas según si pertenencen a la población en edad de trabajar-PET")</f>
        <v>Tablas 9. Indicadores compuestos: Personas según si pertenencen a la población en edad de trabajar-PET</v>
      </c>
    </row>
    <row r="19" spans="1:1" x14ac:dyDescent="0.25">
      <c r="A19" s="7" t="str">
        <f>HYPERLINK("#'Tablas 10'!A1", "Tablas 10. Indicadores compuestos: Personas según si pertenecen a la fuerza labotal-FL")</f>
        <v>Tablas 10. Indicadores compuestos: Personas según si pertenecen a la fuerza labotal-FL</v>
      </c>
    </row>
    <row r="20" spans="1:1" x14ac:dyDescent="0.25">
      <c r="A20" s="7" t="str">
        <f>HYPERLINK("#'Tablas 11'!A1", "Tablas 11. Indicadores compuestos: Personas según si se encuentran desocupados (tasa de desempleo)")</f>
        <v>Tablas 11. Indicadores compuestos: Personas según si se encuentran desocupados (tasa de desempleo)</v>
      </c>
    </row>
    <row r="21" spans="1:1" x14ac:dyDescent="0.25">
      <c r="A21" s="7" t="str">
        <f>HYPERLINK("#'Tablas 12'!A1", "Tablas 12. Indicadores compuestos: Personas según si se encuentran en un empleo informal (tamaño empresa)")</f>
        <v>Tablas 12. Indicadores compuestos: Personas según si se encuentran en un empleo informal (tamaño empresa)</v>
      </c>
    </row>
    <row r="22" spans="1:1" x14ac:dyDescent="0.25">
      <c r="A22" s="7" t="str">
        <f>HYPERLINK("#'Tablas 13'!A1", "Tablas 13. Indicadores compuestos: Personas según si se encuentran en pobreza monetaria")</f>
        <v>Tablas 13. Indicadores compuestos: Personas según si se encuentran en pobreza monetaria</v>
      </c>
    </row>
    <row r="23" spans="1:1" x14ac:dyDescent="0.25">
      <c r="A23" s="7" t="str">
        <f>HYPERLINK("#'Tablas 14'!A1", "Tablas 14. Indicadores compuestos: Personas según si se encuentran en pobreza monetaria extrema")</f>
        <v>Tablas 14. Indicadores compuestos: Personas según si se encuentran en pobreza monetaria extrema</v>
      </c>
    </row>
    <row r="24" spans="1:1" x14ac:dyDescent="0.25">
      <c r="A24" s="7" t="str">
        <f>HYPERLINK("#'Tablas 15'!A1", "Tablas 15. Indicadores compuestos: Promedio del ingreso total de la unidad de gasto, con imputación de arriendo a propietarios")</f>
        <v>Tablas 15. Indicadores compuestos: Promedio del ingreso total de la unidad de gasto, con imputación de arriendo a propietarios</v>
      </c>
    </row>
    <row r="25" spans="1:1" x14ac:dyDescent="0.25">
      <c r="A25" s="7" t="str">
        <f>HYPERLINK("#'Tablas 16'!A1", "Tablas 16. Indicadores compuestos: Promedio del ingreso de la unidad de gasto por persona, con imputación de arriendo a propietarios")</f>
        <v>Tablas 16. Indicadores compuestos: Promedio del ingreso de la unidad de gasto por persona, con imputación de arriendo a propietarios</v>
      </c>
    </row>
    <row r="26" spans="1:1" x14ac:dyDescent="0.25">
      <c r="A26" s="7" t="str">
        <f>HYPERLINK("#'Tablas 17'!A1", "Tablas 17. Indicadores compuestos: Hogares según si se encuentran en déficit cuantitativo")</f>
        <v>Tablas 17. Indicadores compuestos: Hogares según si se encuentran en déficit cuantitativo</v>
      </c>
    </row>
    <row r="27" spans="1:1" x14ac:dyDescent="0.25">
      <c r="A27" s="7" t="str">
        <f>HYPERLINK("#'Tablas 18'!A1", "Tablas 18. Indicadores compuestos: Hogares según si se encuentran en déficit cualitativo")</f>
        <v>Tablas 18. Indicadores compuestos: Hogares según si se encuentran en déficit cualitativo</v>
      </c>
    </row>
    <row r="28" spans="1:1" x14ac:dyDescent="0.25">
      <c r="A28" s="7" t="str">
        <f>HYPERLINK("#'Tablas 19'!A1", "Tablas 19. Indicadores compuestos: Hogares según si se encuentran en déficit habitacional (cualitativo o cuantitativo)")</f>
        <v>Tablas 19. Indicadores compuestos: Hogares según si se encuentran en déficit habitacional (cualitativo o cuantitativo)</v>
      </c>
    </row>
    <row r="29" spans="1:1" x14ac:dyDescent="0.25">
      <c r="A29" s="7" t="str">
        <f>HYPERLINK("#'Tablas 20'!A1", "Tablas 20. Indicadores compuestos: Hogares según si se encuentran en déficit cuantitativo: componente  tipo de vivienda")</f>
        <v>Tablas 20. Indicadores compuestos: Hogares según si se encuentran en déficit cuantitativo: componente  tipo de vivienda</v>
      </c>
    </row>
    <row r="30" spans="1:1" x14ac:dyDescent="0.25">
      <c r="A30" s="7" t="str">
        <f>HYPERLINK("#'Tablas 21'!A1", "Tablas 21. Indicadores compuestos: Hogares según si se encuentran en déficit cuantitativo: componente  paredes")</f>
        <v>Tablas 21. Indicadores compuestos: Hogares según si se encuentran en déficit cuantitativo: componente  paredes</v>
      </c>
    </row>
    <row r="31" spans="1:1" x14ac:dyDescent="0.25">
      <c r="A31" s="7" t="str">
        <f>HYPERLINK("#'Tablas 22'!A1", "Tablas 22. Indicadores compuestos: Hogares según si se encuentran en déficit cuantitativo: componente  cohabitación")</f>
        <v>Tablas 22. Indicadores compuestos: Hogares según si se encuentran en déficit cuantitativo: componente  cohabitación</v>
      </c>
    </row>
    <row r="32" spans="1:1" x14ac:dyDescent="0.25">
      <c r="A32" s="7" t="str">
        <f>HYPERLINK("#'Tablas 23'!A1", "Tablas 23. Indicadores compuestos: Hogares según si se encuentran en déficit cuantitativo: componente  hacinamiento crítico")</f>
        <v>Tablas 23. Indicadores compuestos: Hogares según si se encuentran en déficit cuantitativo: componente  hacinamiento crítico</v>
      </c>
    </row>
    <row r="33" spans="1:1" x14ac:dyDescent="0.25">
      <c r="A33" s="7" t="str">
        <f>HYPERLINK("#'Tablas 24'!A1", "Tablas 24. Indicadores compuestos: Hogares según si se encuentran en déficit cualitativo: componente hacinamiento mitigable (Jerarquizado)")</f>
        <v>Tablas 24. Indicadores compuestos: Hogares según si se encuentran en déficit cualitativo: componente hacinamiento mitigable (Jerarquizado)</v>
      </c>
    </row>
    <row r="34" spans="1:1" x14ac:dyDescent="0.25">
      <c r="A34" s="7" t="str">
        <f>HYPERLINK("#'Tablas 25'!A1", "Tablas 25. Indicadores compuestos: Hogares según si se encuentran en déficit cualitativo: componente pisos inadecuados (Jerarquizado)")</f>
        <v>Tablas 25. Indicadores compuestos: Hogares según si se encuentran en déficit cualitativo: componente pisos inadecuados (Jerarquizado)</v>
      </c>
    </row>
    <row r="35" spans="1:1" x14ac:dyDescent="0.25">
      <c r="A35" s="7" t="str">
        <f>HYPERLINK("#'Tablas 26'!A1", "Tablas 26. Indicadores compuestos: Hogares según si se encuentran en déficit cualitativo: componente cocina (Jerarquizado)")</f>
        <v>Tablas 26. Indicadores compuestos: Hogares según si se encuentran en déficit cualitativo: componente cocina (Jerarquizado)</v>
      </c>
    </row>
    <row r="36" spans="1:1" x14ac:dyDescent="0.25">
      <c r="A36" s="7" t="str">
        <f>HYPERLINK("#'Tablas 27'!A1", "Tablas 27. Indicadores compuestos: Hogares según si se encuentran en déficit cualitativo: componente fuentes de agua (Jerarquizado)")</f>
        <v>Tablas 27. Indicadores compuestos: Hogares según si se encuentran en déficit cualitativo: componente fuentes de agua (Jerarquizado)</v>
      </c>
    </row>
    <row r="37" spans="1:1" x14ac:dyDescent="0.25">
      <c r="A37" s="7" t="str">
        <f>HYPERLINK("#'Tablas 28'!A1", "Tablas 28. Indicadores compuestos: Hogares según si se encuentran en déficit cualitativo: componente alcantarillado (Jerarquizado)")</f>
        <v>Tablas 28. Indicadores compuestos: Hogares según si se encuentran en déficit cualitativo: componente alcantarillado (Jerarquizado)</v>
      </c>
    </row>
    <row r="38" spans="1:1" x14ac:dyDescent="0.25">
      <c r="A38" s="7" t="str">
        <f>HYPERLINK("#'Tablas 29'!A1", "Tablas 29. Indicadores compuestos: Hogares según si se encuentran en déficit cualitativo: componente energía eléctrica (Jerarquizado)")</f>
        <v>Tablas 29. Indicadores compuestos: Hogares según si se encuentran en déficit cualitativo: componente energía eléctrica (Jerarquizado)</v>
      </c>
    </row>
    <row r="39" spans="1:1" x14ac:dyDescent="0.25">
      <c r="A39" s="7" t="str">
        <f>HYPERLINK("#'Tablas 30'!A1", "Tablas 30. Indicadores compuestos: Hogares según si se encuentran en déficit cualitativo: componente recolección de basuras (Jerarquizado)")</f>
        <v>Tablas 30. Indicadores compuestos: Hogares según si se encuentran en déficit cualitativo: componente recolección de basuras (Jerarquizado)</v>
      </c>
    </row>
    <row r="40" spans="1:1" x14ac:dyDescent="0.25">
      <c r="A40" s="7" t="str">
        <f>HYPERLINK("#'Tablas 31'!A1", "Tablas 31. Indicadores compuestos: Hogares según el número de personas que lo conforman")</f>
        <v>Tablas 31. Indicadores compuestos: Hogares según el número de personas que lo conforman</v>
      </c>
    </row>
    <row r="41" spans="1:1" x14ac:dyDescent="0.25">
      <c r="A41" s="7" t="str">
        <f>HYPERLINK("#'Tablas 32'!A1", "Tablas 32. Indicadores compuestos: Personas según si se encuentran en condición de discapacidad")</f>
        <v>Tablas 32. Indicadores compuestos: Personas según si se encuentran en condición de discapacidad</v>
      </c>
    </row>
    <row r="42" spans="1:1" x14ac:dyDescent="0.25">
      <c r="A42" s="7" t="str">
        <f>HYPERLINK("#'Tablas 33'!A1", "Tablas 33. Indicadores compuestos: Personas según el sexo del jefe de hogar al que pertenencen")</f>
        <v>Tablas 33. Indicadores compuestos: Personas según el sexo del jefe de hogar al que pertenencen</v>
      </c>
    </row>
    <row r="43" spans="1:1" x14ac:dyDescent="0.25">
      <c r="A43" s="7" t="str">
        <f>HYPERLINK("#'Tablas 34'!A1", "Tablas 34. Indicadores compuestos: Personas según lugar de nacimiento y lugar donde vivían hace menos de 5 años")</f>
        <v>Tablas 34. Indicadores compuestos: Personas según lugar de nacimiento y lugar donde vivían hace menos de 5 años</v>
      </c>
    </row>
    <row r="44" spans="1:1" x14ac:dyDescent="0.25">
      <c r="A44" s="7" t="str">
        <f>HYPERLINK("#'Tablas 35'!A1", "Tablas 35. Indicadores compuestos: Personas según tiempo de desplazamiento al sitio de estudio (educación preescolar, básica y media)")</f>
        <v>Tablas 35. Indicadores compuestos: Personas según tiempo de desplazamiento al sitio de estudio (educación preescolar, básica y media)</v>
      </c>
    </row>
    <row r="45" spans="1:1" x14ac:dyDescent="0.25">
      <c r="A45" s="7" t="str">
        <f>HYPERLINK("#'Tablas 36'!A1", "Tablas 36. Indicadores compuestos: Personas según tiempo de desplazamiento al sitio de estudio (educación superior)")</f>
        <v>Tablas 36. Indicadores compuestos: Personas según tiempo de desplazamiento al sitio de estudio (educación superior)</v>
      </c>
    </row>
    <row r="46" spans="1:1" x14ac:dyDescent="0.25">
      <c r="A46" s="7" t="str">
        <f>HYPERLINK("#'Tablas 37'!A1", "Tablas 37. Indicadores compuestos: Personas según tiempo de desplazamiento al sitio de trabajo")</f>
        <v>Tablas 37. Indicadores compuestos: Personas según tiempo de desplazamiento al sitio de trabajo</v>
      </c>
    </row>
    <row r="47" spans="1:1" x14ac:dyDescent="0.25">
      <c r="A47" s="8" t="str">
        <f>HYPERLINK("#'Tablas 38'!A1", "Tablas 38. Indicadores compuestos: Personas según si pertenecen a los sectores LGBTI")</f>
        <v>Tablas 38. Indicadores compuestos: Personas según si pertenecen a los sectores LGBTI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218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219</v>
      </c>
    </row>
    <row r="12" spans="1:6" x14ac:dyDescent="0.25">
      <c r="A12" s="3" t="s">
        <v>6</v>
      </c>
    </row>
    <row r="15" spans="1:6" ht="17.25" x14ac:dyDescent="0.3">
      <c r="A15" s="4" t="s">
        <v>220</v>
      </c>
    </row>
    <row r="16" spans="1:6" x14ac:dyDescent="0.25">
      <c r="A16" s="5" t="s">
        <v>8</v>
      </c>
      <c r="B16" s="5" t="s">
        <v>9</v>
      </c>
      <c r="C16" s="5" t="s">
        <v>221</v>
      </c>
      <c r="D16" s="5" t="s">
        <v>222</v>
      </c>
      <c r="E16" s="5" t="s">
        <v>223</v>
      </c>
      <c r="F16" s="5" t="s">
        <v>224</v>
      </c>
    </row>
    <row r="17" spans="1:6" x14ac:dyDescent="0.25">
      <c r="A17" s="6" t="s">
        <v>11</v>
      </c>
      <c r="B17" s="6" t="s">
        <v>12</v>
      </c>
      <c r="C17" s="6">
        <v>1542071</v>
      </c>
      <c r="D17" s="6">
        <v>5695485</v>
      </c>
      <c r="E17" s="6">
        <v>21.306515624887702</v>
      </c>
      <c r="F17" s="6">
        <v>78.693484375112206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225</v>
      </c>
    </row>
    <row r="27" spans="1:6" x14ac:dyDescent="0.25">
      <c r="A27" s="5" t="s">
        <v>18</v>
      </c>
      <c r="B27" s="5" t="s">
        <v>9</v>
      </c>
      <c r="C27" s="5" t="s">
        <v>221</v>
      </c>
      <c r="D27" s="5" t="s">
        <v>222</v>
      </c>
      <c r="E27" s="5" t="s">
        <v>223</v>
      </c>
      <c r="F27" s="5" t="s">
        <v>224</v>
      </c>
    </row>
    <row r="28" spans="1:6" x14ac:dyDescent="0.25">
      <c r="A28" s="6" t="s">
        <v>11</v>
      </c>
      <c r="B28" s="6" t="s">
        <v>19</v>
      </c>
      <c r="C28" s="6">
        <v>1542071</v>
      </c>
      <c r="D28" s="6">
        <v>5695485</v>
      </c>
      <c r="E28" s="6">
        <v>21.306515624887702</v>
      </c>
      <c r="F28" s="6">
        <v>78.693484375112206</v>
      </c>
    </row>
    <row r="29" spans="1:6" x14ac:dyDescent="0.25">
      <c r="A29" s="6" t="s">
        <v>20</v>
      </c>
      <c r="B29" s="6" t="s">
        <v>21</v>
      </c>
      <c r="C29" s="6">
        <v>1628</v>
      </c>
      <c r="D29" s="6">
        <v>4625</v>
      </c>
      <c r="E29" s="6">
        <v>26.035502958579901</v>
      </c>
      <c r="F29" s="6">
        <v>73.964497041420103</v>
      </c>
    </row>
    <row r="30" spans="1:6" x14ac:dyDescent="0.25">
      <c r="A30" s="6" t="s">
        <v>22</v>
      </c>
      <c r="B30" s="6" t="s">
        <v>23</v>
      </c>
      <c r="C30" s="6">
        <v>9937.9999999999909</v>
      </c>
      <c r="D30" s="6">
        <v>33642</v>
      </c>
      <c r="E30" s="6">
        <v>22.8040385497935</v>
      </c>
      <c r="F30" s="6">
        <v>77.195961450206497</v>
      </c>
    </row>
    <row r="31" spans="1:6" x14ac:dyDescent="0.25">
      <c r="A31" s="6" t="s">
        <v>24</v>
      </c>
      <c r="B31" s="6" t="s">
        <v>25</v>
      </c>
      <c r="C31" s="6">
        <v>1602</v>
      </c>
      <c r="D31" s="6">
        <v>4936</v>
      </c>
      <c r="E31" s="6">
        <v>24.502906087488501</v>
      </c>
      <c r="F31" s="6">
        <v>75.497093912511502</v>
      </c>
    </row>
    <row r="32" spans="1:6" x14ac:dyDescent="0.25">
      <c r="A32" s="6" t="s">
        <v>26</v>
      </c>
      <c r="B32" s="6" t="s">
        <v>27</v>
      </c>
      <c r="C32" s="6">
        <v>17299</v>
      </c>
      <c r="D32" s="6">
        <v>68260.999999999898</v>
      </c>
      <c r="E32" s="6">
        <v>20.218560074801399</v>
      </c>
      <c r="F32" s="6">
        <v>79.781439925198598</v>
      </c>
    </row>
    <row r="33" spans="1:6" x14ac:dyDescent="0.25">
      <c r="A33" s="6" t="s">
        <v>28</v>
      </c>
      <c r="B33" s="6" t="s">
        <v>29</v>
      </c>
      <c r="C33" s="6">
        <v>2382</v>
      </c>
      <c r="D33" s="6">
        <v>6452.00000000001</v>
      </c>
      <c r="E33" s="6">
        <v>26.9640027167761</v>
      </c>
      <c r="F33" s="6">
        <v>73.035997283223907</v>
      </c>
    </row>
    <row r="34" spans="1:6" x14ac:dyDescent="0.25">
      <c r="A34" s="6" t="s">
        <v>30</v>
      </c>
      <c r="B34" s="6" t="s">
        <v>31</v>
      </c>
      <c r="C34" s="6">
        <v>3723</v>
      </c>
      <c r="D34" s="6">
        <v>12693</v>
      </c>
      <c r="E34" s="6">
        <v>22.6790935672514</v>
      </c>
      <c r="F34" s="6">
        <v>77.3209064327486</v>
      </c>
    </row>
    <row r="35" spans="1:6" x14ac:dyDescent="0.25">
      <c r="A35" s="6" t="s">
        <v>32</v>
      </c>
      <c r="B35" s="6" t="s">
        <v>33</v>
      </c>
      <c r="C35" s="6">
        <v>4209</v>
      </c>
      <c r="D35" s="6">
        <v>11042</v>
      </c>
      <c r="E35" s="6">
        <v>27.598190282604399</v>
      </c>
      <c r="F35" s="6">
        <v>72.401809717395594</v>
      </c>
    </row>
    <row r="36" spans="1:6" x14ac:dyDescent="0.25">
      <c r="A36" s="6" t="s">
        <v>34</v>
      </c>
      <c r="B36" s="6" t="s">
        <v>35</v>
      </c>
      <c r="C36" s="6">
        <v>24753</v>
      </c>
      <c r="D36" s="6">
        <v>78891.000000000204</v>
      </c>
      <c r="E36" s="6">
        <v>23.882713905291201</v>
      </c>
      <c r="F36" s="6">
        <v>76.117286094708803</v>
      </c>
    </row>
    <row r="37" spans="1:6" x14ac:dyDescent="0.25">
      <c r="A37" s="6" t="s">
        <v>36</v>
      </c>
      <c r="B37" s="6" t="s">
        <v>37</v>
      </c>
      <c r="C37" s="6">
        <v>17336</v>
      </c>
      <c r="D37" s="6">
        <v>56700.999999999898</v>
      </c>
      <c r="E37" s="6">
        <v>23.4153193673434</v>
      </c>
      <c r="F37" s="6">
        <v>76.5846806326566</v>
      </c>
    </row>
    <row r="38" spans="1:6" x14ac:dyDescent="0.25">
      <c r="A38" s="6" t="s">
        <v>38</v>
      </c>
      <c r="B38" s="6" t="s">
        <v>39</v>
      </c>
      <c r="C38" s="6">
        <v>19758</v>
      </c>
      <c r="D38" s="6">
        <v>75161</v>
      </c>
      <c r="E38" s="6">
        <v>20.815642811239101</v>
      </c>
      <c r="F38" s="6">
        <v>79.184357188760899</v>
      </c>
    </row>
    <row r="39" spans="1:6" x14ac:dyDescent="0.25">
      <c r="A39" s="6" t="s">
        <v>40</v>
      </c>
      <c r="B39" s="6" t="s">
        <v>41</v>
      </c>
      <c r="C39" s="6">
        <v>2436</v>
      </c>
      <c r="D39" s="6">
        <v>6517.00000000001</v>
      </c>
      <c r="E39" s="6">
        <v>27.208756841282199</v>
      </c>
      <c r="F39" s="6">
        <v>72.791243158717805</v>
      </c>
    </row>
    <row r="40" spans="1:6" x14ac:dyDescent="0.25">
      <c r="A40" s="6" t="s">
        <v>42</v>
      </c>
      <c r="B40" s="6" t="s">
        <v>43</v>
      </c>
      <c r="C40" s="6">
        <v>697.44630939911895</v>
      </c>
      <c r="D40" s="6">
        <v>2325.5536906008701</v>
      </c>
      <c r="E40" s="6">
        <v>23.071330115750001</v>
      </c>
      <c r="F40" s="6">
        <v>76.928669884249999</v>
      </c>
    </row>
    <row r="41" spans="1:6" x14ac:dyDescent="0.25">
      <c r="A41" s="6" t="s">
        <v>44</v>
      </c>
      <c r="B41" s="6" t="s">
        <v>45</v>
      </c>
      <c r="C41" s="6">
        <v>17645</v>
      </c>
      <c r="D41" s="6">
        <v>65366.999999999804</v>
      </c>
      <c r="E41" s="6">
        <v>21.255962993302202</v>
      </c>
      <c r="F41" s="6">
        <v>78.744037006697795</v>
      </c>
    </row>
    <row r="42" spans="1:6" x14ac:dyDescent="0.25">
      <c r="A42" s="6" t="s">
        <v>46</v>
      </c>
      <c r="B42" s="6" t="s">
        <v>47</v>
      </c>
      <c r="C42" s="6">
        <v>2545</v>
      </c>
      <c r="D42" s="6">
        <v>8846.0000000000091</v>
      </c>
      <c r="E42" s="6">
        <v>22.342199982442299</v>
      </c>
      <c r="F42" s="6">
        <v>77.657800017557705</v>
      </c>
    </row>
    <row r="43" spans="1:6" x14ac:dyDescent="0.25">
      <c r="A43" s="6" t="s">
        <v>48</v>
      </c>
      <c r="B43" s="6" t="s">
        <v>49</v>
      </c>
      <c r="C43" s="6">
        <v>2254</v>
      </c>
      <c r="D43" s="6">
        <v>8799</v>
      </c>
      <c r="E43" s="6">
        <v>20.392653578213999</v>
      </c>
      <c r="F43" s="6">
        <v>79.607346421785905</v>
      </c>
    </row>
    <row r="44" spans="1:6" x14ac:dyDescent="0.25">
      <c r="A44" s="6" t="s">
        <v>50</v>
      </c>
      <c r="B44" s="6" t="s">
        <v>51</v>
      </c>
      <c r="C44" s="6">
        <v>2929.00000000001</v>
      </c>
      <c r="D44" s="6">
        <v>10985</v>
      </c>
      <c r="E44" s="6">
        <v>21.050740261607</v>
      </c>
      <c r="F44" s="6">
        <v>78.949259738392996</v>
      </c>
    </row>
    <row r="45" spans="1:6" x14ac:dyDescent="0.25">
      <c r="A45" s="6" t="s">
        <v>52</v>
      </c>
      <c r="B45" s="6" t="s">
        <v>53</v>
      </c>
      <c r="C45" s="6">
        <v>21117.999999999902</v>
      </c>
      <c r="D45" s="6">
        <v>61995.999999999804</v>
      </c>
      <c r="E45" s="6">
        <v>25.408475106480299</v>
      </c>
      <c r="F45" s="6">
        <v>74.591524893519704</v>
      </c>
    </row>
    <row r="46" spans="1:6" x14ac:dyDescent="0.25">
      <c r="A46" s="6" t="s">
        <v>54</v>
      </c>
      <c r="B46" s="6" t="s">
        <v>55</v>
      </c>
      <c r="C46" s="6">
        <v>1035.1618470506</v>
      </c>
      <c r="D46" s="6">
        <v>2409.8381529493799</v>
      </c>
      <c r="E46" s="6">
        <v>30.048239391889901</v>
      </c>
      <c r="F46" s="6">
        <v>69.951760608110106</v>
      </c>
    </row>
    <row r="47" spans="1:6" x14ac:dyDescent="0.25">
      <c r="A47" s="6" t="s">
        <v>56</v>
      </c>
      <c r="B47" s="6" t="s">
        <v>57</v>
      </c>
      <c r="C47" s="6">
        <v>24943.000000000098</v>
      </c>
      <c r="D47" s="6">
        <v>76571</v>
      </c>
      <c r="E47" s="6">
        <v>24.570995133676199</v>
      </c>
      <c r="F47" s="6">
        <v>75.429004866323794</v>
      </c>
    </row>
    <row r="48" spans="1:6" x14ac:dyDescent="0.25">
      <c r="A48" s="6" t="s">
        <v>58</v>
      </c>
      <c r="B48" s="6" t="s">
        <v>59</v>
      </c>
      <c r="C48" s="6">
        <v>2719</v>
      </c>
      <c r="D48" s="6">
        <v>8318.0000000000091</v>
      </c>
      <c r="E48" s="6">
        <v>24.635317568179701</v>
      </c>
      <c r="F48" s="6">
        <v>75.364682431820299</v>
      </c>
    </row>
    <row r="49" spans="1:6" x14ac:dyDescent="0.25">
      <c r="A49" s="6" t="s">
        <v>60</v>
      </c>
      <c r="B49" s="6" t="s">
        <v>61</v>
      </c>
      <c r="C49" s="6">
        <v>603.718980549967</v>
      </c>
      <c r="D49" s="6">
        <v>2083.2810194500298</v>
      </c>
      <c r="E49" s="6">
        <v>22.468142186451999</v>
      </c>
      <c r="F49" s="6">
        <v>77.531857813547902</v>
      </c>
    </row>
    <row r="50" spans="1:6" x14ac:dyDescent="0.25">
      <c r="A50" s="6" t="s">
        <v>62</v>
      </c>
      <c r="B50" s="6" t="s">
        <v>63</v>
      </c>
      <c r="C50" s="6">
        <v>4728</v>
      </c>
      <c r="D50" s="6">
        <v>15197.0000000001</v>
      </c>
      <c r="E50" s="6">
        <v>23.728983688833001</v>
      </c>
      <c r="F50" s="6">
        <v>76.271016311167003</v>
      </c>
    </row>
    <row r="51" spans="1:6" x14ac:dyDescent="0.25">
      <c r="A51" s="6" t="s">
        <v>64</v>
      </c>
      <c r="B51" s="6" t="s">
        <v>65</v>
      </c>
      <c r="C51" s="6">
        <v>133661</v>
      </c>
      <c r="D51" s="6">
        <v>392077</v>
      </c>
      <c r="E51" s="6">
        <v>25.423499918210201</v>
      </c>
      <c r="F51" s="6">
        <v>74.576500081789803</v>
      </c>
    </row>
    <row r="52" spans="1:6" x14ac:dyDescent="0.25">
      <c r="A52" s="6" t="s">
        <v>66</v>
      </c>
      <c r="B52" s="6" t="s">
        <v>67</v>
      </c>
      <c r="C52" s="6">
        <v>2999</v>
      </c>
      <c r="D52" s="6">
        <v>10953.0000000001</v>
      </c>
      <c r="E52" s="6">
        <v>21.495126146788898</v>
      </c>
      <c r="F52" s="6">
        <v>78.504873853211095</v>
      </c>
    </row>
    <row r="53" spans="1:6" x14ac:dyDescent="0.25">
      <c r="A53" s="6" t="s">
        <v>68</v>
      </c>
      <c r="B53" s="6" t="s">
        <v>69</v>
      </c>
      <c r="C53" s="6">
        <v>1322</v>
      </c>
      <c r="D53" s="6">
        <v>4653</v>
      </c>
      <c r="E53" s="6">
        <v>22.1255230125523</v>
      </c>
      <c r="F53" s="6">
        <v>77.874476987447693</v>
      </c>
    </row>
    <row r="54" spans="1:6" x14ac:dyDescent="0.25">
      <c r="A54" s="6" t="s">
        <v>70</v>
      </c>
      <c r="B54" s="6" t="s">
        <v>71</v>
      </c>
      <c r="C54" s="6">
        <v>1104</v>
      </c>
      <c r="D54" s="6">
        <v>4185</v>
      </c>
      <c r="E54" s="6">
        <v>20.873511060692</v>
      </c>
      <c r="F54" s="6">
        <v>79.126488939308004</v>
      </c>
    </row>
    <row r="55" spans="1:6" x14ac:dyDescent="0.25">
      <c r="A55" s="6" t="s">
        <v>72</v>
      </c>
      <c r="B55" s="6" t="s">
        <v>73</v>
      </c>
      <c r="C55" s="6">
        <v>1629</v>
      </c>
      <c r="D55" s="6">
        <v>5382.99999999999</v>
      </c>
      <c r="E55" s="6">
        <v>23.231602966343399</v>
      </c>
      <c r="F55" s="6">
        <v>76.768397033656598</v>
      </c>
    </row>
    <row r="56" spans="1:6" x14ac:dyDescent="0.25">
      <c r="A56" s="6" t="s">
        <v>74</v>
      </c>
      <c r="B56" s="6" t="s">
        <v>75</v>
      </c>
      <c r="C56" s="6">
        <v>3122</v>
      </c>
      <c r="D56" s="6">
        <v>9109.0000000000091</v>
      </c>
      <c r="E56" s="6">
        <v>25.525304554002101</v>
      </c>
      <c r="F56" s="6">
        <v>74.474695445997895</v>
      </c>
    </row>
    <row r="57" spans="1:6" x14ac:dyDescent="0.25">
      <c r="A57" s="6" t="s">
        <v>76</v>
      </c>
      <c r="B57" s="6" t="s">
        <v>77</v>
      </c>
      <c r="C57" s="6">
        <v>6820.00000000001</v>
      </c>
      <c r="D57" s="6">
        <v>18918</v>
      </c>
      <c r="E57" s="6">
        <v>26.4977853757091</v>
      </c>
      <c r="F57" s="6">
        <v>73.502214624291</v>
      </c>
    </row>
    <row r="58" spans="1:6" x14ac:dyDescent="0.25">
      <c r="A58" s="6" t="s">
        <v>78</v>
      </c>
      <c r="B58" s="6" t="s">
        <v>79</v>
      </c>
      <c r="C58" s="6">
        <v>3458</v>
      </c>
      <c r="D58" s="6">
        <v>11836</v>
      </c>
      <c r="E58" s="6">
        <v>22.610173924414799</v>
      </c>
      <c r="F58" s="6">
        <v>77.389826075585205</v>
      </c>
    </row>
    <row r="59" spans="1:6" x14ac:dyDescent="0.25">
      <c r="A59" s="6" t="s">
        <v>80</v>
      </c>
      <c r="B59" s="6" t="s">
        <v>81</v>
      </c>
      <c r="C59" s="6">
        <v>20654</v>
      </c>
      <c r="D59" s="6">
        <v>68441.999999999898</v>
      </c>
      <c r="E59" s="6">
        <v>23.181736553829602</v>
      </c>
      <c r="F59" s="6">
        <v>76.818263446170405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226</v>
      </c>
    </row>
    <row r="69" spans="1:6" x14ac:dyDescent="0.25">
      <c r="A69" s="5" t="s">
        <v>18</v>
      </c>
      <c r="B69" s="5" t="s">
        <v>83</v>
      </c>
      <c r="C69" s="5" t="s">
        <v>221</v>
      </c>
      <c r="D69" s="5" t="s">
        <v>222</v>
      </c>
      <c r="E69" s="5" t="s">
        <v>223</v>
      </c>
      <c r="F69" s="5" t="s">
        <v>224</v>
      </c>
    </row>
    <row r="70" spans="1:6" x14ac:dyDescent="0.25">
      <c r="A70" s="6" t="s">
        <v>84</v>
      </c>
      <c r="B70" s="6" t="s">
        <v>85</v>
      </c>
      <c r="C70" s="6">
        <v>89966.999999999898</v>
      </c>
      <c r="D70" s="6">
        <v>427487.99999999901</v>
      </c>
      <c r="E70" s="6">
        <v>17.3864394005276</v>
      </c>
      <c r="F70" s="6">
        <v>82.613560599472393</v>
      </c>
    </row>
    <row r="71" spans="1:6" x14ac:dyDescent="0.25">
      <c r="A71" s="6" t="s">
        <v>86</v>
      </c>
      <c r="B71" s="6" t="s">
        <v>87</v>
      </c>
      <c r="C71" s="6">
        <v>147606</v>
      </c>
      <c r="D71" s="6">
        <v>636108.00000000105</v>
      </c>
      <c r="E71" s="6">
        <v>18.834166545448898</v>
      </c>
      <c r="F71" s="6">
        <v>81.165833454551105</v>
      </c>
    </row>
    <row r="72" spans="1:6" x14ac:dyDescent="0.25">
      <c r="A72" s="6" t="s">
        <v>88</v>
      </c>
      <c r="B72" s="6" t="s">
        <v>89</v>
      </c>
      <c r="C72" s="6">
        <v>226835</v>
      </c>
      <c r="D72" s="6">
        <v>885349.00000000198</v>
      </c>
      <c r="E72" s="6">
        <v>20.3954561475439</v>
      </c>
      <c r="F72" s="6">
        <v>79.604543852456104</v>
      </c>
    </row>
    <row r="73" spans="1:6" x14ac:dyDescent="0.25">
      <c r="A73" s="6" t="s">
        <v>90</v>
      </c>
      <c r="B73" s="6" t="s">
        <v>91</v>
      </c>
      <c r="C73" s="6">
        <v>22546</v>
      </c>
      <c r="D73" s="6">
        <v>117793</v>
      </c>
      <c r="E73" s="6">
        <v>16.0653845331661</v>
      </c>
      <c r="F73" s="6">
        <v>83.934615466833904</v>
      </c>
    </row>
    <row r="74" spans="1:6" x14ac:dyDescent="0.25">
      <c r="A74" s="6" t="s">
        <v>92</v>
      </c>
      <c r="B74" s="6" t="s">
        <v>93</v>
      </c>
      <c r="C74" s="6">
        <v>18076</v>
      </c>
      <c r="D74" s="6">
        <v>124026</v>
      </c>
      <c r="E74" s="6">
        <v>12.720440247146399</v>
      </c>
      <c r="F74" s="6">
        <v>87.279559752853601</v>
      </c>
    </row>
    <row r="75" spans="1:6" x14ac:dyDescent="0.25">
      <c r="A75" s="6" t="s">
        <v>94</v>
      </c>
      <c r="B75" s="6" t="s">
        <v>95</v>
      </c>
      <c r="C75" s="6">
        <v>13918</v>
      </c>
      <c r="D75" s="6">
        <v>60590.999999999702</v>
      </c>
      <c r="E75" s="6">
        <v>18.679622595928102</v>
      </c>
      <c r="F75" s="6">
        <v>81.320377404071905</v>
      </c>
    </row>
    <row r="76" spans="1:6" x14ac:dyDescent="0.25">
      <c r="A76" s="6" t="s">
        <v>96</v>
      </c>
      <c r="B76" s="6" t="s">
        <v>97</v>
      </c>
      <c r="C76" s="6">
        <v>16298</v>
      </c>
      <c r="D76" s="6">
        <v>65568</v>
      </c>
      <c r="E76" s="6">
        <v>19.908142574450899</v>
      </c>
      <c r="F76" s="6">
        <v>80.091857425549094</v>
      </c>
    </row>
    <row r="77" spans="1:6" x14ac:dyDescent="0.25">
      <c r="A77" s="6" t="s">
        <v>98</v>
      </c>
      <c r="B77" s="6" t="s">
        <v>99</v>
      </c>
      <c r="C77" s="6">
        <v>43337.999999999898</v>
      </c>
      <c r="D77" s="6">
        <v>197622</v>
      </c>
      <c r="E77" s="6">
        <v>17.985557768924298</v>
      </c>
      <c r="F77" s="6">
        <v>82.014442231075705</v>
      </c>
    </row>
    <row r="78" spans="1:6" x14ac:dyDescent="0.25">
      <c r="A78" s="6" t="s">
        <v>100</v>
      </c>
      <c r="B78" s="6" t="s">
        <v>101</v>
      </c>
      <c r="C78" s="6">
        <v>2529</v>
      </c>
      <c r="D78" s="6">
        <v>14891</v>
      </c>
      <c r="E78" s="6">
        <v>14.517795637198599</v>
      </c>
      <c r="F78" s="6">
        <v>85.482204362801397</v>
      </c>
    </row>
    <row r="79" spans="1:6" x14ac:dyDescent="0.25">
      <c r="A79" s="6" t="s">
        <v>102</v>
      </c>
      <c r="B79" s="6" t="s">
        <v>103</v>
      </c>
      <c r="C79" s="6">
        <v>82608</v>
      </c>
      <c r="D79" s="6">
        <v>278648</v>
      </c>
      <c r="E79" s="6">
        <v>22.866886639945101</v>
      </c>
      <c r="F79" s="6">
        <v>77.133113360054907</v>
      </c>
    </row>
    <row r="80" spans="1:6" x14ac:dyDescent="0.25">
      <c r="A80" s="6" t="s">
        <v>104</v>
      </c>
      <c r="B80" s="6" t="s">
        <v>105</v>
      </c>
      <c r="C80" s="6">
        <v>158864</v>
      </c>
      <c r="D80" s="6">
        <v>434635.00000000099</v>
      </c>
      <c r="E80" s="6">
        <v>26.767357653509102</v>
      </c>
      <c r="F80" s="6">
        <v>73.232642346490906</v>
      </c>
    </row>
    <row r="81" spans="1:6" x14ac:dyDescent="0.25">
      <c r="A81" s="6" t="s">
        <v>106</v>
      </c>
      <c r="B81" s="6" t="s">
        <v>107</v>
      </c>
      <c r="C81" s="6">
        <v>20712</v>
      </c>
      <c r="D81" s="6">
        <v>129782</v>
      </c>
      <c r="E81" s="6">
        <v>13.762674923917199</v>
      </c>
      <c r="F81" s="6">
        <v>86.237325076082797</v>
      </c>
    </row>
    <row r="82" spans="1:6" x14ac:dyDescent="0.25">
      <c r="A82" s="6" t="s">
        <v>108</v>
      </c>
      <c r="B82" s="6" t="s">
        <v>109</v>
      </c>
      <c r="C82" s="6">
        <v>21139</v>
      </c>
      <c r="D82" s="6">
        <v>80092.999999999796</v>
      </c>
      <c r="E82" s="6">
        <v>20.8817370001581</v>
      </c>
      <c r="F82" s="6">
        <v>79.118262999841903</v>
      </c>
    </row>
    <row r="83" spans="1:6" x14ac:dyDescent="0.25">
      <c r="A83" s="6" t="s">
        <v>110</v>
      </c>
      <c r="B83" s="6" t="s">
        <v>111</v>
      </c>
      <c r="C83" s="6">
        <v>91967.999999999898</v>
      </c>
      <c r="D83" s="6">
        <v>290728</v>
      </c>
      <c r="E83" s="6">
        <v>24.031607333235701</v>
      </c>
      <c r="F83" s="6">
        <v>75.968392666764302</v>
      </c>
    </row>
    <row r="84" spans="1:6" x14ac:dyDescent="0.25">
      <c r="A84" s="6" t="s">
        <v>112</v>
      </c>
      <c r="B84" s="6" t="s">
        <v>113</v>
      </c>
      <c r="C84" s="6">
        <v>92488</v>
      </c>
      <c r="D84" s="6">
        <v>252776</v>
      </c>
      <c r="E84" s="6">
        <v>26.787617591176598</v>
      </c>
      <c r="F84" s="6">
        <v>73.212382408823402</v>
      </c>
    </row>
    <row r="85" spans="1:6" x14ac:dyDescent="0.25">
      <c r="A85" s="6" t="s">
        <v>114</v>
      </c>
      <c r="B85" s="6" t="s">
        <v>115</v>
      </c>
      <c r="C85" s="6">
        <v>37538.999999999898</v>
      </c>
      <c r="D85" s="6">
        <v>133140</v>
      </c>
      <c r="E85" s="6">
        <v>21.993918408239999</v>
      </c>
      <c r="F85" s="6">
        <v>78.006081591759994</v>
      </c>
    </row>
    <row r="86" spans="1:6" x14ac:dyDescent="0.25">
      <c r="A86" s="6" t="s">
        <v>116</v>
      </c>
      <c r="B86" s="6" t="s">
        <v>117</v>
      </c>
      <c r="C86" s="6">
        <v>168198</v>
      </c>
      <c r="D86" s="6">
        <v>498892</v>
      </c>
      <c r="E86" s="6">
        <v>25.213689307289901</v>
      </c>
      <c r="F86" s="6">
        <v>74.786310692710103</v>
      </c>
    </row>
    <row r="87" spans="1:6" x14ac:dyDescent="0.25">
      <c r="A87" s="6" t="s">
        <v>118</v>
      </c>
      <c r="B87" s="6" t="s">
        <v>119</v>
      </c>
      <c r="C87" s="6">
        <v>218310</v>
      </c>
      <c r="D87" s="6">
        <v>781607.99999999697</v>
      </c>
      <c r="E87" s="6">
        <v>21.8327902888037</v>
      </c>
      <c r="F87" s="6">
        <v>78.167209711196307</v>
      </c>
    </row>
    <row r="88" spans="1:6" x14ac:dyDescent="0.25">
      <c r="A88" s="6" t="s">
        <v>120</v>
      </c>
      <c r="B88" s="6" t="s">
        <v>121</v>
      </c>
      <c r="C88" s="6">
        <v>69132</v>
      </c>
      <c r="D88" s="6">
        <v>285746.99999999901</v>
      </c>
      <c r="E88" s="6">
        <v>19.4804426297414</v>
      </c>
      <c r="F88" s="6">
        <v>80.519557370258596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227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228</v>
      </c>
    </row>
    <row r="12" spans="1:6" x14ac:dyDescent="0.25">
      <c r="A12" s="3" t="s">
        <v>6</v>
      </c>
    </row>
    <row r="15" spans="1:6" ht="17.25" x14ac:dyDescent="0.3">
      <c r="A15" s="4" t="s">
        <v>229</v>
      </c>
    </row>
    <row r="16" spans="1:6" x14ac:dyDescent="0.25">
      <c r="A16" s="5" t="s">
        <v>8</v>
      </c>
      <c r="B16" s="5" t="s">
        <v>9</v>
      </c>
      <c r="C16" s="5" t="s">
        <v>230</v>
      </c>
      <c r="D16" s="5" t="s">
        <v>231</v>
      </c>
      <c r="E16" s="5" t="s">
        <v>232</v>
      </c>
      <c r="F16" s="5" t="s">
        <v>233</v>
      </c>
    </row>
    <row r="17" spans="1:6" x14ac:dyDescent="0.25">
      <c r="A17" s="6" t="s">
        <v>11</v>
      </c>
      <c r="B17" s="6" t="s">
        <v>12</v>
      </c>
      <c r="C17" s="6">
        <v>3827351.21405554</v>
      </c>
      <c r="D17" s="6">
        <v>1868133.78594446</v>
      </c>
      <c r="E17" s="6">
        <v>67.199741796449999</v>
      </c>
      <c r="F17" s="6">
        <v>32.800258203550001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234</v>
      </c>
    </row>
    <row r="27" spans="1:6" x14ac:dyDescent="0.25">
      <c r="A27" s="5" t="s">
        <v>18</v>
      </c>
      <c r="B27" s="5" t="s">
        <v>9</v>
      </c>
      <c r="C27" s="5" t="s">
        <v>230</v>
      </c>
      <c r="D27" s="5" t="s">
        <v>231</v>
      </c>
      <c r="E27" s="5" t="s">
        <v>232</v>
      </c>
      <c r="F27" s="5" t="s">
        <v>233</v>
      </c>
    </row>
    <row r="28" spans="1:6" x14ac:dyDescent="0.25">
      <c r="A28" s="6" t="s">
        <v>11</v>
      </c>
      <c r="B28" s="6" t="s">
        <v>19</v>
      </c>
      <c r="C28" s="6">
        <v>3827351.21405554</v>
      </c>
      <c r="D28" s="6">
        <v>1868133.78594446</v>
      </c>
      <c r="E28" s="6">
        <v>67.199741796449999</v>
      </c>
      <c r="F28" s="6">
        <v>32.800258203550001</v>
      </c>
    </row>
    <row r="29" spans="1:6" x14ac:dyDescent="0.25">
      <c r="A29" s="6" t="s">
        <v>20</v>
      </c>
      <c r="B29" s="6" t="s">
        <v>21</v>
      </c>
      <c r="C29" s="6">
        <v>3128.8995068398799</v>
      </c>
      <c r="D29" s="6">
        <v>1496.1004931601201</v>
      </c>
      <c r="E29" s="6">
        <v>67.651881228970296</v>
      </c>
      <c r="F29" s="6">
        <v>32.348118771029696</v>
      </c>
    </row>
    <row r="30" spans="1:6" x14ac:dyDescent="0.25">
      <c r="A30" s="6" t="s">
        <v>22</v>
      </c>
      <c r="B30" s="6" t="s">
        <v>23</v>
      </c>
      <c r="C30" s="6">
        <v>22604.879932336</v>
      </c>
      <c r="D30" s="6">
        <v>11037.120067664</v>
      </c>
      <c r="E30" s="6">
        <v>67.192437822769193</v>
      </c>
      <c r="F30" s="6">
        <v>32.8075621772308</v>
      </c>
    </row>
    <row r="31" spans="1:6" x14ac:dyDescent="0.25">
      <c r="A31" s="6" t="s">
        <v>24</v>
      </c>
      <c r="B31" s="6" t="s">
        <v>25</v>
      </c>
      <c r="C31" s="6">
        <v>2922.7239970125902</v>
      </c>
      <c r="D31" s="6">
        <v>2013.27600298741</v>
      </c>
      <c r="E31" s="6">
        <v>59.2123986428807</v>
      </c>
      <c r="F31" s="6">
        <v>40.7876013571193</v>
      </c>
    </row>
    <row r="32" spans="1:6" x14ac:dyDescent="0.25">
      <c r="A32" s="6" t="s">
        <v>26</v>
      </c>
      <c r="B32" s="6" t="s">
        <v>27</v>
      </c>
      <c r="C32" s="6">
        <v>43296.788739926596</v>
      </c>
      <c r="D32" s="6">
        <v>24964.211260073302</v>
      </c>
      <c r="E32" s="6">
        <v>63.428295424805697</v>
      </c>
      <c r="F32" s="6">
        <v>36.571704575194303</v>
      </c>
    </row>
    <row r="33" spans="1:6" x14ac:dyDescent="0.25">
      <c r="A33" s="6" t="s">
        <v>28</v>
      </c>
      <c r="B33" s="6" t="s">
        <v>29</v>
      </c>
      <c r="C33" s="6">
        <v>4525.3950922255699</v>
      </c>
      <c r="D33" s="6">
        <v>1926.6049077744401</v>
      </c>
      <c r="E33" s="6">
        <v>70.139415564562299</v>
      </c>
      <c r="F33" s="6">
        <v>29.860584435437701</v>
      </c>
    </row>
    <row r="34" spans="1:6" x14ac:dyDescent="0.25">
      <c r="A34" s="6" t="s">
        <v>30</v>
      </c>
      <c r="B34" s="6" t="s">
        <v>31</v>
      </c>
      <c r="C34" s="6">
        <v>8793.1799805822102</v>
      </c>
      <c r="D34" s="6">
        <v>3899.8200194177998</v>
      </c>
      <c r="E34" s="6">
        <v>69.275821165856797</v>
      </c>
      <c r="F34" s="6">
        <v>30.724178834143199</v>
      </c>
    </row>
    <row r="35" spans="1:6" x14ac:dyDescent="0.25">
      <c r="A35" s="6" t="s">
        <v>32</v>
      </c>
      <c r="B35" s="6" t="s">
        <v>33</v>
      </c>
      <c r="C35" s="6">
        <v>7730.9352539226402</v>
      </c>
      <c r="D35" s="6">
        <v>3311.0647460773698</v>
      </c>
      <c r="E35" s="6">
        <v>70.013903766732696</v>
      </c>
      <c r="F35" s="6">
        <v>29.9860962332673</v>
      </c>
    </row>
    <row r="36" spans="1:6" x14ac:dyDescent="0.25">
      <c r="A36" s="6" t="s">
        <v>34</v>
      </c>
      <c r="B36" s="6" t="s">
        <v>35</v>
      </c>
      <c r="C36" s="6">
        <v>49600.848676062102</v>
      </c>
      <c r="D36" s="6">
        <v>29290.151323938</v>
      </c>
      <c r="E36" s="6">
        <v>62.872632716104498</v>
      </c>
      <c r="F36" s="6">
        <v>37.127367283895502</v>
      </c>
    </row>
    <row r="37" spans="1:6" x14ac:dyDescent="0.25">
      <c r="A37" s="6" t="s">
        <v>36</v>
      </c>
      <c r="B37" s="6" t="s">
        <v>37</v>
      </c>
      <c r="C37" s="6">
        <v>36683.967153219397</v>
      </c>
      <c r="D37" s="6">
        <v>20017.032846780599</v>
      </c>
      <c r="E37" s="6">
        <v>64.697213723249007</v>
      </c>
      <c r="F37" s="6">
        <v>35.302786276751</v>
      </c>
    </row>
    <row r="38" spans="1:6" x14ac:dyDescent="0.25">
      <c r="A38" s="6" t="s">
        <v>38</v>
      </c>
      <c r="B38" s="6" t="s">
        <v>39</v>
      </c>
      <c r="C38" s="6">
        <v>40542.719657878501</v>
      </c>
      <c r="D38" s="6">
        <v>34618.280342121499</v>
      </c>
      <c r="E38" s="6">
        <v>53.941165841165599</v>
      </c>
      <c r="F38" s="6">
        <v>46.058834158834401</v>
      </c>
    </row>
    <row r="39" spans="1:6" x14ac:dyDescent="0.25">
      <c r="A39" s="6" t="s">
        <v>40</v>
      </c>
      <c r="B39" s="6" t="s">
        <v>41</v>
      </c>
      <c r="C39" s="6">
        <v>4255.9821954959398</v>
      </c>
      <c r="D39" s="6">
        <v>2261.0178045040602</v>
      </c>
      <c r="E39" s="6">
        <v>65.305849248057996</v>
      </c>
      <c r="F39" s="6">
        <v>34.694150751941997</v>
      </c>
    </row>
    <row r="40" spans="1:6" x14ac:dyDescent="0.25">
      <c r="A40" s="6" t="s">
        <v>42</v>
      </c>
      <c r="B40" s="6" t="s">
        <v>43</v>
      </c>
      <c r="C40" s="6">
        <v>1289.88249511967</v>
      </c>
      <c r="D40" s="6">
        <v>1035.6711954811999</v>
      </c>
      <c r="E40" s="6">
        <v>55.465608054243397</v>
      </c>
      <c r="F40" s="6">
        <v>44.534391945756603</v>
      </c>
    </row>
    <row r="41" spans="1:6" x14ac:dyDescent="0.25">
      <c r="A41" s="6" t="s">
        <v>44</v>
      </c>
      <c r="B41" s="6" t="s">
        <v>45</v>
      </c>
      <c r="C41" s="6">
        <v>37417.745215191899</v>
      </c>
      <c r="D41" s="6">
        <v>27949.254784807901</v>
      </c>
      <c r="E41" s="6">
        <v>57.242561560408198</v>
      </c>
      <c r="F41" s="6">
        <v>42.757438439591802</v>
      </c>
    </row>
    <row r="42" spans="1:6" x14ac:dyDescent="0.25">
      <c r="A42" s="6" t="s">
        <v>46</v>
      </c>
      <c r="B42" s="6" t="s">
        <v>47</v>
      </c>
      <c r="C42" s="6">
        <v>5095.6254456737797</v>
      </c>
      <c r="D42" s="6">
        <v>3750.3745543262298</v>
      </c>
      <c r="E42" s="6">
        <v>57.603724233255399</v>
      </c>
      <c r="F42" s="6">
        <v>42.396275766744601</v>
      </c>
    </row>
    <row r="43" spans="1:6" x14ac:dyDescent="0.25">
      <c r="A43" s="6" t="s">
        <v>48</v>
      </c>
      <c r="B43" s="6" t="s">
        <v>49</v>
      </c>
      <c r="C43" s="6">
        <v>6002.6986692533501</v>
      </c>
      <c r="D43" s="6">
        <v>2796.3013307466499</v>
      </c>
      <c r="E43" s="6">
        <v>68.220237177558303</v>
      </c>
      <c r="F43" s="6">
        <v>31.7797628224417</v>
      </c>
    </row>
    <row r="44" spans="1:6" x14ac:dyDescent="0.25">
      <c r="A44" s="6" t="s">
        <v>50</v>
      </c>
      <c r="B44" s="6" t="s">
        <v>51</v>
      </c>
      <c r="C44" s="6">
        <v>6090.4397236254799</v>
      </c>
      <c r="D44" s="6">
        <v>4894.5602763745601</v>
      </c>
      <c r="E44" s="6">
        <v>55.443238266959099</v>
      </c>
      <c r="F44" s="6">
        <v>44.556761733040901</v>
      </c>
    </row>
    <row r="45" spans="1:6" x14ac:dyDescent="0.25">
      <c r="A45" s="6" t="s">
        <v>52</v>
      </c>
      <c r="B45" s="6" t="s">
        <v>53</v>
      </c>
      <c r="C45" s="6">
        <v>40879.698036353897</v>
      </c>
      <c r="D45" s="6">
        <v>21116.301963645899</v>
      </c>
      <c r="E45" s="6">
        <v>65.939250978053494</v>
      </c>
      <c r="F45" s="6">
        <v>34.060749021946499</v>
      </c>
    </row>
    <row r="46" spans="1:6" x14ac:dyDescent="0.25">
      <c r="A46" s="6" t="s">
        <v>54</v>
      </c>
      <c r="B46" s="6" t="s">
        <v>55</v>
      </c>
      <c r="C46" s="6">
        <v>1232.97225250576</v>
      </c>
      <c r="D46" s="6">
        <v>1176.8659004436099</v>
      </c>
      <c r="E46" s="6">
        <v>51.164110377982901</v>
      </c>
      <c r="F46" s="6">
        <v>48.835889622017099</v>
      </c>
    </row>
    <row r="47" spans="1:6" x14ac:dyDescent="0.25">
      <c r="A47" s="6" t="s">
        <v>56</v>
      </c>
      <c r="B47" s="6" t="s">
        <v>57</v>
      </c>
      <c r="C47" s="6">
        <v>52509.175089552104</v>
      </c>
      <c r="D47" s="6">
        <v>24061.824910447802</v>
      </c>
      <c r="E47" s="6">
        <v>68.575799048663598</v>
      </c>
      <c r="F47" s="6">
        <v>31.424200951336399</v>
      </c>
    </row>
    <row r="48" spans="1:6" x14ac:dyDescent="0.25">
      <c r="A48" s="6" t="s">
        <v>58</v>
      </c>
      <c r="B48" s="6" t="s">
        <v>59</v>
      </c>
      <c r="C48" s="6">
        <v>4612.4087122682204</v>
      </c>
      <c r="D48" s="6">
        <v>3705.5912877317901</v>
      </c>
      <c r="E48" s="6">
        <v>55.450934266268497</v>
      </c>
      <c r="F48" s="6">
        <v>44.549065733731503</v>
      </c>
    </row>
    <row r="49" spans="1:6" x14ac:dyDescent="0.25">
      <c r="A49" s="6" t="s">
        <v>60</v>
      </c>
      <c r="B49" s="6" t="s">
        <v>61</v>
      </c>
      <c r="C49" s="6">
        <v>1128.1435278336701</v>
      </c>
      <c r="D49" s="6">
        <v>955.13749161636497</v>
      </c>
      <c r="E49" s="6">
        <v>54.1522491349481</v>
      </c>
      <c r="F49" s="6">
        <v>45.8477508650519</v>
      </c>
    </row>
    <row r="50" spans="1:6" x14ac:dyDescent="0.25">
      <c r="A50" s="6" t="s">
        <v>62</v>
      </c>
      <c r="B50" s="6" t="s">
        <v>63</v>
      </c>
      <c r="C50" s="6">
        <v>9011.7540865749597</v>
      </c>
      <c r="D50" s="6">
        <v>6185.2459134251203</v>
      </c>
      <c r="E50" s="6">
        <v>59.299559693195498</v>
      </c>
      <c r="F50" s="6">
        <v>40.700440306804502</v>
      </c>
    </row>
    <row r="51" spans="1:6" x14ac:dyDescent="0.25">
      <c r="A51" s="6" t="s">
        <v>64</v>
      </c>
      <c r="B51" s="6" t="s">
        <v>65</v>
      </c>
      <c r="C51" s="6">
        <v>251089.19324164701</v>
      </c>
      <c r="D51" s="6">
        <v>140987.80675835299</v>
      </c>
      <c r="E51" s="6">
        <v>64.040786182725995</v>
      </c>
      <c r="F51" s="6">
        <v>35.959213817273998</v>
      </c>
    </row>
    <row r="52" spans="1:6" x14ac:dyDescent="0.25">
      <c r="A52" s="6" t="s">
        <v>66</v>
      </c>
      <c r="B52" s="6" t="s">
        <v>67</v>
      </c>
      <c r="C52" s="6">
        <v>7072.3868796430997</v>
      </c>
      <c r="D52" s="6">
        <v>3880.6131203569498</v>
      </c>
      <c r="E52" s="6">
        <v>64.570317535315098</v>
      </c>
      <c r="F52" s="6">
        <v>35.429682464684902</v>
      </c>
    </row>
    <row r="53" spans="1:6" x14ac:dyDescent="0.25">
      <c r="A53" s="6" t="s">
        <v>68</v>
      </c>
      <c r="B53" s="6" t="s">
        <v>69</v>
      </c>
      <c r="C53" s="6">
        <v>3086.7478975630102</v>
      </c>
      <c r="D53" s="6">
        <v>1566.2521024369901</v>
      </c>
      <c r="E53" s="6">
        <v>66.338875941607697</v>
      </c>
      <c r="F53" s="6">
        <v>33.661124058392303</v>
      </c>
    </row>
    <row r="54" spans="1:6" x14ac:dyDescent="0.25">
      <c r="A54" s="6" t="s">
        <v>70</v>
      </c>
      <c r="B54" s="6" t="s">
        <v>71</v>
      </c>
      <c r="C54" s="6">
        <v>2638.42393767043</v>
      </c>
      <c r="D54" s="6">
        <v>1546.57606232956</v>
      </c>
      <c r="E54" s="6">
        <v>63.044777483164602</v>
      </c>
      <c r="F54" s="6">
        <v>36.955222516835398</v>
      </c>
    </row>
    <row r="55" spans="1:6" x14ac:dyDescent="0.25">
      <c r="A55" s="6" t="s">
        <v>72</v>
      </c>
      <c r="B55" s="6" t="s">
        <v>73</v>
      </c>
      <c r="C55" s="6">
        <v>3755.2664102325898</v>
      </c>
      <c r="D55" s="6">
        <v>1627.7335897674</v>
      </c>
      <c r="E55" s="6">
        <v>69.761590381434104</v>
      </c>
      <c r="F55" s="6">
        <v>30.2384096185659</v>
      </c>
    </row>
    <row r="56" spans="1:6" x14ac:dyDescent="0.25">
      <c r="A56" s="6" t="s">
        <v>74</v>
      </c>
      <c r="B56" s="6" t="s">
        <v>75</v>
      </c>
      <c r="C56" s="6">
        <v>6215.2364542914902</v>
      </c>
      <c r="D56" s="6">
        <v>2893.7635457085198</v>
      </c>
      <c r="E56" s="6">
        <v>68.231819676051003</v>
      </c>
      <c r="F56" s="6">
        <v>31.768180323949</v>
      </c>
    </row>
    <row r="57" spans="1:6" x14ac:dyDescent="0.25">
      <c r="A57" s="6" t="s">
        <v>76</v>
      </c>
      <c r="B57" s="6" t="s">
        <v>77</v>
      </c>
      <c r="C57" s="6">
        <v>12003.714205267799</v>
      </c>
      <c r="D57" s="6">
        <v>6914.28579473219</v>
      </c>
      <c r="E57" s="6">
        <v>63.4512855760007</v>
      </c>
      <c r="F57" s="6">
        <v>36.5487144239993</v>
      </c>
    </row>
    <row r="58" spans="1:6" x14ac:dyDescent="0.25">
      <c r="A58" s="6" t="s">
        <v>78</v>
      </c>
      <c r="B58" s="6" t="s">
        <v>79</v>
      </c>
      <c r="C58" s="6">
        <v>6425.4929335134902</v>
      </c>
      <c r="D58" s="6">
        <v>5410.5070664864998</v>
      </c>
      <c r="E58" s="6">
        <v>54.2877064338754</v>
      </c>
      <c r="F58" s="6">
        <v>45.7122935661246</v>
      </c>
    </row>
    <row r="59" spans="1:6" x14ac:dyDescent="0.25">
      <c r="A59" s="6" t="s">
        <v>80</v>
      </c>
      <c r="B59" s="6" t="s">
        <v>81</v>
      </c>
      <c r="C59" s="6">
        <v>43143.430979377699</v>
      </c>
      <c r="D59" s="6">
        <v>25298.569020622199</v>
      </c>
      <c r="E59" s="6">
        <v>63.036484876797601</v>
      </c>
      <c r="F59" s="6">
        <v>36.963515123202399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235</v>
      </c>
    </row>
    <row r="69" spans="1:6" x14ac:dyDescent="0.25">
      <c r="A69" s="5" t="s">
        <v>18</v>
      </c>
      <c r="B69" s="5" t="s">
        <v>83</v>
      </c>
      <c r="C69" s="5" t="s">
        <v>230</v>
      </c>
      <c r="D69" s="5" t="s">
        <v>231</v>
      </c>
      <c r="E69" s="5" t="s">
        <v>232</v>
      </c>
      <c r="F69" s="5" t="s">
        <v>233</v>
      </c>
    </row>
    <row r="70" spans="1:6" x14ac:dyDescent="0.25">
      <c r="A70" s="6" t="s">
        <v>84</v>
      </c>
      <c r="B70" s="6" t="s">
        <v>85</v>
      </c>
      <c r="C70" s="6">
        <v>274215.877824253</v>
      </c>
      <c r="D70" s="6">
        <v>153272.12217574599</v>
      </c>
      <c r="E70" s="6">
        <v>64.145865573829795</v>
      </c>
      <c r="F70" s="6">
        <v>35.854134426170198</v>
      </c>
    </row>
    <row r="71" spans="1:6" x14ac:dyDescent="0.25">
      <c r="A71" s="6" t="s">
        <v>86</v>
      </c>
      <c r="B71" s="6" t="s">
        <v>87</v>
      </c>
      <c r="C71" s="6">
        <v>425810.928469259</v>
      </c>
      <c r="D71" s="6">
        <v>210297.07153074199</v>
      </c>
      <c r="E71" s="6">
        <v>66.940036671329096</v>
      </c>
      <c r="F71" s="6">
        <v>33.059963328670896</v>
      </c>
    </row>
    <row r="72" spans="1:6" x14ac:dyDescent="0.25">
      <c r="A72" s="6" t="s">
        <v>88</v>
      </c>
      <c r="B72" s="6" t="s">
        <v>89</v>
      </c>
      <c r="C72" s="6">
        <v>610019.69608020305</v>
      </c>
      <c r="D72" s="6">
        <v>275329.303919798</v>
      </c>
      <c r="E72" s="6">
        <v>68.901607849582703</v>
      </c>
      <c r="F72" s="6">
        <v>31.0983921504173</v>
      </c>
    </row>
    <row r="73" spans="1:6" x14ac:dyDescent="0.25">
      <c r="A73" s="6" t="s">
        <v>90</v>
      </c>
      <c r="B73" s="6" t="s">
        <v>91</v>
      </c>
      <c r="C73" s="6">
        <v>76245.4959493879</v>
      </c>
      <c r="D73" s="6">
        <v>41547.504050612202</v>
      </c>
      <c r="E73" s="6">
        <v>64.728376006543598</v>
      </c>
      <c r="F73" s="6">
        <v>35.271623993456402</v>
      </c>
    </row>
    <row r="74" spans="1:6" x14ac:dyDescent="0.25">
      <c r="A74" s="6" t="s">
        <v>92</v>
      </c>
      <c r="B74" s="6" t="s">
        <v>93</v>
      </c>
      <c r="C74" s="6">
        <v>78422.502635419994</v>
      </c>
      <c r="D74" s="6">
        <v>45603.497364579896</v>
      </c>
      <c r="E74" s="6">
        <v>63.230695689145897</v>
      </c>
      <c r="F74" s="6">
        <v>36.769304310854103</v>
      </c>
    </row>
    <row r="75" spans="1:6" x14ac:dyDescent="0.25">
      <c r="A75" s="6" t="s">
        <v>94</v>
      </c>
      <c r="B75" s="6" t="s">
        <v>95</v>
      </c>
      <c r="C75" s="6">
        <v>40396.143169610899</v>
      </c>
      <c r="D75" s="6">
        <v>20194.856830388799</v>
      </c>
      <c r="E75" s="6">
        <v>66.670203775496503</v>
      </c>
      <c r="F75" s="6">
        <v>33.329796224503497</v>
      </c>
    </row>
    <row r="76" spans="1:6" x14ac:dyDescent="0.25">
      <c r="A76" s="6" t="s">
        <v>96</v>
      </c>
      <c r="B76" s="6" t="s">
        <v>97</v>
      </c>
      <c r="C76" s="6">
        <v>42917.151612318798</v>
      </c>
      <c r="D76" s="6">
        <v>22650.848387681199</v>
      </c>
      <c r="E76" s="6">
        <v>65.454416197411604</v>
      </c>
      <c r="F76" s="6">
        <v>34.545583802588503</v>
      </c>
    </row>
    <row r="77" spans="1:6" x14ac:dyDescent="0.25">
      <c r="A77" s="6" t="s">
        <v>98</v>
      </c>
      <c r="B77" s="6" t="s">
        <v>99</v>
      </c>
      <c r="C77" s="6">
        <v>122803.136374254</v>
      </c>
      <c r="D77" s="6">
        <v>74818.863625745493</v>
      </c>
      <c r="E77" s="6">
        <v>62.140417754224899</v>
      </c>
      <c r="F77" s="6">
        <v>37.859582245775101</v>
      </c>
    </row>
    <row r="78" spans="1:6" x14ac:dyDescent="0.25">
      <c r="A78" s="6" t="s">
        <v>100</v>
      </c>
      <c r="B78" s="6" t="s">
        <v>101</v>
      </c>
      <c r="C78" s="6">
        <v>10177.2854057115</v>
      </c>
      <c r="D78" s="6">
        <v>4713.71459428853</v>
      </c>
      <c r="E78" s="6">
        <v>68.345211239752004</v>
      </c>
      <c r="F78" s="6">
        <v>31.654788760248</v>
      </c>
    </row>
    <row r="79" spans="1:6" x14ac:dyDescent="0.25">
      <c r="A79" s="6" t="s">
        <v>102</v>
      </c>
      <c r="B79" s="6" t="s">
        <v>103</v>
      </c>
      <c r="C79" s="6">
        <v>190954.724402697</v>
      </c>
      <c r="D79" s="6">
        <v>87693.275597302199</v>
      </c>
      <c r="E79" s="6">
        <v>68.529013092754198</v>
      </c>
      <c r="F79" s="6">
        <v>31.470986907245798</v>
      </c>
    </row>
    <row r="80" spans="1:6" x14ac:dyDescent="0.25">
      <c r="A80" s="6" t="s">
        <v>104</v>
      </c>
      <c r="B80" s="6" t="s">
        <v>105</v>
      </c>
      <c r="C80" s="6">
        <v>292060.244748667</v>
      </c>
      <c r="D80" s="6">
        <v>142574.75525133399</v>
      </c>
      <c r="E80" s="6">
        <v>67.196669561509495</v>
      </c>
      <c r="F80" s="6">
        <v>32.803330438490597</v>
      </c>
    </row>
    <row r="81" spans="1:6" x14ac:dyDescent="0.25">
      <c r="A81" s="6" t="s">
        <v>106</v>
      </c>
      <c r="B81" s="6" t="s">
        <v>107</v>
      </c>
      <c r="C81" s="6">
        <v>91388.596201356195</v>
      </c>
      <c r="D81" s="6">
        <v>38393.403798643601</v>
      </c>
      <c r="E81" s="6">
        <v>70.417004053995399</v>
      </c>
      <c r="F81" s="6">
        <v>29.582995946004601</v>
      </c>
    </row>
    <row r="82" spans="1:6" x14ac:dyDescent="0.25">
      <c r="A82" s="6" t="s">
        <v>108</v>
      </c>
      <c r="B82" s="6" t="s">
        <v>109</v>
      </c>
      <c r="C82" s="6">
        <v>55976.017703961501</v>
      </c>
      <c r="D82" s="6">
        <v>24116.982296038299</v>
      </c>
      <c r="E82" s="6">
        <v>69.888776427355296</v>
      </c>
      <c r="F82" s="6">
        <v>30.1112235726447</v>
      </c>
    </row>
    <row r="83" spans="1:6" x14ac:dyDescent="0.25">
      <c r="A83" s="6" t="s">
        <v>110</v>
      </c>
      <c r="B83" s="6" t="s">
        <v>111</v>
      </c>
      <c r="C83" s="6">
        <v>194474.77486194999</v>
      </c>
      <c r="D83" s="6">
        <v>96253.225138050693</v>
      </c>
      <c r="E83" s="6">
        <v>66.892344343148693</v>
      </c>
      <c r="F83" s="6">
        <v>33.1076556568513</v>
      </c>
    </row>
    <row r="84" spans="1:6" x14ac:dyDescent="0.25">
      <c r="A84" s="6" t="s">
        <v>112</v>
      </c>
      <c r="B84" s="6" t="s">
        <v>113</v>
      </c>
      <c r="C84" s="6">
        <v>172627.61548779201</v>
      </c>
      <c r="D84" s="6">
        <v>80148.384512207704</v>
      </c>
      <c r="E84" s="6">
        <v>68.292723790151101</v>
      </c>
      <c r="F84" s="6">
        <v>31.707276209848899</v>
      </c>
    </row>
    <row r="85" spans="1:6" x14ac:dyDescent="0.25">
      <c r="A85" s="6" t="s">
        <v>114</v>
      </c>
      <c r="B85" s="6" t="s">
        <v>115</v>
      </c>
      <c r="C85" s="6">
        <v>91024.649621679899</v>
      </c>
      <c r="D85" s="6">
        <v>42115.350378320101</v>
      </c>
      <c r="E85" s="6">
        <v>68.367620265645101</v>
      </c>
      <c r="F85" s="6">
        <v>31.632379734354899</v>
      </c>
    </row>
    <row r="86" spans="1:6" x14ac:dyDescent="0.25">
      <c r="A86" s="6" t="s">
        <v>116</v>
      </c>
      <c r="B86" s="6" t="s">
        <v>117</v>
      </c>
      <c r="C86" s="6">
        <v>344559.88835094898</v>
      </c>
      <c r="D86" s="6">
        <v>154332.11164905</v>
      </c>
      <c r="E86" s="6">
        <v>69.065025767290194</v>
      </c>
      <c r="F86" s="6">
        <v>30.934974232709799</v>
      </c>
    </row>
    <row r="87" spans="1:6" x14ac:dyDescent="0.25">
      <c r="A87" s="6" t="s">
        <v>118</v>
      </c>
      <c r="B87" s="6" t="s">
        <v>119</v>
      </c>
      <c r="C87" s="6">
        <v>523940.791003283</v>
      </c>
      <c r="D87" s="6">
        <v>257667.20899671401</v>
      </c>
      <c r="E87" s="6">
        <v>67.033703724025997</v>
      </c>
      <c r="F87" s="6">
        <v>32.966296275974003</v>
      </c>
    </row>
    <row r="88" spans="1:6" x14ac:dyDescent="0.25">
      <c r="A88" s="6" t="s">
        <v>120</v>
      </c>
      <c r="B88" s="6" t="s">
        <v>121</v>
      </c>
      <c r="C88" s="6">
        <v>189335.694152782</v>
      </c>
      <c r="D88" s="6">
        <v>96411.305847216907</v>
      </c>
      <c r="E88" s="6">
        <v>66.259906194214807</v>
      </c>
      <c r="F88" s="6">
        <v>33.7400938057852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3"/>
  <sheetViews>
    <sheetView workbookViewId="0">
      <selection activeCell="D17" sqref="D17"/>
    </sheetView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236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237</v>
      </c>
    </row>
    <row r="12" spans="1:6" x14ac:dyDescent="0.25">
      <c r="A12" s="3" t="s">
        <v>6</v>
      </c>
    </row>
    <row r="15" spans="1:6" ht="17.25" x14ac:dyDescent="0.3">
      <c r="A15" s="4" t="s">
        <v>238</v>
      </c>
    </row>
    <row r="16" spans="1:6" x14ac:dyDescent="0.25">
      <c r="A16" s="5" t="s">
        <v>8</v>
      </c>
      <c r="B16" s="5" t="s">
        <v>9</v>
      </c>
      <c r="C16" s="5" t="s">
        <v>239</v>
      </c>
      <c r="D16" s="5" t="s">
        <v>240</v>
      </c>
      <c r="E16" s="5" t="s">
        <v>241</v>
      </c>
      <c r="F16" s="5" t="s">
        <v>242</v>
      </c>
    </row>
    <row r="17" spans="1:6" x14ac:dyDescent="0.25">
      <c r="A17" s="6" t="s">
        <v>11</v>
      </c>
      <c r="B17" s="6" t="s">
        <v>12</v>
      </c>
      <c r="C17" s="6">
        <v>3571701.2592302598</v>
      </c>
      <c r="D17" s="6">
        <v>255649.95482528099</v>
      </c>
      <c r="E17" s="6">
        <v>93.3204469481025</v>
      </c>
      <c r="F17" s="6">
        <v>6.67955305189746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243</v>
      </c>
    </row>
    <row r="27" spans="1:6" x14ac:dyDescent="0.25">
      <c r="A27" s="5" t="s">
        <v>18</v>
      </c>
      <c r="B27" s="5" t="s">
        <v>9</v>
      </c>
      <c r="C27" s="5" t="s">
        <v>239</v>
      </c>
      <c r="D27" s="5" t="s">
        <v>240</v>
      </c>
      <c r="E27" s="5" t="s">
        <v>241</v>
      </c>
      <c r="F27" s="5" t="s">
        <v>242</v>
      </c>
    </row>
    <row r="28" spans="1:6" x14ac:dyDescent="0.25">
      <c r="A28" s="6" t="s">
        <v>11</v>
      </c>
      <c r="B28" s="6" t="s">
        <v>19</v>
      </c>
      <c r="C28" s="6">
        <v>3571701.2592302598</v>
      </c>
      <c r="D28" s="6">
        <v>255649.95482528099</v>
      </c>
      <c r="E28" s="6">
        <v>93.3204469481025</v>
      </c>
      <c r="F28" s="6">
        <v>6.67955305189746</v>
      </c>
    </row>
    <row r="29" spans="1:6" x14ac:dyDescent="0.25">
      <c r="A29" s="6" t="s">
        <v>20</v>
      </c>
      <c r="B29" s="6" t="s">
        <v>21</v>
      </c>
      <c r="C29" s="6">
        <v>2915.2186116092898</v>
      </c>
      <c r="D29" s="6">
        <v>213.68089523058401</v>
      </c>
      <c r="E29" s="6">
        <v>93.170733199852805</v>
      </c>
      <c r="F29" s="6">
        <v>6.8292668001471597</v>
      </c>
    </row>
    <row r="30" spans="1:6" x14ac:dyDescent="0.25">
      <c r="A30" s="6" t="s">
        <v>22</v>
      </c>
      <c r="B30" s="6" t="s">
        <v>23</v>
      </c>
      <c r="C30" s="6">
        <v>21271.559086044199</v>
      </c>
      <c r="D30" s="6">
        <v>1333.3208462918401</v>
      </c>
      <c r="E30" s="6">
        <v>94.101623851650999</v>
      </c>
      <c r="F30" s="6">
        <v>5.8983761483490103</v>
      </c>
    </row>
    <row r="31" spans="1:6" x14ac:dyDescent="0.25">
      <c r="A31" s="6" t="s">
        <v>24</v>
      </c>
      <c r="B31" s="6" t="s">
        <v>25</v>
      </c>
      <c r="C31" s="6">
        <v>2712.06829352574</v>
      </c>
      <c r="D31" s="6">
        <v>210.65570348685699</v>
      </c>
      <c r="E31" s="6">
        <v>92.792487292601905</v>
      </c>
      <c r="F31" s="6">
        <v>7.2075127073981404</v>
      </c>
    </row>
    <row r="32" spans="1:6" x14ac:dyDescent="0.25">
      <c r="A32" s="6" t="s">
        <v>26</v>
      </c>
      <c r="B32" s="6" t="s">
        <v>27</v>
      </c>
      <c r="C32" s="6">
        <v>41025.304772145297</v>
      </c>
      <c r="D32" s="6">
        <v>2271.4839677813002</v>
      </c>
      <c r="E32" s="6">
        <v>94.753689513960197</v>
      </c>
      <c r="F32" s="6">
        <v>5.2463104860398602</v>
      </c>
    </row>
    <row r="33" spans="1:6" x14ac:dyDescent="0.25">
      <c r="A33" s="6" t="s">
        <v>28</v>
      </c>
      <c r="B33" s="6" t="s">
        <v>29</v>
      </c>
      <c r="C33" s="6">
        <v>4240.0768264583003</v>
      </c>
      <c r="D33" s="6">
        <v>285.31826576727201</v>
      </c>
      <c r="E33" s="6">
        <v>93.695174455431797</v>
      </c>
      <c r="F33" s="6">
        <v>6.30482554456818</v>
      </c>
    </row>
    <row r="34" spans="1:6" x14ac:dyDescent="0.25">
      <c r="A34" s="6" t="s">
        <v>30</v>
      </c>
      <c r="B34" s="6" t="s">
        <v>31</v>
      </c>
      <c r="C34" s="6">
        <v>8463.5788916691599</v>
      </c>
      <c r="D34" s="6">
        <v>329.60108891304901</v>
      </c>
      <c r="E34" s="6">
        <v>96.251628084027601</v>
      </c>
      <c r="F34" s="6">
        <v>3.7483719159723798</v>
      </c>
    </row>
    <row r="35" spans="1:6" x14ac:dyDescent="0.25">
      <c r="A35" s="6" t="s">
        <v>32</v>
      </c>
      <c r="B35" s="6" t="s">
        <v>33</v>
      </c>
      <c r="C35" s="6">
        <v>7308.0209801456103</v>
      </c>
      <c r="D35" s="6">
        <v>422.91427377702303</v>
      </c>
      <c r="E35" s="6">
        <v>94.529584585999004</v>
      </c>
      <c r="F35" s="6">
        <v>5.4704154140010299</v>
      </c>
    </row>
    <row r="36" spans="1:6" x14ac:dyDescent="0.25">
      <c r="A36" s="6" t="s">
        <v>34</v>
      </c>
      <c r="B36" s="6" t="s">
        <v>35</v>
      </c>
      <c r="C36" s="6">
        <v>47059.722829626699</v>
      </c>
      <c r="D36" s="6">
        <v>2541.12584643536</v>
      </c>
      <c r="E36" s="6">
        <v>94.876850065547899</v>
      </c>
      <c r="F36" s="6">
        <v>5.1231499344521003</v>
      </c>
    </row>
    <row r="37" spans="1:6" x14ac:dyDescent="0.25">
      <c r="A37" s="6" t="s">
        <v>36</v>
      </c>
      <c r="B37" s="6" t="s">
        <v>37</v>
      </c>
      <c r="C37" s="6">
        <v>34540.116473774498</v>
      </c>
      <c r="D37" s="6">
        <v>2143.8506794448399</v>
      </c>
      <c r="E37" s="6">
        <v>94.155891944591104</v>
      </c>
      <c r="F37" s="6">
        <v>5.8441080554088698</v>
      </c>
    </row>
    <row r="38" spans="1:6" x14ac:dyDescent="0.25">
      <c r="A38" s="6" t="s">
        <v>38</v>
      </c>
      <c r="B38" s="6" t="s">
        <v>39</v>
      </c>
      <c r="C38" s="6">
        <v>37939.4823588082</v>
      </c>
      <c r="D38" s="6">
        <v>2603.2372990702202</v>
      </c>
      <c r="E38" s="6">
        <v>93.579026466310694</v>
      </c>
      <c r="F38" s="6">
        <v>6.4209735336892999</v>
      </c>
    </row>
    <row r="39" spans="1:6" x14ac:dyDescent="0.25">
      <c r="A39" s="6" t="s">
        <v>40</v>
      </c>
      <c r="B39" s="6" t="s">
        <v>41</v>
      </c>
      <c r="C39" s="6">
        <v>4065.3328906168099</v>
      </c>
      <c r="D39" s="6">
        <v>190.64930487913099</v>
      </c>
      <c r="E39" s="6">
        <v>95.520439322305094</v>
      </c>
      <c r="F39" s="6">
        <v>4.4795606776948702</v>
      </c>
    </row>
    <row r="40" spans="1:6" x14ac:dyDescent="0.25">
      <c r="A40" s="6" t="s">
        <v>42</v>
      </c>
      <c r="B40" s="6" t="s">
        <v>43</v>
      </c>
      <c r="C40" s="6">
        <v>1221.2766810360299</v>
      </c>
      <c r="D40" s="6">
        <v>68.605814083637895</v>
      </c>
      <c r="E40" s="6">
        <v>94.681235357235195</v>
      </c>
      <c r="F40" s="6">
        <v>5.3187646427648403</v>
      </c>
    </row>
    <row r="41" spans="1:6" x14ac:dyDescent="0.25">
      <c r="A41" s="6" t="s">
        <v>44</v>
      </c>
      <c r="B41" s="6" t="s">
        <v>45</v>
      </c>
      <c r="C41" s="6">
        <v>34741.638019987702</v>
      </c>
      <c r="D41" s="6">
        <v>2676.1071952041498</v>
      </c>
      <c r="E41" s="6">
        <v>92.848026571847996</v>
      </c>
      <c r="F41" s="6">
        <v>7.15197342815204</v>
      </c>
    </row>
    <row r="42" spans="1:6" x14ac:dyDescent="0.25">
      <c r="A42" s="6" t="s">
        <v>46</v>
      </c>
      <c r="B42" s="6" t="s">
        <v>47</v>
      </c>
      <c r="C42" s="6">
        <v>4568.7165675064298</v>
      </c>
      <c r="D42" s="6">
        <v>526.90887816735199</v>
      </c>
      <c r="E42" s="6">
        <v>89.659583817827496</v>
      </c>
      <c r="F42" s="6">
        <v>10.3404161821725</v>
      </c>
    </row>
    <row r="43" spans="1:6" x14ac:dyDescent="0.25">
      <c r="A43" s="6" t="s">
        <v>48</v>
      </c>
      <c r="B43" s="6" t="s">
        <v>49</v>
      </c>
      <c r="C43" s="6">
        <v>5658.5148331908804</v>
      </c>
      <c r="D43" s="6">
        <v>344.18383606247102</v>
      </c>
      <c r="E43" s="6">
        <v>94.266181678826797</v>
      </c>
      <c r="F43" s="6">
        <v>5.7338183211732501</v>
      </c>
    </row>
    <row r="44" spans="1:6" x14ac:dyDescent="0.25">
      <c r="A44" s="6" t="s">
        <v>50</v>
      </c>
      <c r="B44" s="6" t="s">
        <v>51</v>
      </c>
      <c r="C44" s="6">
        <v>5797.0732431357501</v>
      </c>
      <c r="D44" s="6">
        <v>293.36648048973399</v>
      </c>
      <c r="E44" s="6">
        <v>95.183164208132098</v>
      </c>
      <c r="F44" s="6">
        <v>4.8168357918679199</v>
      </c>
    </row>
    <row r="45" spans="1:6" x14ac:dyDescent="0.25">
      <c r="A45" s="6" t="s">
        <v>52</v>
      </c>
      <c r="B45" s="6" t="s">
        <v>53</v>
      </c>
      <c r="C45" s="6">
        <v>37468.213077641398</v>
      </c>
      <c r="D45" s="6">
        <v>3411.48495871256</v>
      </c>
      <c r="E45" s="6">
        <v>91.654818595580707</v>
      </c>
      <c r="F45" s="6">
        <v>8.3451814044192894</v>
      </c>
    </row>
    <row r="46" spans="1:6" x14ac:dyDescent="0.25">
      <c r="A46" s="6" t="s">
        <v>54</v>
      </c>
      <c r="B46" s="6" t="s">
        <v>55</v>
      </c>
      <c r="C46" s="6">
        <v>1137.82958592146</v>
      </c>
      <c r="D46" s="6">
        <v>95.142666584299505</v>
      </c>
      <c r="E46" s="6">
        <v>92.283470581682494</v>
      </c>
      <c r="F46" s="6">
        <v>7.7165294183175304</v>
      </c>
    </row>
    <row r="47" spans="1:6" x14ac:dyDescent="0.25">
      <c r="A47" s="6" t="s">
        <v>56</v>
      </c>
      <c r="B47" s="6" t="s">
        <v>57</v>
      </c>
      <c r="C47" s="6">
        <v>50110.0256874439</v>
      </c>
      <c r="D47" s="6">
        <v>2399.1494021082099</v>
      </c>
      <c r="E47" s="6">
        <v>95.430990111696602</v>
      </c>
      <c r="F47" s="6">
        <v>4.56900988830344</v>
      </c>
    </row>
    <row r="48" spans="1:6" x14ac:dyDescent="0.25">
      <c r="A48" s="6" t="s">
        <v>58</v>
      </c>
      <c r="B48" s="6" t="s">
        <v>59</v>
      </c>
      <c r="C48" s="6">
        <v>4063.4791312514299</v>
      </c>
      <c r="D48" s="6">
        <v>548.929581016783</v>
      </c>
      <c r="E48" s="6">
        <v>88.098852134314896</v>
      </c>
      <c r="F48" s="6">
        <v>11.9011478656851</v>
      </c>
    </row>
    <row r="49" spans="1:6" x14ac:dyDescent="0.25">
      <c r="A49" s="6" t="s">
        <v>60</v>
      </c>
      <c r="B49" s="6" t="s">
        <v>61</v>
      </c>
      <c r="C49" s="6">
        <v>1048.8490945674</v>
      </c>
      <c r="D49" s="6">
        <v>79.294433266264306</v>
      </c>
      <c r="E49" s="6">
        <v>92.971246006389805</v>
      </c>
      <c r="F49" s="6">
        <v>7.0287539936102199</v>
      </c>
    </row>
    <row r="50" spans="1:6" x14ac:dyDescent="0.25">
      <c r="A50" s="6" t="s">
        <v>62</v>
      </c>
      <c r="B50" s="6" t="s">
        <v>63</v>
      </c>
      <c r="C50" s="6">
        <v>8232.5304429977896</v>
      </c>
      <c r="D50" s="6">
        <v>779.22364357716594</v>
      </c>
      <c r="E50" s="6">
        <v>91.353252251545598</v>
      </c>
      <c r="F50" s="6">
        <v>8.6467477484543807</v>
      </c>
    </row>
    <row r="51" spans="1:6" x14ac:dyDescent="0.25">
      <c r="A51" s="6" t="s">
        <v>64</v>
      </c>
      <c r="B51" s="6" t="s">
        <v>65</v>
      </c>
      <c r="C51" s="6">
        <v>229607.62788879199</v>
      </c>
      <c r="D51" s="6">
        <v>21481.565352854999</v>
      </c>
      <c r="E51" s="6">
        <v>91.444647586970703</v>
      </c>
      <c r="F51" s="6">
        <v>8.5553524130293006</v>
      </c>
    </row>
    <row r="52" spans="1:6" x14ac:dyDescent="0.25">
      <c r="A52" s="6" t="s">
        <v>66</v>
      </c>
      <c r="B52" s="6" t="s">
        <v>67</v>
      </c>
      <c r="C52" s="6">
        <v>6729.5957433493204</v>
      </c>
      <c r="D52" s="6">
        <v>342.79113629377599</v>
      </c>
      <c r="E52" s="6">
        <v>95.153105420739195</v>
      </c>
      <c r="F52" s="6">
        <v>4.8468945792608302</v>
      </c>
    </row>
    <row r="53" spans="1:6" x14ac:dyDescent="0.25">
      <c r="A53" s="6" t="s">
        <v>68</v>
      </c>
      <c r="B53" s="6" t="s">
        <v>69</v>
      </c>
      <c r="C53" s="6">
        <v>2912.4773952307601</v>
      </c>
      <c r="D53" s="6">
        <v>174.270502332251</v>
      </c>
      <c r="E53" s="6">
        <v>94.354235975349994</v>
      </c>
      <c r="F53" s="6">
        <v>5.6457640246499698</v>
      </c>
    </row>
    <row r="54" spans="1:6" x14ac:dyDescent="0.25">
      <c r="A54" s="6" t="s">
        <v>70</v>
      </c>
      <c r="B54" s="6" t="s">
        <v>71</v>
      </c>
      <c r="C54" s="6">
        <v>2539.6774735323502</v>
      </c>
      <c r="D54" s="6">
        <v>98.746464138084605</v>
      </c>
      <c r="E54" s="6">
        <v>96.257369305659395</v>
      </c>
      <c r="F54" s="6">
        <v>3.7426306943406402</v>
      </c>
    </row>
    <row r="55" spans="1:6" x14ac:dyDescent="0.25">
      <c r="A55" s="6" t="s">
        <v>72</v>
      </c>
      <c r="B55" s="6" t="s">
        <v>73</v>
      </c>
      <c r="C55" s="6">
        <v>3519.2027086063299</v>
      </c>
      <c r="D55" s="6">
        <v>236.06370162625601</v>
      </c>
      <c r="E55" s="6">
        <v>93.713796150839897</v>
      </c>
      <c r="F55" s="6">
        <v>6.2862038491600698</v>
      </c>
    </row>
    <row r="56" spans="1:6" x14ac:dyDescent="0.25">
      <c r="A56" s="6" t="s">
        <v>74</v>
      </c>
      <c r="B56" s="6" t="s">
        <v>75</v>
      </c>
      <c r="C56" s="6">
        <v>5860.0055420700501</v>
      </c>
      <c r="D56" s="6">
        <v>355.23091222143501</v>
      </c>
      <c r="E56" s="6">
        <v>94.284514920166004</v>
      </c>
      <c r="F56" s="6">
        <v>5.7154850798340204</v>
      </c>
    </row>
    <row r="57" spans="1:6" x14ac:dyDescent="0.25">
      <c r="A57" s="6" t="s">
        <v>76</v>
      </c>
      <c r="B57" s="6" t="s">
        <v>77</v>
      </c>
      <c r="C57" s="6">
        <v>10984.438903292001</v>
      </c>
      <c r="D57" s="6">
        <v>1019.27530197585</v>
      </c>
      <c r="E57" s="6">
        <v>91.508667362902202</v>
      </c>
      <c r="F57" s="6">
        <v>8.49133263709777</v>
      </c>
    </row>
    <row r="58" spans="1:6" x14ac:dyDescent="0.25">
      <c r="A58" s="6" t="s">
        <v>78</v>
      </c>
      <c r="B58" s="6" t="s">
        <v>79</v>
      </c>
      <c r="C58" s="6">
        <v>5798.1803679172199</v>
      </c>
      <c r="D58" s="6">
        <v>627.31256559627604</v>
      </c>
      <c r="E58" s="6">
        <v>90.237129320858898</v>
      </c>
      <c r="F58" s="6">
        <v>9.7628706791411499</v>
      </c>
    </row>
    <row r="59" spans="1:6" x14ac:dyDescent="0.25">
      <c r="A59" s="6" t="s">
        <v>80</v>
      </c>
      <c r="B59" s="6" t="s">
        <v>81</v>
      </c>
      <c r="C59" s="6">
        <v>40421.714586701899</v>
      </c>
      <c r="D59" s="6">
        <v>2721.7163926758499</v>
      </c>
      <c r="E59" s="6">
        <v>93.691469753583505</v>
      </c>
      <c r="F59" s="6">
        <v>6.3085302464164599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244</v>
      </c>
    </row>
    <row r="69" spans="1:6" x14ac:dyDescent="0.25">
      <c r="A69" s="5" t="s">
        <v>18</v>
      </c>
      <c r="B69" s="5" t="s">
        <v>83</v>
      </c>
      <c r="C69" s="5" t="s">
        <v>239</v>
      </c>
      <c r="D69" s="5" t="s">
        <v>240</v>
      </c>
      <c r="E69" s="5" t="s">
        <v>241</v>
      </c>
      <c r="F69" s="5" t="s">
        <v>242</v>
      </c>
    </row>
    <row r="70" spans="1:6" x14ac:dyDescent="0.25">
      <c r="A70" s="6" t="s">
        <v>84</v>
      </c>
      <c r="B70" s="6" t="s">
        <v>85</v>
      </c>
      <c r="C70" s="6">
        <v>258626.753311173</v>
      </c>
      <c r="D70" s="6">
        <v>15589.12451308</v>
      </c>
      <c r="E70" s="6">
        <v>94.315017555959599</v>
      </c>
      <c r="F70" s="6">
        <v>5.68498244404039</v>
      </c>
    </row>
    <row r="71" spans="1:6" x14ac:dyDescent="0.25">
      <c r="A71" s="6" t="s">
        <v>86</v>
      </c>
      <c r="B71" s="6" t="s">
        <v>87</v>
      </c>
      <c r="C71" s="6">
        <v>398875.25467401801</v>
      </c>
      <c r="D71" s="6">
        <v>26935.673795241</v>
      </c>
      <c r="E71" s="6">
        <v>93.674264328519797</v>
      </c>
      <c r="F71" s="6">
        <v>6.32573567148021</v>
      </c>
    </row>
    <row r="72" spans="1:6" x14ac:dyDescent="0.25">
      <c r="A72" s="6" t="s">
        <v>88</v>
      </c>
      <c r="B72" s="6" t="s">
        <v>89</v>
      </c>
      <c r="C72" s="6">
        <v>577946.86050257203</v>
      </c>
      <c r="D72" s="6">
        <v>32072.8355776309</v>
      </c>
      <c r="E72" s="6">
        <v>94.742327865194994</v>
      </c>
      <c r="F72" s="6">
        <v>5.25767213480498</v>
      </c>
    </row>
    <row r="73" spans="1:6" x14ac:dyDescent="0.25">
      <c r="A73" s="6" t="s">
        <v>90</v>
      </c>
      <c r="B73" s="6" t="s">
        <v>91</v>
      </c>
      <c r="C73" s="6">
        <v>72808.693233152706</v>
      </c>
      <c r="D73" s="6">
        <v>3436.8027162352</v>
      </c>
      <c r="E73" s="6">
        <v>95.492451490489898</v>
      </c>
      <c r="F73" s="6">
        <v>4.5075485095100696</v>
      </c>
    </row>
    <row r="74" spans="1:6" x14ac:dyDescent="0.25">
      <c r="A74" s="6" t="s">
        <v>92</v>
      </c>
      <c r="B74" s="6" t="s">
        <v>93</v>
      </c>
      <c r="C74" s="6">
        <v>75429.301572124998</v>
      </c>
      <c r="D74" s="6">
        <v>2993.2010632950301</v>
      </c>
      <c r="E74" s="6">
        <v>96.183237001234005</v>
      </c>
      <c r="F74" s="6">
        <v>3.8167629987660399</v>
      </c>
    </row>
    <row r="75" spans="1:6" x14ac:dyDescent="0.25">
      <c r="A75" s="6" t="s">
        <v>94</v>
      </c>
      <c r="B75" s="6" t="s">
        <v>95</v>
      </c>
      <c r="C75" s="6">
        <v>38039.901844206397</v>
      </c>
      <c r="D75" s="6">
        <v>2356.24132540448</v>
      </c>
      <c r="E75" s="6">
        <v>94.167162653347006</v>
      </c>
      <c r="F75" s="6">
        <v>5.8328373466530001</v>
      </c>
    </row>
    <row r="76" spans="1:6" x14ac:dyDescent="0.25">
      <c r="A76" s="6" t="s">
        <v>96</v>
      </c>
      <c r="B76" s="6" t="s">
        <v>97</v>
      </c>
      <c r="C76" s="6">
        <v>40084.945781321301</v>
      </c>
      <c r="D76" s="6">
        <v>2832.2058309975</v>
      </c>
      <c r="E76" s="6">
        <v>93.4007600117978</v>
      </c>
      <c r="F76" s="6">
        <v>6.5992399882021804</v>
      </c>
    </row>
    <row r="77" spans="1:6" x14ac:dyDescent="0.25">
      <c r="A77" s="6" t="s">
        <v>98</v>
      </c>
      <c r="B77" s="6" t="s">
        <v>99</v>
      </c>
      <c r="C77" s="6">
        <v>114318.925190077</v>
      </c>
      <c r="D77" s="6">
        <v>8484.2111841768601</v>
      </c>
      <c r="E77" s="6">
        <v>93.091209691647904</v>
      </c>
      <c r="F77" s="6">
        <v>6.9087903083520903</v>
      </c>
    </row>
    <row r="78" spans="1:6" x14ac:dyDescent="0.25">
      <c r="A78" s="6" t="s">
        <v>100</v>
      </c>
      <c r="B78" s="6" t="s">
        <v>101</v>
      </c>
      <c r="C78" s="6">
        <v>9615.4855045745699</v>
      </c>
      <c r="D78" s="6">
        <v>561.79990113689598</v>
      </c>
      <c r="E78" s="6">
        <v>94.479864927226899</v>
      </c>
      <c r="F78" s="6">
        <v>5.5201350727730896</v>
      </c>
    </row>
    <row r="79" spans="1:6" x14ac:dyDescent="0.25">
      <c r="A79" s="6" t="s">
        <v>102</v>
      </c>
      <c r="B79" s="6" t="s">
        <v>103</v>
      </c>
      <c r="C79" s="6">
        <v>177120.84240177501</v>
      </c>
      <c r="D79" s="6">
        <v>13833.8820009225</v>
      </c>
      <c r="E79" s="6">
        <v>92.755412549129403</v>
      </c>
      <c r="F79" s="6">
        <v>7.2445874508706503</v>
      </c>
    </row>
    <row r="80" spans="1:6" x14ac:dyDescent="0.25">
      <c r="A80" s="6" t="s">
        <v>104</v>
      </c>
      <c r="B80" s="6" t="s">
        <v>105</v>
      </c>
      <c r="C80" s="6">
        <v>268303.99112199398</v>
      </c>
      <c r="D80" s="6">
        <v>23756.253626672798</v>
      </c>
      <c r="E80" s="6">
        <v>91.865974895995805</v>
      </c>
      <c r="F80" s="6">
        <v>8.1340251040042197</v>
      </c>
    </row>
    <row r="81" spans="1:6" x14ac:dyDescent="0.25">
      <c r="A81" s="6" t="s">
        <v>106</v>
      </c>
      <c r="B81" s="6" t="s">
        <v>107</v>
      </c>
      <c r="C81" s="6">
        <v>87656.7639056646</v>
      </c>
      <c r="D81" s="6">
        <v>3731.8322956915799</v>
      </c>
      <c r="E81" s="6">
        <v>95.916523011832595</v>
      </c>
      <c r="F81" s="6">
        <v>4.0834769881673703</v>
      </c>
    </row>
    <row r="82" spans="1:6" x14ac:dyDescent="0.25">
      <c r="A82" s="6" t="s">
        <v>108</v>
      </c>
      <c r="B82" s="6" t="s">
        <v>109</v>
      </c>
      <c r="C82" s="6">
        <v>52095.675051274498</v>
      </c>
      <c r="D82" s="6">
        <v>3880.3426526870198</v>
      </c>
      <c r="E82" s="6">
        <v>93.067847960873394</v>
      </c>
      <c r="F82" s="6">
        <v>6.9321520391265796</v>
      </c>
    </row>
    <row r="83" spans="1:6" x14ac:dyDescent="0.25">
      <c r="A83" s="6" t="s">
        <v>110</v>
      </c>
      <c r="B83" s="6" t="s">
        <v>111</v>
      </c>
      <c r="C83" s="6">
        <v>180689.02376086</v>
      </c>
      <c r="D83" s="6">
        <v>13785.7511010902</v>
      </c>
      <c r="E83" s="6">
        <v>92.911290880333397</v>
      </c>
      <c r="F83" s="6">
        <v>7.0887091196666301</v>
      </c>
    </row>
    <row r="84" spans="1:6" x14ac:dyDescent="0.25">
      <c r="A84" s="6" t="s">
        <v>112</v>
      </c>
      <c r="B84" s="6" t="s">
        <v>113</v>
      </c>
      <c r="C84" s="6">
        <v>158624.86479835599</v>
      </c>
      <c r="D84" s="6">
        <v>14002.7506894363</v>
      </c>
      <c r="E84" s="6">
        <v>91.888464281992896</v>
      </c>
      <c r="F84" s="6">
        <v>8.1115357180071204</v>
      </c>
    </row>
    <row r="85" spans="1:6" x14ac:dyDescent="0.25">
      <c r="A85" s="6" t="s">
        <v>114</v>
      </c>
      <c r="B85" s="6" t="s">
        <v>115</v>
      </c>
      <c r="C85" s="6">
        <v>84902.075689039397</v>
      </c>
      <c r="D85" s="6">
        <v>6122.5739326405601</v>
      </c>
      <c r="E85" s="6">
        <v>93.273718758503904</v>
      </c>
      <c r="F85" s="6">
        <v>6.72628124149605</v>
      </c>
    </row>
    <row r="86" spans="1:6" x14ac:dyDescent="0.25">
      <c r="A86" s="6" t="s">
        <v>116</v>
      </c>
      <c r="B86" s="6" t="s">
        <v>117</v>
      </c>
      <c r="C86" s="6">
        <v>313882.166085743</v>
      </c>
      <c r="D86" s="6">
        <v>30677.722265206401</v>
      </c>
      <c r="E86" s="6">
        <v>91.0965485820103</v>
      </c>
      <c r="F86" s="6">
        <v>8.9034514179897197</v>
      </c>
    </row>
    <row r="87" spans="1:6" x14ac:dyDescent="0.25">
      <c r="A87" s="6" t="s">
        <v>118</v>
      </c>
      <c r="B87" s="6" t="s">
        <v>119</v>
      </c>
      <c r="C87" s="6">
        <v>485630.11647256202</v>
      </c>
      <c r="D87" s="6">
        <v>38310.674530721</v>
      </c>
      <c r="E87" s="6">
        <v>92.687976353709601</v>
      </c>
      <c r="F87" s="6">
        <v>7.3120236462903803</v>
      </c>
    </row>
    <row r="88" spans="1:6" x14ac:dyDescent="0.25">
      <c r="A88" s="6" t="s">
        <v>120</v>
      </c>
      <c r="B88" s="6" t="s">
        <v>121</v>
      </c>
      <c r="C88" s="6">
        <v>177049.61832976699</v>
      </c>
      <c r="D88" s="6">
        <v>12286.0758230151</v>
      </c>
      <c r="E88" s="6">
        <v>93.510956358233798</v>
      </c>
      <c r="F88" s="6">
        <v>6.4890436417662603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3"/>
  <sheetViews>
    <sheetView workbookViewId="0">
      <selection activeCell="D17" sqref="D17"/>
    </sheetView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245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246</v>
      </c>
    </row>
    <row r="12" spans="1:6" x14ac:dyDescent="0.25">
      <c r="A12" s="3" t="s">
        <v>6</v>
      </c>
    </row>
    <row r="15" spans="1:6" ht="17.25" x14ac:dyDescent="0.3">
      <c r="A15" s="4" t="s">
        <v>247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1361446.5903636499</v>
      </c>
      <c r="D17" s="6">
        <v>2210254.6688665999</v>
      </c>
      <c r="E17" s="6">
        <v>38.117594153354801</v>
      </c>
      <c r="F17" s="6">
        <v>61.882405846645199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252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1361446.5903636499</v>
      </c>
      <c r="D28" s="6">
        <v>2210254.6688665999</v>
      </c>
      <c r="E28" s="6">
        <v>38.117594153354801</v>
      </c>
      <c r="F28" s="6">
        <v>61.882405846645199</v>
      </c>
    </row>
    <row r="29" spans="1:6" x14ac:dyDescent="0.25">
      <c r="A29" s="6" t="s">
        <v>20</v>
      </c>
      <c r="B29" s="6" t="s">
        <v>21</v>
      </c>
      <c r="C29" s="6">
        <v>1269.7372551089099</v>
      </c>
      <c r="D29" s="6">
        <v>1645.4813565003799</v>
      </c>
      <c r="E29" s="6">
        <v>43.555472994458597</v>
      </c>
      <c r="F29" s="6">
        <v>56.444527005541502</v>
      </c>
    </row>
    <row r="30" spans="1:6" x14ac:dyDescent="0.25">
      <c r="A30" s="6" t="s">
        <v>22</v>
      </c>
      <c r="B30" s="6" t="s">
        <v>23</v>
      </c>
      <c r="C30" s="6">
        <v>8288.6724099630792</v>
      </c>
      <c r="D30" s="6">
        <v>12982.8866760811</v>
      </c>
      <c r="E30" s="6">
        <v>38.965984469850703</v>
      </c>
      <c r="F30" s="6">
        <v>61.034015530149297</v>
      </c>
    </row>
    <row r="31" spans="1:6" x14ac:dyDescent="0.25">
      <c r="A31" s="6" t="s">
        <v>24</v>
      </c>
      <c r="B31" s="6" t="s">
        <v>25</v>
      </c>
      <c r="C31" s="6">
        <v>1495.79014656704</v>
      </c>
      <c r="D31" s="6">
        <v>1216.2781469587001</v>
      </c>
      <c r="E31" s="6">
        <v>55.153115064904398</v>
      </c>
      <c r="F31" s="6">
        <v>44.846884935095602</v>
      </c>
    </row>
    <row r="32" spans="1:6" x14ac:dyDescent="0.25">
      <c r="A32" s="6" t="s">
        <v>26</v>
      </c>
      <c r="B32" s="6" t="s">
        <v>27</v>
      </c>
      <c r="C32" s="6">
        <v>14902.269718796901</v>
      </c>
      <c r="D32" s="6">
        <v>26123.035053348402</v>
      </c>
      <c r="E32" s="6">
        <v>36.324580162327003</v>
      </c>
      <c r="F32" s="6">
        <v>63.675419837672997</v>
      </c>
    </row>
    <row r="33" spans="1:6" x14ac:dyDescent="0.25">
      <c r="A33" s="6" t="s">
        <v>28</v>
      </c>
      <c r="B33" s="6" t="s">
        <v>29</v>
      </c>
      <c r="C33" s="6">
        <v>2221.9320410322198</v>
      </c>
      <c r="D33" s="6">
        <v>2018.14478542607</v>
      </c>
      <c r="E33" s="6">
        <v>52.4031080561384</v>
      </c>
      <c r="F33" s="6">
        <v>47.5968919438616</v>
      </c>
    </row>
    <row r="34" spans="1:6" x14ac:dyDescent="0.25">
      <c r="A34" s="6" t="s">
        <v>30</v>
      </c>
      <c r="B34" s="6" t="s">
        <v>31</v>
      </c>
      <c r="C34" s="6">
        <v>3616.7178166807998</v>
      </c>
      <c r="D34" s="6">
        <v>4846.8610749883701</v>
      </c>
      <c r="E34" s="6">
        <v>42.732724099030797</v>
      </c>
      <c r="F34" s="6">
        <v>57.267275900969203</v>
      </c>
    </row>
    <row r="35" spans="1:6" x14ac:dyDescent="0.25">
      <c r="A35" s="6" t="s">
        <v>32</v>
      </c>
      <c r="B35" s="6" t="s">
        <v>33</v>
      </c>
      <c r="C35" s="6">
        <v>1650.0805914641801</v>
      </c>
      <c r="D35" s="6">
        <v>5657.9403886814298</v>
      </c>
      <c r="E35" s="6">
        <v>22.5790346791164</v>
      </c>
      <c r="F35" s="6">
        <v>77.420965320883596</v>
      </c>
    </row>
    <row r="36" spans="1:6" x14ac:dyDescent="0.25">
      <c r="A36" s="6" t="s">
        <v>34</v>
      </c>
      <c r="B36" s="6" t="s">
        <v>35</v>
      </c>
      <c r="C36" s="6">
        <v>14948.971867525999</v>
      </c>
      <c r="D36" s="6">
        <v>32110.750962100701</v>
      </c>
      <c r="E36" s="6">
        <v>31.765958166916299</v>
      </c>
      <c r="F36" s="6">
        <v>68.234041833083694</v>
      </c>
    </row>
    <row r="37" spans="1:6" x14ac:dyDescent="0.25">
      <c r="A37" s="6" t="s">
        <v>36</v>
      </c>
      <c r="B37" s="6" t="s">
        <v>37</v>
      </c>
      <c r="C37" s="6">
        <v>9689.5492226362494</v>
      </c>
      <c r="D37" s="6">
        <v>24850.567251138302</v>
      </c>
      <c r="E37" s="6">
        <v>28.053029960085102</v>
      </c>
      <c r="F37" s="6">
        <v>71.946970039914902</v>
      </c>
    </row>
    <row r="38" spans="1:6" x14ac:dyDescent="0.25">
      <c r="A38" s="6" t="s">
        <v>38</v>
      </c>
      <c r="B38" s="6" t="s">
        <v>39</v>
      </c>
      <c r="C38" s="6">
        <v>23024.7413979433</v>
      </c>
      <c r="D38" s="6">
        <v>14914.7409608649</v>
      </c>
      <c r="E38" s="6">
        <v>60.6880747085305</v>
      </c>
      <c r="F38" s="6">
        <v>39.3119252914695</v>
      </c>
    </row>
    <row r="39" spans="1:6" x14ac:dyDescent="0.25">
      <c r="A39" s="6" t="s">
        <v>40</v>
      </c>
      <c r="B39" s="6" t="s">
        <v>41</v>
      </c>
      <c r="C39" s="6">
        <v>1225.1054874464701</v>
      </c>
      <c r="D39" s="6">
        <v>2840.22740317034</v>
      </c>
      <c r="E39" s="6">
        <v>30.135428522326801</v>
      </c>
      <c r="F39" s="6">
        <v>69.864571477673195</v>
      </c>
    </row>
    <row r="40" spans="1:6" x14ac:dyDescent="0.25">
      <c r="A40" s="6" t="s">
        <v>42</v>
      </c>
      <c r="B40" s="6" t="s">
        <v>43</v>
      </c>
      <c r="C40" s="6">
        <v>748.63272556987795</v>
      </c>
      <c r="D40" s="6">
        <v>472.64395546615401</v>
      </c>
      <c r="E40" s="6">
        <v>61.299191018271102</v>
      </c>
      <c r="F40" s="6">
        <v>38.700808981728898</v>
      </c>
    </row>
    <row r="41" spans="1:6" x14ac:dyDescent="0.25">
      <c r="A41" s="6" t="s">
        <v>44</v>
      </c>
      <c r="B41" s="6" t="s">
        <v>45</v>
      </c>
      <c r="C41" s="6">
        <v>19036.7463959048</v>
      </c>
      <c r="D41" s="6">
        <v>15704.8916240829</v>
      </c>
      <c r="E41" s="6">
        <v>54.795189521439603</v>
      </c>
      <c r="F41" s="6">
        <v>45.204810478560397</v>
      </c>
    </row>
    <row r="42" spans="1:6" x14ac:dyDescent="0.25">
      <c r="A42" s="6" t="s">
        <v>46</v>
      </c>
      <c r="B42" s="6" t="s">
        <v>47</v>
      </c>
      <c r="C42" s="6">
        <v>2746.11521647472</v>
      </c>
      <c r="D42" s="6">
        <v>1822.60135103171</v>
      </c>
      <c r="E42" s="6">
        <v>60.106928847493201</v>
      </c>
      <c r="F42" s="6">
        <v>39.893071152506799</v>
      </c>
    </row>
    <row r="43" spans="1:6" x14ac:dyDescent="0.25">
      <c r="A43" s="6" t="s">
        <v>48</v>
      </c>
      <c r="B43" s="6" t="s">
        <v>49</v>
      </c>
      <c r="C43" s="6">
        <v>2330.95043480609</v>
      </c>
      <c r="D43" s="6">
        <v>3327.5643983847899</v>
      </c>
      <c r="E43" s="6">
        <v>41.193678969144798</v>
      </c>
      <c r="F43" s="6">
        <v>58.806321030855202</v>
      </c>
    </row>
    <row r="44" spans="1:6" x14ac:dyDescent="0.25">
      <c r="A44" s="6" t="s">
        <v>50</v>
      </c>
      <c r="B44" s="6" t="s">
        <v>51</v>
      </c>
      <c r="C44" s="6">
        <v>3491.4301398390999</v>
      </c>
      <c r="D44" s="6">
        <v>2305.6431032966402</v>
      </c>
      <c r="E44" s="6">
        <v>60.227462952503998</v>
      </c>
      <c r="F44" s="6">
        <v>39.772537047496002</v>
      </c>
    </row>
    <row r="45" spans="1:6" x14ac:dyDescent="0.25">
      <c r="A45" s="6" t="s">
        <v>52</v>
      </c>
      <c r="B45" s="6" t="s">
        <v>53</v>
      </c>
      <c r="C45" s="6">
        <v>9928.4086229663208</v>
      </c>
      <c r="D45" s="6">
        <v>27539.804454675101</v>
      </c>
      <c r="E45" s="6">
        <v>26.498217575502601</v>
      </c>
      <c r="F45" s="6">
        <v>73.501782424497407</v>
      </c>
    </row>
    <row r="46" spans="1:6" x14ac:dyDescent="0.25">
      <c r="A46" s="6" t="s">
        <v>54</v>
      </c>
      <c r="B46" s="6" t="s">
        <v>55</v>
      </c>
      <c r="C46" s="6">
        <v>789.10144071413299</v>
      </c>
      <c r="D46" s="6">
        <v>348.72814520733198</v>
      </c>
      <c r="E46" s="6">
        <v>69.351460928578604</v>
      </c>
      <c r="F46" s="6">
        <v>30.6485390714213</v>
      </c>
    </row>
    <row r="47" spans="1:6" x14ac:dyDescent="0.25">
      <c r="A47" s="6" t="s">
        <v>56</v>
      </c>
      <c r="B47" s="6" t="s">
        <v>57</v>
      </c>
      <c r="C47" s="6">
        <v>15678.7033472032</v>
      </c>
      <c r="D47" s="6">
        <v>34431.322340240702</v>
      </c>
      <c r="E47" s="6">
        <v>31.2885557971921</v>
      </c>
      <c r="F47" s="6">
        <v>68.711444202807897</v>
      </c>
    </row>
    <row r="48" spans="1:6" x14ac:dyDescent="0.25">
      <c r="A48" s="6" t="s">
        <v>58</v>
      </c>
      <c r="B48" s="6" t="s">
        <v>59</v>
      </c>
      <c r="C48" s="6">
        <v>2771.44078788252</v>
      </c>
      <c r="D48" s="6">
        <v>1292.0383433689201</v>
      </c>
      <c r="E48" s="6">
        <v>68.203642700362295</v>
      </c>
      <c r="F48" s="6">
        <v>31.796357299637702</v>
      </c>
    </row>
    <row r="49" spans="1:6" x14ac:dyDescent="0.25">
      <c r="A49" s="6" t="s">
        <v>60</v>
      </c>
      <c r="B49" s="6" t="s">
        <v>61</v>
      </c>
      <c r="C49" s="6">
        <v>684.81556002682805</v>
      </c>
      <c r="D49" s="6">
        <v>364.03353454057702</v>
      </c>
      <c r="E49" s="6">
        <v>65.292096219931295</v>
      </c>
      <c r="F49" s="6">
        <v>34.707903780068698</v>
      </c>
    </row>
    <row r="50" spans="1:6" x14ac:dyDescent="0.25">
      <c r="A50" s="6" t="s">
        <v>62</v>
      </c>
      <c r="B50" s="6" t="s">
        <v>63</v>
      </c>
      <c r="C50" s="6">
        <v>3149.76727474674</v>
      </c>
      <c r="D50" s="6">
        <v>5082.76316825105</v>
      </c>
      <c r="E50" s="6">
        <v>38.260013692701101</v>
      </c>
      <c r="F50" s="6">
        <v>61.739986307298899</v>
      </c>
    </row>
    <row r="51" spans="1:6" x14ac:dyDescent="0.25">
      <c r="A51" s="6" t="s">
        <v>64</v>
      </c>
      <c r="B51" s="6" t="s">
        <v>65</v>
      </c>
      <c r="C51" s="6">
        <v>122526.424198701</v>
      </c>
      <c r="D51" s="6">
        <v>107081.203690091</v>
      </c>
      <c r="E51" s="6">
        <v>53.363394467907298</v>
      </c>
      <c r="F51" s="6">
        <v>46.636605532092702</v>
      </c>
    </row>
    <row r="52" spans="1:6" x14ac:dyDescent="0.25">
      <c r="A52" s="6" t="s">
        <v>66</v>
      </c>
      <c r="B52" s="6" t="s">
        <v>67</v>
      </c>
      <c r="C52" s="6">
        <v>2065.0931758681199</v>
      </c>
      <c r="D52" s="6">
        <v>4664.5025674811995</v>
      </c>
      <c r="E52" s="6">
        <v>30.686734458143299</v>
      </c>
      <c r="F52" s="6">
        <v>69.313265541856694</v>
      </c>
    </row>
    <row r="53" spans="1:6" x14ac:dyDescent="0.25">
      <c r="A53" s="6" t="s">
        <v>68</v>
      </c>
      <c r="B53" s="6" t="s">
        <v>69</v>
      </c>
      <c r="C53" s="6">
        <v>1519.00952506365</v>
      </c>
      <c r="D53" s="6">
        <v>1393.46787016711</v>
      </c>
      <c r="E53" s="6">
        <v>52.1552382707265</v>
      </c>
      <c r="F53" s="6">
        <v>47.8447617292735</v>
      </c>
    </row>
    <row r="54" spans="1:6" x14ac:dyDescent="0.25">
      <c r="A54" s="6" t="s">
        <v>70</v>
      </c>
      <c r="B54" s="6" t="s">
        <v>71</v>
      </c>
      <c r="C54" s="6">
        <v>1068.5790452388601</v>
      </c>
      <c r="D54" s="6">
        <v>1471.0984282934901</v>
      </c>
      <c r="E54" s="6">
        <v>42.075383838114398</v>
      </c>
      <c r="F54" s="6">
        <v>57.924616161885602</v>
      </c>
    </row>
    <row r="55" spans="1:6" x14ac:dyDescent="0.25">
      <c r="A55" s="6" t="s">
        <v>72</v>
      </c>
      <c r="B55" s="6" t="s">
        <v>73</v>
      </c>
      <c r="C55" s="6">
        <v>1296.9418952620299</v>
      </c>
      <c r="D55" s="6">
        <v>2222.2608133443</v>
      </c>
      <c r="E55" s="6">
        <v>36.853287595236203</v>
      </c>
      <c r="F55" s="6">
        <v>63.146712404763797</v>
      </c>
    </row>
    <row r="56" spans="1:6" x14ac:dyDescent="0.25">
      <c r="A56" s="6" t="s">
        <v>74</v>
      </c>
      <c r="B56" s="6" t="s">
        <v>75</v>
      </c>
      <c r="C56" s="6">
        <v>1728.9739672058499</v>
      </c>
      <c r="D56" s="6">
        <v>4131.0315748642097</v>
      </c>
      <c r="E56" s="6">
        <v>29.5046473043963</v>
      </c>
      <c r="F56" s="6">
        <v>70.4953526956037</v>
      </c>
    </row>
    <row r="57" spans="1:6" x14ac:dyDescent="0.25">
      <c r="A57" s="6" t="s">
        <v>76</v>
      </c>
      <c r="B57" s="6" t="s">
        <v>77</v>
      </c>
      <c r="C57" s="6">
        <v>6169.6078973142603</v>
      </c>
      <c r="D57" s="6">
        <v>4814.8310059777396</v>
      </c>
      <c r="E57" s="6">
        <v>56.166800613413699</v>
      </c>
      <c r="F57" s="6">
        <v>43.833199386586301</v>
      </c>
    </row>
    <row r="58" spans="1:6" x14ac:dyDescent="0.25">
      <c r="A58" s="6" t="s">
        <v>78</v>
      </c>
      <c r="B58" s="6" t="s">
        <v>79</v>
      </c>
      <c r="C58" s="6">
        <v>3326.6000358372598</v>
      </c>
      <c r="D58" s="6">
        <v>2471.58033207995</v>
      </c>
      <c r="E58" s="6">
        <v>57.3731726981826</v>
      </c>
      <c r="F58" s="6">
        <v>42.6268273018174</v>
      </c>
    </row>
    <row r="59" spans="1:6" x14ac:dyDescent="0.25">
      <c r="A59" s="6" t="s">
        <v>80</v>
      </c>
      <c r="B59" s="6" t="s">
        <v>81</v>
      </c>
      <c r="C59" s="6">
        <v>15164.7735429776</v>
      </c>
      <c r="D59" s="6">
        <v>25256.941043724299</v>
      </c>
      <c r="E59" s="6">
        <v>37.516403492608298</v>
      </c>
      <c r="F59" s="6">
        <v>62.483596507391702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253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76180.945328128495</v>
      </c>
      <c r="D70" s="6">
        <v>182445.80798304401</v>
      </c>
      <c r="E70" s="6">
        <v>29.4559415655153</v>
      </c>
      <c r="F70" s="6">
        <v>70.544058434484697</v>
      </c>
    </row>
    <row r="71" spans="1:6" x14ac:dyDescent="0.25">
      <c r="A71" s="6" t="s">
        <v>86</v>
      </c>
      <c r="B71" s="6" t="s">
        <v>87</v>
      </c>
      <c r="C71" s="6">
        <v>135283.88881573599</v>
      </c>
      <c r="D71" s="6">
        <v>263591.36585828202</v>
      </c>
      <c r="E71" s="6">
        <v>33.916340317048899</v>
      </c>
      <c r="F71" s="6">
        <v>66.083659682951094</v>
      </c>
    </row>
    <row r="72" spans="1:6" x14ac:dyDescent="0.25">
      <c r="A72" s="6" t="s">
        <v>88</v>
      </c>
      <c r="B72" s="6" t="s">
        <v>89</v>
      </c>
      <c r="C72" s="6">
        <v>184613.47698074099</v>
      </c>
      <c r="D72" s="6">
        <v>393333.38352183101</v>
      </c>
      <c r="E72" s="6">
        <v>31.942984657829001</v>
      </c>
      <c r="F72" s="6">
        <v>68.057015342170999</v>
      </c>
    </row>
    <row r="73" spans="1:6" x14ac:dyDescent="0.25">
      <c r="A73" s="6" t="s">
        <v>90</v>
      </c>
      <c r="B73" s="6" t="s">
        <v>91</v>
      </c>
      <c r="C73" s="6">
        <v>26119.2223496027</v>
      </c>
      <c r="D73" s="6">
        <v>46689.470883549999</v>
      </c>
      <c r="E73" s="6">
        <v>35.873768900043402</v>
      </c>
      <c r="F73" s="6">
        <v>64.126231099956598</v>
      </c>
    </row>
    <row r="74" spans="1:6" x14ac:dyDescent="0.25">
      <c r="A74" s="6" t="s">
        <v>92</v>
      </c>
      <c r="B74" s="6" t="s">
        <v>93</v>
      </c>
      <c r="C74" s="6">
        <v>18485.773411108501</v>
      </c>
      <c r="D74" s="6">
        <v>56943.528161016497</v>
      </c>
      <c r="E74" s="6">
        <v>24.507416913349601</v>
      </c>
      <c r="F74" s="6">
        <v>75.492583086650399</v>
      </c>
    </row>
    <row r="75" spans="1:6" x14ac:dyDescent="0.25">
      <c r="A75" s="6" t="s">
        <v>94</v>
      </c>
      <c r="B75" s="6" t="s">
        <v>95</v>
      </c>
      <c r="C75" s="6">
        <v>21235.070436457201</v>
      </c>
      <c r="D75" s="6">
        <v>16804.8314077492</v>
      </c>
      <c r="E75" s="6">
        <v>55.823147292614102</v>
      </c>
      <c r="F75" s="6">
        <v>44.176852707385898</v>
      </c>
    </row>
    <row r="76" spans="1:6" x14ac:dyDescent="0.25">
      <c r="A76" s="6" t="s">
        <v>96</v>
      </c>
      <c r="B76" s="6" t="s">
        <v>97</v>
      </c>
      <c r="C76" s="6">
        <v>18066.841094421299</v>
      </c>
      <c r="D76" s="6">
        <v>22018.104686899998</v>
      </c>
      <c r="E76" s="6">
        <v>45.071387131175896</v>
      </c>
      <c r="F76" s="6">
        <v>54.928612868824104</v>
      </c>
    </row>
    <row r="77" spans="1:6" x14ac:dyDescent="0.25">
      <c r="A77" s="6" t="s">
        <v>98</v>
      </c>
      <c r="B77" s="6" t="s">
        <v>99</v>
      </c>
      <c r="C77" s="6">
        <v>46583.766782623701</v>
      </c>
      <c r="D77" s="6">
        <v>67735.158407453506</v>
      </c>
      <c r="E77" s="6">
        <v>40.748954475533402</v>
      </c>
      <c r="F77" s="6">
        <v>59.251045524466598</v>
      </c>
    </row>
    <row r="78" spans="1:6" x14ac:dyDescent="0.25">
      <c r="A78" s="6" t="s">
        <v>100</v>
      </c>
      <c r="B78" s="6" t="s">
        <v>101</v>
      </c>
      <c r="C78" s="6">
        <v>4242.74346309047</v>
      </c>
      <c r="D78" s="6">
        <v>5372.7420414840999</v>
      </c>
      <c r="E78" s="6">
        <v>44.124069045416199</v>
      </c>
      <c r="F78" s="6">
        <v>55.875930954583801</v>
      </c>
    </row>
    <row r="79" spans="1:6" x14ac:dyDescent="0.25">
      <c r="A79" s="6" t="s">
        <v>102</v>
      </c>
      <c r="B79" s="6" t="s">
        <v>103</v>
      </c>
      <c r="C79" s="6">
        <v>75209.998903557804</v>
      </c>
      <c r="D79" s="6">
        <v>101910.843498217</v>
      </c>
      <c r="E79" s="6">
        <v>42.462534551949503</v>
      </c>
      <c r="F79" s="6">
        <v>57.537465448050497</v>
      </c>
    </row>
    <row r="80" spans="1:6" x14ac:dyDescent="0.25">
      <c r="A80" s="6" t="s">
        <v>104</v>
      </c>
      <c r="B80" s="6" t="s">
        <v>105</v>
      </c>
      <c r="C80" s="6">
        <v>126359.054857507</v>
      </c>
      <c r="D80" s="6">
        <v>141944.93626448701</v>
      </c>
      <c r="E80" s="6">
        <v>47.095480886847199</v>
      </c>
      <c r="F80" s="6">
        <v>52.904519113152801</v>
      </c>
    </row>
    <row r="81" spans="1:6" x14ac:dyDescent="0.25">
      <c r="A81" s="6" t="s">
        <v>106</v>
      </c>
      <c r="B81" s="6" t="s">
        <v>107</v>
      </c>
      <c r="C81" s="6">
        <v>21192.935837082699</v>
      </c>
      <c r="D81" s="6">
        <v>66463.828068581803</v>
      </c>
      <c r="E81" s="6">
        <v>24.177182561622299</v>
      </c>
      <c r="F81" s="6">
        <v>75.822817438377797</v>
      </c>
    </row>
    <row r="82" spans="1:6" x14ac:dyDescent="0.25">
      <c r="A82" s="6" t="s">
        <v>108</v>
      </c>
      <c r="B82" s="6" t="s">
        <v>109</v>
      </c>
      <c r="C82" s="6">
        <v>26567.195131937999</v>
      </c>
      <c r="D82" s="6">
        <v>25528.4799193365</v>
      </c>
      <c r="E82" s="6">
        <v>50.996930370495399</v>
      </c>
      <c r="F82" s="6">
        <v>49.003069629504601</v>
      </c>
    </row>
    <row r="83" spans="1:6" x14ac:dyDescent="0.25">
      <c r="A83" s="6" t="s">
        <v>110</v>
      </c>
      <c r="B83" s="6" t="s">
        <v>111</v>
      </c>
      <c r="C83" s="6">
        <v>79666.273124758503</v>
      </c>
      <c r="D83" s="6">
        <v>101022.750636101</v>
      </c>
      <c r="E83" s="6">
        <v>44.090267060270499</v>
      </c>
      <c r="F83" s="6">
        <v>55.909732939729501</v>
      </c>
    </row>
    <row r="84" spans="1:6" x14ac:dyDescent="0.25">
      <c r="A84" s="6" t="s">
        <v>112</v>
      </c>
      <c r="B84" s="6" t="s">
        <v>113</v>
      </c>
      <c r="C84" s="6">
        <v>81425.156367561605</v>
      </c>
      <c r="D84" s="6">
        <v>77199.708430794402</v>
      </c>
      <c r="E84" s="6">
        <v>51.331899618051203</v>
      </c>
      <c r="F84" s="6">
        <v>48.668100381948797</v>
      </c>
    </row>
    <row r="85" spans="1:6" x14ac:dyDescent="0.25">
      <c r="A85" s="6" t="s">
        <v>114</v>
      </c>
      <c r="B85" s="6" t="s">
        <v>115</v>
      </c>
      <c r="C85" s="6">
        <v>36284.468875745602</v>
      </c>
      <c r="D85" s="6">
        <v>48617.606813293802</v>
      </c>
      <c r="E85" s="6">
        <v>42.736845455510803</v>
      </c>
      <c r="F85" s="6">
        <v>57.263154544489197</v>
      </c>
    </row>
    <row r="86" spans="1:6" x14ac:dyDescent="0.25">
      <c r="A86" s="6" t="s">
        <v>116</v>
      </c>
      <c r="B86" s="6" t="s">
        <v>117</v>
      </c>
      <c r="C86" s="6">
        <v>133025.10269988299</v>
      </c>
      <c r="D86" s="6">
        <v>180857.06338586</v>
      </c>
      <c r="E86" s="6">
        <v>42.380586434319603</v>
      </c>
      <c r="F86" s="6">
        <v>57.619413565680397</v>
      </c>
    </row>
    <row r="87" spans="1:6" x14ac:dyDescent="0.25">
      <c r="A87" s="6" t="s">
        <v>118</v>
      </c>
      <c r="B87" s="6" t="s">
        <v>119</v>
      </c>
      <c r="C87" s="6">
        <v>195353.35815866501</v>
      </c>
      <c r="D87" s="6">
        <v>290276.758313898</v>
      </c>
      <c r="E87" s="6">
        <v>40.226779915883199</v>
      </c>
      <c r="F87" s="6">
        <v>59.773220084116801</v>
      </c>
    </row>
    <row r="88" spans="1:6" x14ac:dyDescent="0.25">
      <c r="A88" s="6" t="s">
        <v>120</v>
      </c>
      <c r="B88" s="6" t="s">
        <v>121</v>
      </c>
      <c r="C88" s="6">
        <v>55551.317745045599</v>
      </c>
      <c r="D88" s="6">
        <v>121498.300584722</v>
      </c>
      <c r="E88" s="6">
        <v>31.376129623492002</v>
      </c>
      <c r="F88" s="6">
        <v>68.623870376508094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3"/>
  <sheetViews>
    <sheetView workbookViewId="0">
      <selection activeCell="C17" sqref="C17"/>
    </sheetView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254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255</v>
      </c>
    </row>
    <row r="12" spans="1:6" x14ac:dyDescent="0.25">
      <c r="A12" s="3" t="s">
        <v>6</v>
      </c>
    </row>
    <row r="15" spans="1:6" ht="17.25" x14ac:dyDescent="0.3">
      <c r="A15" s="4" t="s">
        <v>256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2027603.3260854899</v>
      </c>
      <c r="D17" s="6">
        <v>5209952.6739145098</v>
      </c>
      <c r="E17" s="6">
        <v>28.015027808910801</v>
      </c>
      <c r="F17" s="6">
        <v>71.984972191089199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257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2027603.3260854899</v>
      </c>
      <c r="D28" s="6">
        <v>5209952.6739145098</v>
      </c>
      <c r="E28" s="6">
        <v>28.015027808910801</v>
      </c>
      <c r="F28" s="6">
        <v>71.984972191089199</v>
      </c>
    </row>
    <row r="29" spans="1:6" x14ac:dyDescent="0.25">
      <c r="A29" s="6" t="s">
        <v>20</v>
      </c>
      <c r="B29" s="6" t="s">
        <v>21</v>
      </c>
      <c r="C29" s="6">
        <v>1992.80575969242</v>
      </c>
      <c r="D29" s="6">
        <v>4260.19424030758</v>
      </c>
      <c r="E29" s="6">
        <v>31.8695947495988</v>
      </c>
      <c r="F29" s="6">
        <v>68.130405250401196</v>
      </c>
    </row>
    <row r="30" spans="1:6" x14ac:dyDescent="0.25">
      <c r="A30" s="6" t="s">
        <v>22</v>
      </c>
      <c r="B30" s="6" t="s">
        <v>23</v>
      </c>
      <c r="C30" s="6">
        <v>7153.0363139313104</v>
      </c>
      <c r="D30" s="6">
        <v>36426.963686068702</v>
      </c>
      <c r="E30" s="6">
        <v>16.413575754775799</v>
      </c>
      <c r="F30" s="6">
        <v>83.586424245224194</v>
      </c>
    </row>
    <row r="31" spans="1:6" x14ac:dyDescent="0.25">
      <c r="A31" s="6" t="s">
        <v>24</v>
      </c>
      <c r="B31" s="6" t="s">
        <v>25</v>
      </c>
      <c r="C31" s="6">
        <v>2541.59328597788</v>
      </c>
      <c r="D31" s="6">
        <v>3996.40671402212</v>
      </c>
      <c r="E31" s="6">
        <v>38.874170785834799</v>
      </c>
      <c r="F31" s="6">
        <v>61.125829214165201</v>
      </c>
    </row>
    <row r="32" spans="1:6" x14ac:dyDescent="0.25">
      <c r="A32" s="6" t="s">
        <v>26</v>
      </c>
      <c r="B32" s="6" t="s">
        <v>27</v>
      </c>
      <c r="C32" s="6">
        <v>10455.1610156521</v>
      </c>
      <c r="D32" s="6">
        <v>75104.838984347807</v>
      </c>
      <c r="E32" s="6">
        <v>12.219683281500901</v>
      </c>
      <c r="F32" s="6">
        <v>87.780316718499094</v>
      </c>
    </row>
    <row r="33" spans="1:6" x14ac:dyDescent="0.25">
      <c r="A33" s="6" t="s">
        <v>28</v>
      </c>
      <c r="B33" s="6" t="s">
        <v>29</v>
      </c>
      <c r="C33" s="6">
        <v>2883.8663751612698</v>
      </c>
      <c r="D33" s="6">
        <v>5950.1336248387397</v>
      </c>
      <c r="E33" s="6">
        <v>32.6450800901207</v>
      </c>
      <c r="F33" s="6">
        <v>67.3549199098793</v>
      </c>
    </row>
    <row r="34" spans="1:6" x14ac:dyDescent="0.25">
      <c r="A34" s="6" t="s">
        <v>30</v>
      </c>
      <c r="B34" s="6" t="s">
        <v>31</v>
      </c>
      <c r="C34" s="6">
        <v>2097.5066786873899</v>
      </c>
      <c r="D34" s="6">
        <v>14318.493321312601</v>
      </c>
      <c r="E34" s="6">
        <v>12.777209299996301</v>
      </c>
      <c r="F34" s="6">
        <v>87.222790700003699</v>
      </c>
    </row>
    <row r="35" spans="1:6" x14ac:dyDescent="0.25">
      <c r="A35" s="6" t="s">
        <v>32</v>
      </c>
      <c r="B35" s="6" t="s">
        <v>33</v>
      </c>
      <c r="C35" s="6">
        <v>3948.4358871097602</v>
      </c>
      <c r="D35" s="6">
        <v>11302.564112890201</v>
      </c>
      <c r="E35" s="6">
        <v>25.889685182019299</v>
      </c>
      <c r="F35" s="6">
        <v>74.110314817980694</v>
      </c>
    </row>
    <row r="36" spans="1:6" x14ac:dyDescent="0.25">
      <c r="A36" s="6" t="s">
        <v>34</v>
      </c>
      <c r="B36" s="6" t="s">
        <v>35</v>
      </c>
      <c r="C36" s="6">
        <v>18843.1967579185</v>
      </c>
      <c r="D36" s="6">
        <v>84800.803242081704</v>
      </c>
      <c r="E36" s="6">
        <v>18.180692329433899</v>
      </c>
      <c r="F36" s="6">
        <v>81.819307670566104</v>
      </c>
    </row>
    <row r="37" spans="1:6" x14ac:dyDescent="0.25">
      <c r="A37" s="6" t="s">
        <v>36</v>
      </c>
      <c r="B37" s="6" t="s">
        <v>37</v>
      </c>
      <c r="C37" s="6">
        <v>10206.985356994001</v>
      </c>
      <c r="D37" s="6">
        <v>63830.014643005998</v>
      </c>
      <c r="E37" s="6">
        <v>13.7863302902522</v>
      </c>
      <c r="F37" s="6">
        <v>86.213669709747805</v>
      </c>
    </row>
    <row r="38" spans="1:6" x14ac:dyDescent="0.25">
      <c r="A38" s="6" t="s">
        <v>38</v>
      </c>
      <c r="B38" s="6" t="s">
        <v>39</v>
      </c>
      <c r="C38" s="6">
        <v>30205.709549595998</v>
      </c>
      <c r="D38" s="6">
        <v>64713.290450403998</v>
      </c>
      <c r="E38" s="6">
        <v>31.822616704343702</v>
      </c>
      <c r="F38" s="6">
        <v>68.177383295656298</v>
      </c>
    </row>
    <row r="39" spans="1:6" x14ac:dyDescent="0.25">
      <c r="A39" s="6" t="s">
        <v>40</v>
      </c>
      <c r="B39" s="6" t="s">
        <v>41</v>
      </c>
      <c r="C39" s="6">
        <v>1826.71963323096</v>
      </c>
      <c r="D39" s="6">
        <v>7126.2803667690496</v>
      </c>
      <c r="E39" s="6">
        <v>20.403436091041598</v>
      </c>
      <c r="F39" s="6">
        <v>79.596563908958402</v>
      </c>
    </row>
    <row r="40" spans="1:6" x14ac:dyDescent="0.25">
      <c r="A40" s="6" t="s">
        <v>42</v>
      </c>
      <c r="B40" s="6" t="s">
        <v>43</v>
      </c>
      <c r="C40" s="6">
        <v>1197.8176328008301</v>
      </c>
      <c r="D40" s="6">
        <v>1825.1823671991599</v>
      </c>
      <c r="E40" s="6">
        <v>39.623474455866003</v>
      </c>
      <c r="F40" s="6">
        <v>60.376525544133997</v>
      </c>
    </row>
    <row r="41" spans="1:6" x14ac:dyDescent="0.25">
      <c r="A41" s="6" t="s">
        <v>44</v>
      </c>
      <c r="B41" s="6" t="s">
        <v>45</v>
      </c>
      <c r="C41" s="6">
        <v>21914.721025113598</v>
      </c>
      <c r="D41" s="6">
        <v>61097.278974886103</v>
      </c>
      <c r="E41" s="6">
        <v>26.399461553888202</v>
      </c>
      <c r="F41" s="6">
        <v>73.600538446111798</v>
      </c>
    </row>
    <row r="42" spans="1:6" x14ac:dyDescent="0.25">
      <c r="A42" s="6" t="s">
        <v>46</v>
      </c>
      <c r="B42" s="6" t="s">
        <v>47</v>
      </c>
      <c r="C42" s="6">
        <v>3721.1768782320901</v>
      </c>
      <c r="D42" s="6">
        <v>7669.8231217679204</v>
      </c>
      <c r="E42" s="6">
        <v>32.667692724362098</v>
      </c>
      <c r="F42" s="6">
        <v>67.332307275637902</v>
      </c>
    </row>
    <row r="43" spans="1:6" x14ac:dyDescent="0.25">
      <c r="A43" s="6" t="s">
        <v>48</v>
      </c>
      <c r="B43" s="6" t="s">
        <v>49</v>
      </c>
      <c r="C43" s="6">
        <v>1273.03296495483</v>
      </c>
      <c r="D43" s="6">
        <v>9779.9670350451706</v>
      </c>
      <c r="E43" s="6">
        <v>11.5175333841928</v>
      </c>
      <c r="F43" s="6">
        <v>88.482466615807198</v>
      </c>
    </row>
    <row r="44" spans="1:6" x14ac:dyDescent="0.25">
      <c r="A44" s="6" t="s">
        <v>50</v>
      </c>
      <c r="B44" s="6" t="s">
        <v>51</v>
      </c>
      <c r="C44" s="6">
        <v>4162.0369104238498</v>
      </c>
      <c r="D44" s="6">
        <v>9751.9630895761893</v>
      </c>
      <c r="E44" s="6">
        <v>29.912583803534801</v>
      </c>
      <c r="F44" s="6">
        <v>70.087416196465199</v>
      </c>
    </row>
    <row r="45" spans="1:6" x14ac:dyDescent="0.25">
      <c r="A45" s="6" t="s">
        <v>52</v>
      </c>
      <c r="B45" s="6" t="s">
        <v>53</v>
      </c>
      <c r="C45" s="6">
        <v>13948.2156241621</v>
      </c>
      <c r="D45" s="6">
        <v>69165.784375837597</v>
      </c>
      <c r="E45" s="6">
        <v>16.782029049452699</v>
      </c>
      <c r="F45" s="6">
        <v>83.217970950547297</v>
      </c>
    </row>
    <row r="46" spans="1:6" x14ac:dyDescent="0.25">
      <c r="A46" s="6" t="s">
        <v>54</v>
      </c>
      <c r="B46" s="6" t="s">
        <v>55</v>
      </c>
      <c r="C46" s="6">
        <v>2173.5185373424301</v>
      </c>
      <c r="D46" s="6">
        <v>1271.4814626575501</v>
      </c>
      <c r="E46" s="6">
        <v>63.091974959142199</v>
      </c>
      <c r="F46" s="6">
        <v>36.908025040857801</v>
      </c>
    </row>
    <row r="47" spans="1:6" x14ac:dyDescent="0.25">
      <c r="A47" s="6" t="s">
        <v>56</v>
      </c>
      <c r="B47" s="6" t="s">
        <v>57</v>
      </c>
      <c r="C47" s="6">
        <v>13525.1186023148</v>
      </c>
      <c r="D47" s="6">
        <v>87988.881397685196</v>
      </c>
      <c r="E47" s="6">
        <v>13.323402291619701</v>
      </c>
      <c r="F47" s="6">
        <v>86.676597708380299</v>
      </c>
    </row>
    <row r="48" spans="1:6" x14ac:dyDescent="0.25">
      <c r="A48" s="6" t="s">
        <v>58</v>
      </c>
      <c r="B48" s="6" t="s">
        <v>59</v>
      </c>
      <c r="C48" s="6">
        <v>5658.7716555869802</v>
      </c>
      <c r="D48" s="6">
        <v>5378.2283444130298</v>
      </c>
      <c r="E48" s="6">
        <v>51.2709219496872</v>
      </c>
      <c r="F48" s="6">
        <v>48.7290780503128</v>
      </c>
    </row>
    <row r="49" spans="1:6" x14ac:dyDescent="0.25">
      <c r="A49" s="6" t="s">
        <v>60</v>
      </c>
      <c r="B49" s="6" t="s">
        <v>61</v>
      </c>
      <c r="C49" s="6">
        <v>1434.50838363514</v>
      </c>
      <c r="D49" s="6">
        <v>1252.49161636486</v>
      </c>
      <c r="E49" s="6">
        <v>53.386988598256202</v>
      </c>
      <c r="F49" s="6">
        <v>46.613011401743798</v>
      </c>
    </row>
    <row r="50" spans="1:6" x14ac:dyDescent="0.25">
      <c r="A50" s="6" t="s">
        <v>62</v>
      </c>
      <c r="B50" s="6" t="s">
        <v>63</v>
      </c>
      <c r="C50" s="6">
        <v>7625.5676520366596</v>
      </c>
      <c r="D50" s="6">
        <v>12299.4323479634</v>
      </c>
      <c r="E50" s="6">
        <v>38.2713558446004</v>
      </c>
      <c r="F50" s="6">
        <v>61.7286441553996</v>
      </c>
    </row>
    <row r="51" spans="1:6" x14ac:dyDescent="0.25">
      <c r="A51" s="6" t="s">
        <v>64</v>
      </c>
      <c r="B51" s="6" t="s">
        <v>65</v>
      </c>
      <c r="C51" s="6">
        <v>186512.36390888999</v>
      </c>
      <c r="D51" s="6">
        <v>339225.636091111</v>
      </c>
      <c r="E51" s="6">
        <v>35.476295019361302</v>
      </c>
      <c r="F51" s="6">
        <v>64.523704980638698</v>
      </c>
    </row>
    <row r="52" spans="1:6" x14ac:dyDescent="0.25">
      <c r="A52" s="6" t="s">
        <v>66</v>
      </c>
      <c r="B52" s="6" t="s">
        <v>67</v>
      </c>
      <c r="C52" s="6">
        <v>1862.94848345744</v>
      </c>
      <c r="D52" s="6">
        <v>12089.0515165426</v>
      </c>
      <c r="E52" s="6">
        <v>13.3525550706524</v>
      </c>
      <c r="F52" s="6">
        <v>86.6474449293476</v>
      </c>
    </row>
    <row r="53" spans="1:6" x14ac:dyDescent="0.25">
      <c r="A53" s="6" t="s">
        <v>68</v>
      </c>
      <c r="B53" s="6" t="s">
        <v>69</v>
      </c>
      <c r="C53" s="6">
        <v>1218.33143029962</v>
      </c>
      <c r="D53" s="6">
        <v>4756.6685697003804</v>
      </c>
      <c r="E53" s="6">
        <v>20.3904841891149</v>
      </c>
      <c r="F53" s="6">
        <v>79.6095158108851</v>
      </c>
    </row>
    <row r="54" spans="1:6" x14ac:dyDescent="0.25">
      <c r="A54" s="6" t="s">
        <v>70</v>
      </c>
      <c r="B54" s="6" t="s">
        <v>71</v>
      </c>
      <c r="C54" s="6">
        <v>868.01651927166199</v>
      </c>
      <c r="D54" s="6">
        <v>4420.9834807283296</v>
      </c>
      <c r="E54" s="6">
        <v>16.411732260761301</v>
      </c>
      <c r="F54" s="6">
        <v>83.588267739238702</v>
      </c>
    </row>
    <row r="55" spans="1:6" x14ac:dyDescent="0.25">
      <c r="A55" s="6" t="s">
        <v>72</v>
      </c>
      <c r="B55" s="6" t="s">
        <v>73</v>
      </c>
      <c r="C55" s="6">
        <v>1177.9691527965199</v>
      </c>
      <c r="D55" s="6">
        <v>5834.0308472034703</v>
      </c>
      <c r="E55" s="6">
        <v>16.799331899550999</v>
      </c>
      <c r="F55" s="6">
        <v>83.200668100448993</v>
      </c>
    </row>
    <row r="56" spans="1:6" x14ac:dyDescent="0.25">
      <c r="A56" s="6" t="s">
        <v>74</v>
      </c>
      <c r="B56" s="6" t="s">
        <v>75</v>
      </c>
      <c r="C56" s="6">
        <v>2475.85829564388</v>
      </c>
      <c r="D56" s="6">
        <v>9755.1417043561305</v>
      </c>
      <c r="E56" s="6">
        <v>20.242484634485201</v>
      </c>
      <c r="F56" s="6">
        <v>79.757515365514806</v>
      </c>
    </row>
    <row r="57" spans="1:6" x14ac:dyDescent="0.25">
      <c r="A57" s="6" t="s">
        <v>76</v>
      </c>
      <c r="B57" s="6" t="s">
        <v>77</v>
      </c>
      <c r="C57" s="6">
        <v>9870.5059218618208</v>
      </c>
      <c r="D57" s="6">
        <v>15867.494078138199</v>
      </c>
      <c r="E57" s="6">
        <v>38.349933646211099</v>
      </c>
      <c r="F57" s="6">
        <v>61.650066353788901</v>
      </c>
    </row>
    <row r="58" spans="1:6" x14ac:dyDescent="0.25">
      <c r="A58" s="6" t="s">
        <v>78</v>
      </c>
      <c r="B58" s="6" t="s">
        <v>79</v>
      </c>
      <c r="C58" s="6">
        <v>5575.2870080905705</v>
      </c>
      <c r="D58" s="6">
        <v>9718.7129919094205</v>
      </c>
      <c r="E58" s="6">
        <v>36.454080084285103</v>
      </c>
      <c r="F58" s="6">
        <v>63.545919915714798</v>
      </c>
    </row>
    <row r="59" spans="1:6" x14ac:dyDescent="0.25">
      <c r="A59" s="6" t="s">
        <v>80</v>
      </c>
      <c r="B59" s="6" t="s">
        <v>81</v>
      </c>
      <c r="C59" s="6">
        <v>16547.069889721399</v>
      </c>
      <c r="D59" s="6">
        <v>72548.930110278496</v>
      </c>
      <c r="E59" s="6">
        <v>18.572180445498599</v>
      </c>
      <c r="F59" s="6">
        <v>81.427819554501397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258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86310.099015579399</v>
      </c>
      <c r="D70" s="6">
        <v>431144.90098441899</v>
      </c>
      <c r="E70" s="6">
        <v>16.6797304143509</v>
      </c>
      <c r="F70" s="6">
        <v>83.3202695856491</v>
      </c>
    </row>
    <row r="71" spans="1:6" x14ac:dyDescent="0.25">
      <c r="A71" s="6" t="s">
        <v>86</v>
      </c>
      <c r="B71" s="6" t="s">
        <v>87</v>
      </c>
      <c r="C71" s="6">
        <v>135657.09890605399</v>
      </c>
      <c r="D71" s="6">
        <v>648056.90109394805</v>
      </c>
      <c r="E71" s="6">
        <v>17.309515831802599</v>
      </c>
      <c r="F71" s="6">
        <v>82.690484168197401</v>
      </c>
    </row>
    <row r="72" spans="1:6" x14ac:dyDescent="0.25">
      <c r="A72" s="6" t="s">
        <v>88</v>
      </c>
      <c r="B72" s="6" t="s">
        <v>89</v>
      </c>
      <c r="C72" s="6">
        <v>198406.92084486401</v>
      </c>
      <c r="D72" s="6">
        <v>913777.079155138</v>
      </c>
      <c r="E72" s="6">
        <v>17.839397154145701</v>
      </c>
      <c r="F72" s="6">
        <v>82.160602845854299</v>
      </c>
    </row>
    <row r="73" spans="1:6" x14ac:dyDescent="0.25">
      <c r="A73" s="6" t="s">
        <v>90</v>
      </c>
      <c r="B73" s="6" t="s">
        <v>91</v>
      </c>
      <c r="C73" s="6">
        <v>21296.7960223011</v>
      </c>
      <c r="D73" s="6">
        <v>119042.203977699</v>
      </c>
      <c r="E73" s="6">
        <v>15.175251371536801</v>
      </c>
      <c r="F73" s="6">
        <v>84.824748628463198</v>
      </c>
    </row>
    <row r="74" spans="1:6" x14ac:dyDescent="0.25">
      <c r="A74" s="6" t="s">
        <v>92</v>
      </c>
      <c r="B74" s="6" t="s">
        <v>93</v>
      </c>
      <c r="C74" s="6">
        <v>8964.3368315110692</v>
      </c>
      <c r="D74" s="6">
        <v>133137.663168489</v>
      </c>
      <c r="E74" s="6">
        <v>6.3083818887215299</v>
      </c>
      <c r="F74" s="6">
        <v>93.691618111278501</v>
      </c>
    </row>
    <row r="75" spans="1:6" x14ac:dyDescent="0.25">
      <c r="A75" s="6" t="s">
        <v>94</v>
      </c>
      <c r="B75" s="6" t="s">
        <v>95</v>
      </c>
      <c r="C75" s="6">
        <v>21234.417863665301</v>
      </c>
      <c r="D75" s="6">
        <v>53274.5821363344</v>
      </c>
      <c r="E75" s="6">
        <v>28.499131465548299</v>
      </c>
      <c r="F75" s="6">
        <v>71.500868534451698</v>
      </c>
    </row>
    <row r="76" spans="1:6" x14ac:dyDescent="0.25">
      <c r="A76" s="6" t="s">
        <v>96</v>
      </c>
      <c r="B76" s="6" t="s">
        <v>97</v>
      </c>
      <c r="C76" s="6">
        <v>16559.6872435113</v>
      </c>
      <c r="D76" s="6">
        <v>65306.312756488704</v>
      </c>
      <c r="E76" s="6">
        <v>20.2277957192379</v>
      </c>
      <c r="F76" s="6">
        <v>79.772204280762097</v>
      </c>
    </row>
    <row r="77" spans="1:6" x14ac:dyDescent="0.25">
      <c r="A77" s="6" t="s">
        <v>98</v>
      </c>
      <c r="B77" s="6" t="s">
        <v>99</v>
      </c>
      <c r="C77" s="6">
        <v>53566.582110727402</v>
      </c>
      <c r="D77" s="6">
        <v>187393.41788927201</v>
      </c>
      <c r="E77" s="6">
        <v>22.230487263748199</v>
      </c>
      <c r="F77" s="6">
        <v>77.769512736251897</v>
      </c>
    </row>
    <row r="78" spans="1:6" x14ac:dyDescent="0.25">
      <c r="A78" s="6" t="s">
        <v>100</v>
      </c>
      <c r="B78" s="6" t="s">
        <v>101</v>
      </c>
      <c r="C78" s="6">
        <v>4911.4757844098203</v>
      </c>
      <c r="D78" s="6">
        <v>12508.5242155902</v>
      </c>
      <c r="E78" s="6">
        <v>28.1944648932826</v>
      </c>
      <c r="F78" s="6">
        <v>71.8055351067174</v>
      </c>
    </row>
    <row r="79" spans="1:6" x14ac:dyDescent="0.25">
      <c r="A79" s="6" t="s">
        <v>102</v>
      </c>
      <c r="B79" s="6" t="s">
        <v>103</v>
      </c>
      <c r="C79" s="6">
        <v>121634.166635701</v>
      </c>
      <c r="D79" s="6">
        <v>239621.833364299</v>
      </c>
      <c r="E79" s="6">
        <v>33.669798324650799</v>
      </c>
      <c r="F79" s="6">
        <v>66.330201675349201</v>
      </c>
    </row>
    <row r="80" spans="1:6" x14ac:dyDescent="0.25">
      <c r="A80" s="6" t="s">
        <v>104</v>
      </c>
      <c r="B80" s="6" t="s">
        <v>105</v>
      </c>
      <c r="C80" s="6">
        <v>296645.30065871502</v>
      </c>
      <c r="D80" s="6">
        <v>296853.69934128597</v>
      </c>
      <c r="E80" s="6">
        <v>49.982443215357499</v>
      </c>
      <c r="F80" s="6">
        <v>50.017556784642501</v>
      </c>
    </row>
    <row r="81" spans="1:6" x14ac:dyDescent="0.25">
      <c r="A81" s="6" t="s">
        <v>106</v>
      </c>
      <c r="B81" s="6" t="s">
        <v>107</v>
      </c>
      <c r="C81" s="6">
        <v>21222.4554863669</v>
      </c>
      <c r="D81" s="6">
        <v>129271.54451363299</v>
      </c>
      <c r="E81" s="6">
        <v>14.1018615269492</v>
      </c>
      <c r="F81" s="6">
        <v>85.898138473050807</v>
      </c>
    </row>
    <row r="82" spans="1:6" x14ac:dyDescent="0.25">
      <c r="A82" s="6" t="s">
        <v>108</v>
      </c>
      <c r="B82" s="6" t="s">
        <v>109</v>
      </c>
      <c r="C82" s="6">
        <v>41338.938220964403</v>
      </c>
      <c r="D82" s="6">
        <v>59893.061779035401</v>
      </c>
      <c r="E82" s="6">
        <v>40.8358406639842</v>
      </c>
      <c r="F82" s="6">
        <v>59.1641593360158</v>
      </c>
    </row>
    <row r="83" spans="1:6" x14ac:dyDescent="0.25">
      <c r="A83" s="6" t="s">
        <v>110</v>
      </c>
      <c r="B83" s="6" t="s">
        <v>111</v>
      </c>
      <c r="C83" s="6">
        <v>151274.11165847399</v>
      </c>
      <c r="D83" s="6">
        <v>231421.88834152601</v>
      </c>
      <c r="E83" s="6">
        <v>39.528532218385799</v>
      </c>
      <c r="F83" s="6">
        <v>60.471467781614201</v>
      </c>
    </row>
    <row r="84" spans="1:6" x14ac:dyDescent="0.25">
      <c r="A84" s="6" t="s">
        <v>112</v>
      </c>
      <c r="B84" s="6" t="s">
        <v>113</v>
      </c>
      <c r="C84" s="6">
        <v>172458.293037241</v>
      </c>
      <c r="D84" s="6">
        <v>172805.706962759</v>
      </c>
      <c r="E84" s="6">
        <v>49.949688654838198</v>
      </c>
      <c r="F84" s="6">
        <v>50.050311345161802</v>
      </c>
    </row>
    <row r="85" spans="1:6" x14ac:dyDescent="0.25">
      <c r="A85" s="6" t="s">
        <v>114</v>
      </c>
      <c r="B85" s="6" t="s">
        <v>115</v>
      </c>
      <c r="C85" s="6">
        <v>49086.177486662898</v>
      </c>
      <c r="D85" s="6">
        <v>121592.822513337</v>
      </c>
      <c r="E85" s="6">
        <v>28.759353808414001</v>
      </c>
      <c r="F85" s="6">
        <v>71.240646191585995</v>
      </c>
    </row>
    <row r="86" spans="1:6" x14ac:dyDescent="0.25">
      <c r="A86" s="6" t="s">
        <v>116</v>
      </c>
      <c r="B86" s="6" t="s">
        <v>117</v>
      </c>
      <c r="C86" s="6">
        <v>279978.02394552802</v>
      </c>
      <c r="D86" s="6">
        <v>387111.97605447099</v>
      </c>
      <c r="E86" s="6">
        <v>41.970052608422897</v>
      </c>
      <c r="F86" s="6">
        <v>58.029947391577103</v>
      </c>
    </row>
    <row r="87" spans="1:6" x14ac:dyDescent="0.25">
      <c r="A87" s="6" t="s">
        <v>118</v>
      </c>
      <c r="B87" s="6" t="s">
        <v>119</v>
      </c>
      <c r="C87" s="6">
        <v>274341.11239540903</v>
      </c>
      <c r="D87" s="6">
        <v>725576.88760458794</v>
      </c>
      <c r="E87" s="6">
        <v>27.436361021144702</v>
      </c>
      <c r="F87" s="6">
        <v>72.563638978855295</v>
      </c>
    </row>
    <row r="88" spans="1:6" x14ac:dyDescent="0.25">
      <c r="A88" s="6" t="s">
        <v>120</v>
      </c>
      <c r="B88" s="6" t="s">
        <v>121</v>
      </c>
      <c r="C88" s="6">
        <v>72717.331937804702</v>
      </c>
      <c r="D88" s="6">
        <v>282161.66806219501</v>
      </c>
      <c r="E88" s="6">
        <v>20.490739643034601</v>
      </c>
      <c r="F88" s="6">
        <v>79.509260356965399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259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260</v>
      </c>
    </row>
    <row r="12" spans="1:6" x14ac:dyDescent="0.25">
      <c r="A12" s="3" t="s">
        <v>6</v>
      </c>
    </row>
    <row r="15" spans="1:6" ht="17.25" x14ac:dyDescent="0.3">
      <c r="A15" s="4" t="s">
        <v>261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424350.88055746601</v>
      </c>
      <c r="D17" s="6">
        <v>6813205.11944253</v>
      </c>
      <c r="E17" s="6">
        <v>5.8631792356075199</v>
      </c>
      <c r="F17" s="6">
        <v>94.136820764392496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262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424350.88055746601</v>
      </c>
      <c r="D28" s="6">
        <v>6813205.11944253</v>
      </c>
      <c r="E28" s="6">
        <v>5.8631792356075199</v>
      </c>
      <c r="F28" s="6">
        <v>94.136820764392496</v>
      </c>
    </row>
    <row r="29" spans="1:6" x14ac:dyDescent="0.25">
      <c r="A29" s="6" t="s">
        <v>20</v>
      </c>
      <c r="B29" s="6" t="s">
        <v>21</v>
      </c>
      <c r="C29" s="6">
        <v>462.07034759732397</v>
      </c>
      <c r="D29" s="6">
        <v>5790.9296524026704</v>
      </c>
      <c r="E29" s="6">
        <v>7.3895785638465403</v>
      </c>
      <c r="F29" s="6">
        <v>92.610421436153501</v>
      </c>
    </row>
    <row r="30" spans="1:6" x14ac:dyDescent="0.25">
      <c r="A30" s="6" t="s">
        <v>22</v>
      </c>
      <c r="B30" s="6" t="s">
        <v>23</v>
      </c>
      <c r="C30" s="6">
        <v>2435.26589831713</v>
      </c>
      <c r="D30" s="6">
        <v>41144.734101682901</v>
      </c>
      <c r="E30" s="6">
        <v>5.5880355629122</v>
      </c>
      <c r="F30" s="6">
        <v>94.411964437087804</v>
      </c>
    </row>
    <row r="31" spans="1:6" x14ac:dyDescent="0.25">
      <c r="A31" s="6" t="s">
        <v>24</v>
      </c>
      <c r="B31" s="6" t="s">
        <v>25</v>
      </c>
      <c r="C31" s="6">
        <v>1004.40099119627</v>
      </c>
      <c r="D31" s="6">
        <v>5533.5990088037297</v>
      </c>
      <c r="E31" s="6">
        <v>15.3625113367432</v>
      </c>
      <c r="F31" s="6">
        <v>84.637488663256704</v>
      </c>
    </row>
    <row r="32" spans="1:6" x14ac:dyDescent="0.25">
      <c r="A32" s="6" t="s">
        <v>26</v>
      </c>
      <c r="B32" s="6" t="s">
        <v>27</v>
      </c>
      <c r="C32" s="6">
        <v>4529.4695599599299</v>
      </c>
      <c r="D32" s="6">
        <v>81030.530440040005</v>
      </c>
      <c r="E32" s="6">
        <v>5.2939101916315199</v>
      </c>
      <c r="F32" s="6">
        <v>94.706089808368503</v>
      </c>
    </row>
    <row r="33" spans="1:6" x14ac:dyDescent="0.25">
      <c r="A33" s="6" t="s">
        <v>28</v>
      </c>
      <c r="B33" s="6" t="s">
        <v>29</v>
      </c>
      <c r="C33" s="6">
        <v>821.43012278612105</v>
      </c>
      <c r="D33" s="6">
        <v>8012.5698772138903</v>
      </c>
      <c r="E33" s="6">
        <v>9.2985071630758398</v>
      </c>
      <c r="F33" s="6">
        <v>90.701492836924103</v>
      </c>
    </row>
    <row r="34" spans="1:6" x14ac:dyDescent="0.25">
      <c r="A34" s="6" t="s">
        <v>30</v>
      </c>
      <c r="B34" s="6" t="s">
        <v>31</v>
      </c>
      <c r="C34" s="6">
        <v>566.33507513619395</v>
      </c>
      <c r="D34" s="6">
        <v>15849.6649248638</v>
      </c>
      <c r="E34" s="6">
        <v>3.44989690019611</v>
      </c>
      <c r="F34" s="6">
        <v>96.550103099803906</v>
      </c>
    </row>
    <row r="35" spans="1:6" x14ac:dyDescent="0.25">
      <c r="A35" s="6" t="s">
        <v>32</v>
      </c>
      <c r="B35" s="6" t="s">
        <v>33</v>
      </c>
      <c r="C35" s="6">
        <v>697.41295482980797</v>
      </c>
      <c r="D35" s="6">
        <v>14553.587045170199</v>
      </c>
      <c r="E35" s="6">
        <v>4.5728998415173301</v>
      </c>
      <c r="F35" s="6">
        <v>95.427100158482702</v>
      </c>
    </row>
    <row r="36" spans="1:6" x14ac:dyDescent="0.25">
      <c r="A36" s="6" t="s">
        <v>34</v>
      </c>
      <c r="B36" s="6" t="s">
        <v>35</v>
      </c>
      <c r="C36" s="6">
        <v>4536.9066001256097</v>
      </c>
      <c r="D36" s="6">
        <v>99107.093399874604</v>
      </c>
      <c r="E36" s="6">
        <v>4.3773943500112003</v>
      </c>
      <c r="F36" s="6">
        <v>95.622605649988799</v>
      </c>
    </row>
    <row r="37" spans="1:6" x14ac:dyDescent="0.25">
      <c r="A37" s="6" t="s">
        <v>36</v>
      </c>
      <c r="B37" s="6" t="s">
        <v>37</v>
      </c>
      <c r="C37" s="6">
        <v>2658.1421232184298</v>
      </c>
      <c r="D37" s="6">
        <v>71378.857876781505</v>
      </c>
      <c r="E37" s="6">
        <v>3.5902888058922402</v>
      </c>
      <c r="F37" s="6">
        <v>96.4097111941078</v>
      </c>
    </row>
    <row r="38" spans="1:6" x14ac:dyDescent="0.25">
      <c r="A38" s="6" t="s">
        <v>38</v>
      </c>
      <c r="B38" s="6" t="s">
        <v>39</v>
      </c>
      <c r="C38" s="6">
        <v>11122.97404463</v>
      </c>
      <c r="D38" s="6">
        <v>83796.0259553699</v>
      </c>
      <c r="E38" s="6">
        <v>11.7183851964623</v>
      </c>
      <c r="F38" s="6">
        <v>88.281614803537707</v>
      </c>
    </row>
    <row r="39" spans="1:6" x14ac:dyDescent="0.25">
      <c r="A39" s="6" t="s">
        <v>40</v>
      </c>
      <c r="B39" s="6" t="s">
        <v>41</v>
      </c>
      <c r="C39" s="6">
        <v>373.62554136326099</v>
      </c>
      <c r="D39" s="6">
        <v>8579.3744586367502</v>
      </c>
      <c r="E39" s="6">
        <v>4.1731882202977797</v>
      </c>
      <c r="F39" s="6">
        <v>95.826811779702197</v>
      </c>
    </row>
    <row r="40" spans="1:6" x14ac:dyDescent="0.25">
      <c r="A40" s="6" t="s">
        <v>42</v>
      </c>
      <c r="B40" s="6" t="s">
        <v>43</v>
      </c>
      <c r="C40" s="6">
        <v>478.69730189938298</v>
      </c>
      <c r="D40" s="6">
        <v>2544.3026981006101</v>
      </c>
      <c r="E40" s="6">
        <v>15.835173731372301</v>
      </c>
      <c r="F40" s="6">
        <v>84.164826268627706</v>
      </c>
    </row>
    <row r="41" spans="1:6" x14ac:dyDescent="0.25">
      <c r="A41" s="6" t="s">
        <v>44</v>
      </c>
      <c r="B41" s="6" t="s">
        <v>45</v>
      </c>
      <c r="C41" s="6">
        <v>6428.3362946203197</v>
      </c>
      <c r="D41" s="6">
        <v>76583.663705379397</v>
      </c>
      <c r="E41" s="6">
        <v>7.7438638927147103</v>
      </c>
      <c r="F41" s="6">
        <v>92.2561361072853</v>
      </c>
    </row>
    <row r="42" spans="1:6" x14ac:dyDescent="0.25">
      <c r="A42" s="6" t="s">
        <v>46</v>
      </c>
      <c r="B42" s="6" t="s">
        <v>47</v>
      </c>
      <c r="C42" s="6">
        <v>1331.67938996312</v>
      </c>
      <c r="D42" s="6">
        <v>10059.320610036901</v>
      </c>
      <c r="E42" s="6">
        <v>11.690627600413601</v>
      </c>
      <c r="F42" s="6">
        <v>88.309372399586394</v>
      </c>
    </row>
    <row r="43" spans="1:6" x14ac:dyDescent="0.25">
      <c r="A43" s="6" t="s">
        <v>48</v>
      </c>
      <c r="B43" s="6" t="s">
        <v>49</v>
      </c>
      <c r="C43" s="6">
        <v>410.08764341037403</v>
      </c>
      <c r="D43" s="6">
        <v>10642.912356589601</v>
      </c>
      <c r="E43" s="6">
        <v>3.7101931006095601</v>
      </c>
      <c r="F43" s="6">
        <v>96.289806899390399</v>
      </c>
    </row>
    <row r="44" spans="1:6" x14ac:dyDescent="0.25">
      <c r="A44" s="6" t="s">
        <v>50</v>
      </c>
      <c r="B44" s="6" t="s">
        <v>51</v>
      </c>
      <c r="C44" s="6">
        <v>1693.3008445211101</v>
      </c>
      <c r="D44" s="6">
        <v>12220.6991554789</v>
      </c>
      <c r="E44" s="6">
        <v>12.1697631487789</v>
      </c>
      <c r="F44" s="6">
        <v>87.830236851221102</v>
      </c>
    </row>
    <row r="45" spans="1:6" x14ac:dyDescent="0.25">
      <c r="A45" s="6" t="s">
        <v>52</v>
      </c>
      <c r="B45" s="6" t="s">
        <v>53</v>
      </c>
      <c r="C45" s="6">
        <v>3378.48413624766</v>
      </c>
      <c r="D45" s="6">
        <v>79735.515863752094</v>
      </c>
      <c r="E45" s="6">
        <v>4.0648797269385097</v>
      </c>
      <c r="F45" s="6">
        <v>95.9351202730615</v>
      </c>
    </row>
    <row r="46" spans="1:6" x14ac:dyDescent="0.25">
      <c r="A46" s="6" t="s">
        <v>54</v>
      </c>
      <c r="B46" s="6" t="s">
        <v>55</v>
      </c>
      <c r="C46" s="6">
        <v>1188.8053267949499</v>
      </c>
      <c r="D46" s="6">
        <v>2256.1946732050301</v>
      </c>
      <c r="E46" s="6">
        <v>34.508137207400701</v>
      </c>
      <c r="F46" s="6">
        <v>65.491862792599306</v>
      </c>
    </row>
    <row r="47" spans="1:6" x14ac:dyDescent="0.25">
      <c r="A47" s="6" t="s">
        <v>56</v>
      </c>
      <c r="B47" s="6" t="s">
        <v>57</v>
      </c>
      <c r="C47" s="6">
        <v>1521.6731892794401</v>
      </c>
      <c r="D47" s="6">
        <v>99992.326810720595</v>
      </c>
      <c r="E47" s="6">
        <v>1.4989786524808799</v>
      </c>
      <c r="F47" s="6">
        <v>98.501021347519099</v>
      </c>
    </row>
    <row r="48" spans="1:6" x14ac:dyDescent="0.25">
      <c r="A48" s="6" t="s">
        <v>58</v>
      </c>
      <c r="B48" s="6" t="s">
        <v>59</v>
      </c>
      <c r="C48" s="6">
        <v>2446.7110227817998</v>
      </c>
      <c r="D48" s="6">
        <v>8590.2889772182098</v>
      </c>
      <c r="E48" s="6">
        <v>22.1682615093032</v>
      </c>
      <c r="F48" s="6">
        <v>77.831738490696793</v>
      </c>
    </row>
    <row r="49" spans="1:6" x14ac:dyDescent="0.25">
      <c r="A49" s="6" t="s">
        <v>60</v>
      </c>
      <c r="B49" s="6" t="s">
        <v>61</v>
      </c>
      <c r="C49" s="6">
        <v>623.54258886653304</v>
      </c>
      <c r="D49" s="6">
        <v>2063.45741113347</v>
      </c>
      <c r="E49" s="6">
        <v>23.205902079141499</v>
      </c>
      <c r="F49" s="6">
        <v>76.794097920858505</v>
      </c>
    </row>
    <row r="50" spans="1:6" x14ac:dyDescent="0.25">
      <c r="A50" s="6" t="s">
        <v>62</v>
      </c>
      <c r="B50" s="6" t="s">
        <v>63</v>
      </c>
      <c r="C50" s="6">
        <v>2779.4031831141201</v>
      </c>
      <c r="D50" s="6">
        <v>17145.596816886002</v>
      </c>
      <c r="E50" s="6">
        <v>13.9493258876492</v>
      </c>
      <c r="F50" s="6">
        <v>86.050674112350805</v>
      </c>
    </row>
    <row r="51" spans="1:6" x14ac:dyDescent="0.25">
      <c r="A51" s="6" t="s">
        <v>64</v>
      </c>
      <c r="B51" s="6" t="s">
        <v>65</v>
      </c>
      <c r="C51" s="6">
        <v>51757.531856508802</v>
      </c>
      <c r="D51" s="6">
        <v>473980.46814349102</v>
      </c>
      <c r="E51" s="6">
        <v>9.84473860677919</v>
      </c>
      <c r="F51" s="6">
        <v>90.155261393220798</v>
      </c>
    </row>
    <row r="52" spans="1:6" x14ac:dyDescent="0.25">
      <c r="A52" s="6" t="s">
        <v>66</v>
      </c>
      <c r="B52" s="6" t="s">
        <v>67</v>
      </c>
      <c r="C52" s="6">
        <v>584.081462580226</v>
      </c>
      <c r="D52" s="6">
        <v>13367.9185374198</v>
      </c>
      <c r="E52" s="6">
        <v>4.1863636939522904</v>
      </c>
      <c r="F52" s="6">
        <v>95.813636306047698</v>
      </c>
    </row>
    <row r="53" spans="1:6" x14ac:dyDescent="0.25">
      <c r="A53" s="6" t="s">
        <v>68</v>
      </c>
      <c r="B53" s="6" t="s">
        <v>69</v>
      </c>
      <c r="C53" s="6">
        <v>253.646773991814</v>
      </c>
      <c r="D53" s="6">
        <v>5721.3532260081902</v>
      </c>
      <c r="E53" s="6">
        <v>4.24513429275002</v>
      </c>
      <c r="F53" s="6">
        <v>95.754865707250005</v>
      </c>
    </row>
    <row r="54" spans="1:6" x14ac:dyDescent="0.25">
      <c r="A54" s="6" t="s">
        <v>70</v>
      </c>
      <c r="B54" s="6" t="s">
        <v>71</v>
      </c>
      <c r="C54" s="6">
        <v>212.60269880019001</v>
      </c>
      <c r="D54" s="6">
        <v>5076.3973011998096</v>
      </c>
      <c r="E54" s="6">
        <v>4.0197144791111796</v>
      </c>
      <c r="F54" s="6">
        <v>95.980285520888799</v>
      </c>
    </row>
    <row r="55" spans="1:6" x14ac:dyDescent="0.25">
      <c r="A55" s="6" t="s">
        <v>72</v>
      </c>
      <c r="B55" s="6" t="s">
        <v>73</v>
      </c>
      <c r="C55" s="6">
        <v>357.43314518372</v>
      </c>
      <c r="D55" s="6">
        <v>6654.5668548162603</v>
      </c>
      <c r="E55" s="6">
        <v>5.0974493038180304</v>
      </c>
      <c r="F55" s="6">
        <v>94.902550696182004</v>
      </c>
    </row>
    <row r="56" spans="1:6" x14ac:dyDescent="0.25">
      <c r="A56" s="6" t="s">
        <v>74</v>
      </c>
      <c r="B56" s="6" t="s">
        <v>75</v>
      </c>
      <c r="C56" s="6">
        <v>520.968724113608</v>
      </c>
      <c r="D56" s="6">
        <v>11710.0312758864</v>
      </c>
      <c r="E56" s="6">
        <v>4.2594123466078697</v>
      </c>
      <c r="F56" s="6">
        <v>95.740587653392097</v>
      </c>
    </row>
    <row r="57" spans="1:6" x14ac:dyDescent="0.25">
      <c r="A57" s="6" t="s">
        <v>76</v>
      </c>
      <c r="B57" s="6" t="s">
        <v>77</v>
      </c>
      <c r="C57" s="6">
        <v>2447.73794983178</v>
      </c>
      <c r="D57" s="6">
        <v>23290.262050168301</v>
      </c>
      <c r="E57" s="6">
        <v>9.5102103886540501</v>
      </c>
      <c r="F57" s="6">
        <v>90.489789611345898</v>
      </c>
    </row>
    <row r="58" spans="1:6" x14ac:dyDescent="0.25">
      <c r="A58" s="6" t="s">
        <v>78</v>
      </c>
      <c r="B58" s="6" t="s">
        <v>79</v>
      </c>
      <c r="C58" s="6">
        <v>2629.0812212855299</v>
      </c>
      <c r="D58" s="6">
        <v>12664.9187787145</v>
      </c>
      <c r="E58" s="6">
        <v>17.190278679779802</v>
      </c>
      <c r="F58" s="6">
        <v>82.809721320220106</v>
      </c>
    </row>
    <row r="59" spans="1:6" x14ac:dyDescent="0.25">
      <c r="A59" s="6" t="s">
        <v>80</v>
      </c>
      <c r="B59" s="6" t="s">
        <v>81</v>
      </c>
      <c r="C59" s="6">
        <v>3420.3054005818899</v>
      </c>
      <c r="D59" s="6">
        <v>85675.694599417999</v>
      </c>
      <c r="E59" s="6">
        <v>3.8388989411218102</v>
      </c>
      <c r="F59" s="6">
        <v>96.161101058878202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263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21688.691248612198</v>
      </c>
      <c r="D70" s="6">
        <v>495766.308751387</v>
      </c>
      <c r="E70" s="6">
        <v>4.1914159199567598</v>
      </c>
      <c r="F70" s="6">
        <v>95.808584080043204</v>
      </c>
    </row>
    <row r="71" spans="1:6" x14ac:dyDescent="0.25">
      <c r="A71" s="6" t="s">
        <v>86</v>
      </c>
      <c r="B71" s="6" t="s">
        <v>87</v>
      </c>
      <c r="C71" s="6">
        <v>31004.054485965</v>
      </c>
      <c r="D71" s="6">
        <v>752709.94551403599</v>
      </c>
      <c r="E71" s="6">
        <v>3.9560419344256901</v>
      </c>
      <c r="F71" s="6">
        <v>96.043958065574301</v>
      </c>
    </row>
    <row r="72" spans="1:6" x14ac:dyDescent="0.25">
      <c r="A72" s="6" t="s">
        <v>88</v>
      </c>
      <c r="B72" s="6" t="s">
        <v>89</v>
      </c>
      <c r="C72" s="6">
        <v>35935.392992909299</v>
      </c>
      <c r="D72" s="6">
        <v>1076248.60700709</v>
      </c>
      <c r="E72" s="6">
        <v>3.23106545256084</v>
      </c>
      <c r="F72" s="6">
        <v>96.768934547439201</v>
      </c>
    </row>
    <row r="73" spans="1:6" x14ac:dyDescent="0.25">
      <c r="A73" s="6" t="s">
        <v>90</v>
      </c>
      <c r="B73" s="6" t="s">
        <v>91</v>
      </c>
      <c r="C73" s="6">
        <v>5597.1582546974996</v>
      </c>
      <c r="D73" s="6">
        <v>134741.84174530301</v>
      </c>
      <c r="E73" s="6">
        <v>3.9883127674399099</v>
      </c>
      <c r="F73" s="6">
        <v>96.011687232560107</v>
      </c>
    </row>
    <row r="74" spans="1:6" x14ac:dyDescent="0.25">
      <c r="A74" s="6" t="s">
        <v>92</v>
      </c>
      <c r="B74" s="6" t="s">
        <v>93</v>
      </c>
      <c r="C74" s="6">
        <v>4895.9208273938002</v>
      </c>
      <c r="D74" s="6">
        <v>137206.079172606</v>
      </c>
      <c r="E74" s="6">
        <v>3.4453567348762202</v>
      </c>
      <c r="F74" s="6">
        <v>96.554643265123801</v>
      </c>
    </row>
    <row r="75" spans="1:6" x14ac:dyDescent="0.25">
      <c r="A75" s="6" t="s">
        <v>94</v>
      </c>
      <c r="B75" s="6" t="s">
        <v>95</v>
      </c>
      <c r="C75" s="6">
        <v>4488.13295922405</v>
      </c>
      <c r="D75" s="6">
        <v>70020.8670407756</v>
      </c>
      <c r="E75" s="6">
        <v>6.0236118579286702</v>
      </c>
      <c r="F75" s="6">
        <v>93.976388142071301</v>
      </c>
    </row>
    <row r="76" spans="1:6" x14ac:dyDescent="0.25">
      <c r="A76" s="6" t="s">
        <v>96</v>
      </c>
      <c r="B76" s="6" t="s">
        <v>97</v>
      </c>
      <c r="C76" s="6">
        <v>2266.4333086769798</v>
      </c>
      <c r="D76" s="6">
        <v>79599.566691323096</v>
      </c>
      <c r="E76" s="6">
        <v>2.7684671398101499</v>
      </c>
      <c r="F76" s="6">
        <v>97.231532860189901</v>
      </c>
    </row>
    <row r="77" spans="1:6" x14ac:dyDescent="0.25">
      <c r="A77" s="6" t="s">
        <v>98</v>
      </c>
      <c r="B77" s="6" t="s">
        <v>99</v>
      </c>
      <c r="C77" s="6">
        <v>14755.7832824085</v>
      </c>
      <c r="D77" s="6">
        <v>226204.21671759101</v>
      </c>
      <c r="E77" s="6">
        <v>6.12374804216822</v>
      </c>
      <c r="F77" s="6">
        <v>93.876251957831798</v>
      </c>
    </row>
    <row r="78" spans="1:6" x14ac:dyDescent="0.25">
      <c r="A78" s="6" t="s">
        <v>100</v>
      </c>
      <c r="B78" s="6" t="s">
        <v>101</v>
      </c>
      <c r="C78" s="6">
        <v>1454.9173573539899</v>
      </c>
      <c r="D78" s="6">
        <v>15965.082642646001</v>
      </c>
      <c r="E78" s="6">
        <v>8.3519940146612708</v>
      </c>
      <c r="F78" s="6">
        <v>91.648005985338699</v>
      </c>
    </row>
    <row r="79" spans="1:6" x14ac:dyDescent="0.25">
      <c r="A79" s="6" t="s">
        <v>102</v>
      </c>
      <c r="B79" s="6" t="s">
        <v>103</v>
      </c>
      <c r="C79" s="6">
        <v>20445.627926325498</v>
      </c>
      <c r="D79" s="6">
        <v>340810.37207367399</v>
      </c>
      <c r="E79" s="6">
        <v>5.6595953911701198</v>
      </c>
      <c r="F79" s="6">
        <v>94.3404046088299</v>
      </c>
    </row>
    <row r="80" spans="1:6" x14ac:dyDescent="0.25">
      <c r="A80" s="6" t="s">
        <v>104</v>
      </c>
      <c r="B80" s="6" t="s">
        <v>105</v>
      </c>
      <c r="C80" s="6">
        <v>61988.550970261902</v>
      </c>
      <c r="D80" s="6">
        <v>531510.44902973901</v>
      </c>
      <c r="E80" s="6">
        <v>10.444592319491999</v>
      </c>
      <c r="F80" s="6">
        <v>89.555407680507997</v>
      </c>
    </row>
    <row r="81" spans="1:6" x14ac:dyDescent="0.25">
      <c r="A81" s="6" t="s">
        <v>106</v>
      </c>
      <c r="B81" s="6" t="s">
        <v>107</v>
      </c>
      <c r="C81" s="6">
        <v>10249.416724926499</v>
      </c>
      <c r="D81" s="6">
        <v>140244.583275073</v>
      </c>
      <c r="E81" s="6">
        <v>6.8105151866031104</v>
      </c>
      <c r="F81" s="6">
        <v>93.189484813396902</v>
      </c>
    </row>
    <row r="82" spans="1:6" x14ac:dyDescent="0.25">
      <c r="A82" s="6" t="s">
        <v>108</v>
      </c>
      <c r="B82" s="6" t="s">
        <v>109</v>
      </c>
      <c r="C82" s="6">
        <v>8279.21593843765</v>
      </c>
      <c r="D82" s="6">
        <v>92952.784061562197</v>
      </c>
      <c r="E82" s="6">
        <v>8.1784573439600798</v>
      </c>
      <c r="F82" s="6">
        <v>91.821542656039895</v>
      </c>
    </row>
    <row r="83" spans="1:6" x14ac:dyDescent="0.25">
      <c r="A83" s="6" t="s">
        <v>110</v>
      </c>
      <c r="B83" s="6" t="s">
        <v>111</v>
      </c>
      <c r="C83" s="6">
        <v>32386.7065679642</v>
      </c>
      <c r="D83" s="6">
        <v>350309.29343203601</v>
      </c>
      <c r="E83" s="6">
        <v>8.4627763467515091</v>
      </c>
      <c r="F83" s="6">
        <v>91.537223653248503</v>
      </c>
    </row>
    <row r="84" spans="1:6" x14ac:dyDescent="0.25">
      <c r="A84" s="6" t="s">
        <v>112</v>
      </c>
      <c r="B84" s="6" t="s">
        <v>113</v>
      </c>
      <c r="C84" s="6">
        <v>31102.056091274499</v>
      </c>
      <c r="D84" s="6">
        <v>314161.94390872499</v>
      </c>
      <c r="E84" s="6">
        <v>9.0081954942520692</v>
      </c>
      <c r="F84" s="6">
        <v>90.991804505747893</v>
      </c>
    </row>
    <row r="85" spans="1:6" x14ac:dyDescent="0.25">
      <c r="A85" s="6" t="s">
        <v>114</v>
      </c>
      <c r="B85" s="6" t="s">
        <v>115</v>
      </c>
      <c r="C85" s="6">
        <v>6596.8090310737198</v>
      </c>
      <c r="D85" s="6">
        <v>164082.19096892601</v>
      </c>
      <c r="E85" s="6">
        <v>3.86503848222319</v>
      </c>
      <c r="F85" s="6">
        <v>96.134961517776802</v>
      </c>
    </row>
    <row r="86" spans="1:6" x14ac:dyDescent="0.25">
      <c r="A86" s="6" t="s">
        <v>116</v>
      </c>
      <c r="B86" s="6" t="s">
        <v>117</v>
      </c>
      <c r="C86" s="6">
        <v>49850.207670554802</v>
      </c>
      <c r="D86" s="6">
        <v>617239.79232944502</v>
      </c>
      <c r="E86" s="6">
        <v>7.47278593151671</v>
      </c>
      <c r="F86" s="6">
        <v>92.527214068483303</v>
      </c>
    </row>
    <row r="87" spans="1:6" x14ac:dyDescent="0.25">
      <c r="A87" s="6" t="s">
        <v>118</v>
      </c>
      <c r="B87" s="6" t="s">
        <v>119</v>
      </c>
      <c r="C87" s="6">
        <v>65861.921011292594</v>
      </c>
      <c r="D87" s="6">
        <v>934056.07898870402</v>
      </c>
      <c r="E87" s="6">
        <v>6.5867322131707597</v>
      </c>
      <c r="F87" s="6">
        <v>93.413267786829294</v>
      </c>
    </row>
    <row r="88" spans="1:6" x14ac:dyDescent="0.25">
      <c r="A88" s="6" t="s">
        <v>120</v>
      </c>
      <c r="B88" s="6" t="s">
        <v>121</v>
      </c>
      <c r="C88" s="6">
        <v>15503.883908113499</v>
      </c>
      <c r="D88" s="6">
        <v>339375.11609188601</v>
      </c>
      <c r="E88" s="6">
        <v>4.3687803189575902</v>
      </c>
      <c r="F88" s="6">
        <v>95.631219681042396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3"/>
  <sheetViews>
    <sheetView workbookViewId="0"/>
  </sheetViews>
  <sheetFormatPr baseColWidth="10" defaultRowHeight="15" x14ac:dyDescent="0.25"/>
  <sheetData>
    <row r="1" spans="1:3" x14ac:dyDescent="0.25">
      <c r="C1" s="7" t="str">
        <f>HYPERLINK("#'Indice'!A1", "Ir al Índice")</f>
        <v>Ir al Índice</v>
      </c>
    </row>
    <row r="5" spans="1:3" ht="23.25" x14ac:dyDescent="0.35">
      <c r="A5" s="1" t="s">
        <v>0</v>
      </c>
    </row>
    <row r="7" spans="1:3" ht="21" x14ac:dyDescent="0.35">
      <c r="A7" s="2" t="s">
        <v>264</v>
      </c>
    </row>
    <row r="9" spans="1:3" x14ac:dyDescent="0.25">
      <c r="A9" t="s">
        <v>3</v>
      </c>
    </row>
    <row r="10" spans="1:3" x14ac:dyDescent="0.25">
      <c r="A10" t="s">
        <v>4</v>
      </c>
    </row>
    <row r="11" spans="1:3" x14ac:dyDescent="0.25">
      <c r="A11" t="s">
        <v>265</v>
      </c>
    </row>
    <row r="12" spans="1:3" x14ac:dyDescent="0.25">
      <c r="A12" s="3" t="s">
        <v>6</v>
      </c>
    </row>
    <row r="15" spans="1:3" ht="17.25" x14ac:dyDescent="0.3">
      <c r="A15" s="4" t="s">
        <v>266</v>
      </c>
    </row>
    <row r="16" spans="1:3" x14ac:dyDescent="0.25">
      <c r="A16" s="5" t="s">
        <v>8</v>
      </c>
      <c r="B16" s="5" t="s">
        <v>9</v>
      </c>
      <c r="C16" s="5" t="s">
        <v>267</v>
      </c>
    </row>
    <row r="17" spans="1:3" x14ac:dyDescent="0.25">
      <c r="A17" s="6" t="s">
        <v>11</v>
      </c>
      <c r="B17" s="6" t="s">
        <v>12</v>
      </c>
      <c r="C17" s="6">
        <v>3225890.7566468799</v>
      </c>
    </row>
    <row r="18" spans="1:3" x14ac:dyDescent="0.25">
      <c r="A18" t="s">
        <v>13</v>
      </c>
    </row>
    <row r="19" spans="1:3" x14ac:dyDescent="0.25">
      <c r="A19" t="s">
        <v>14</v>
      </c>
    </row>
    <row r="20" spans="1:3" x14ac:dyDescent="0.25">
      <c r="A20" t="s">
        <v>15</v>
      </c>
    </row>
    <row r="21" spans="1:3" x14ac:dyDescent="0.25">
      <c r="A21" t="s">
        <v>420</v>
      </c>
    </row>
    <row r="22" spans="1:3" x14ac:dyDescent="0.25">
      <c r="A22" t="s">
        <v>16</v>
      </c>
    </row>
    <row r="25" spans="1:3" x14ac:dyDescent="0.25">
      <c r="C25" s="7" t="str">
        <f>HYPERLINK("#'Indice'!A1", "Ir al Índice")</f>
        <v>Ir al Índice</v>
      </c>
    </row>
    <row r="26" spans="1:3" ht="17.25" x14ac:dyDescent="0.3">
      <c r="A26" s="4" t="s">
        <v>268</v>
      </c>
    </row>
    <row r="27" spans="1:3" x14ac:dyDescent="0.25">
      <c r="A27" s="5" t="s">
        <v>8</v>
      </c>
      <c r="B27" s="5" t="s">
        <v>9</v>
      </c>
      <c r="C27" s="5" t="s">
        <v>267</v>
      </c>
    </row>
    <row r="28" spans="1:3" x14ac:dyDescent="0.25">
      <c r="A28" s="6" t="s">
        <v>11</v>
      </c>
      <c r="B28" s="6" t="s">
        <v>19</v>
      </c>
      <c r="C28" s="6">
        <v>3225890.7566468799</v>
      </c>
    </row>
    <row r="29" spans="1:3" x14ac:dyDescent="0.25">
      <c r="A29" s="6" t="s">
        <v>20</v>
      </c>
      <c r="B29" s="6" t="s">
        <v>21</v>
      </c>
      <c r="C29" s="6">
        <v>1418055.5288376799</v>
      </c>
    </row>
    <row r="30" spans="1:3" x14ac:dyDescent="0.25">
      <c r="A30" s="6" t="s">
        <v>22</v>
      </c>
      <c r="B30" s="6" t="s">
        <v>23</v>
      </c>
      <c r="C30" s="6">
        <v>2675033.2889812398</v>
      </c>
    </row>
    <row r="31" spans="1:3" x14ac:dyDescent="0.25">
      <c r="A31" s="6" t="s">
        <v>24</v>
      </c>
      <c r="B31" s="6" t="s">
        <v>25</v>
      </c>
      <c r="C31" s="6">
        <v>1885303.82712317</v>
      </c>
    </row>
    <row r="32" spans="1:3" x14ac:dyDescent="0.25">
      <c r="A32" s="6" t="s">
        <v>26</v>
      </c>
      <c r="B32" s="6" t="s">
        <v>27</v>
      </c>
      <c r="C32" s="6">
        <v>4692125.2849557502</v>
      </c>
    </row>
    <row r="33" spans="1:3" x14ac:dyDescent="0.25">
      <c r="A33" s="6" t="s">
        <v>28</v>
      </c>
      <c r="B33" s="6" t="s">
        <v>29</v>
      </c>
      <c r="C33" s="6">
        <v>1502097.53715337</v>
      </c>
    </row>
    <row r="34" spans="1:3" x14ac:dyDescent="0.25">
      <c r="A34" s="6" t="s">
        <v>30</v>
      </c>
      <c r="B34" s="6" t="s">
        <v>31</v>
      </c>
      <c r="C34" s="6">
        <v>3244192.2991610002</v>
      </c>
    </row>
    <row r="35" spans="1:3" x14ac:dyDescent="0.25">
      <c r="A35" s="6" t="s">
        <v>32</v>
      </c>
      <c r="B35" s="6" t="s">
        <v>33</v>
      </c>
      <c r="C35" s="6">
        <v>1481550.71058498</v>
      </c>
    </row>
    <row r="36" spans="1:3" x14ac:dyDescent="0.25">
      <c r="A36" s="6" t="s">
        <v>34</v>
      </c>
      <c r="B36" s="6" t="s">
        <v>35</v>
      </c>
      <c r="C36" s="6">
        <v>2102261.9112956398</v>
      </c>
    </row>
    <row r="37" spans="1:3" x14ac:dyDescent="0.25">
      <c r="A37" s="6" t="s">
        <v>36</v>
      </c>
      <c r="B37" s="6" t="s">
        <v>37</v>
      </c>
      <c r="C37" s="6">
        <v>2397723.9694129899</v>
      </c>
    </row>
    <row r="38" spans="1:3" x14ac:dyDescent="0.25">
      <c r="A38" s="6" t="s">
        <v>38</v>
      </c>
      <c r="B38" s="6" t="s">
        <v>39</v>
      </c>
      <c r="C38" s="6">
        <v>1679330.7546467599</v>
      </c>
    </row>
    <row r="39" spans="1:3" x14ac:dyDescent="0.25">
      <c r="A39" s="6" t="s">
        <v>40</v>
      </c>
      <c r="B39" s="6" t="s">
        <v>41</v>
      </c>
      <c r="C39" s="6">
        <v>1815334.7973714799</v>
      </c>
    </row>
    <row r="40" spans="1:3" x14ac:dyDescent="0.25">
      <c r="A40" s="6" t="s">
        <v>42</v>
      </c>
      <c r="B40" s="6" t="s">
        <v>43</v>
      </c>
      <c r="C40" s="6">
        <v>1459688.0134100299</v>
      </c>
    </row>
    <row r="41" spans="1:3" x14ac:dyDescent="0.25">
      <c r="A41" s="6" t="s">
        <v>44</v>
      </c>
      <c r="B41" s="6" t="s">
        <v>45</v>
      </c>
      <c r="C41" s="6">
        <v>1824630.73583605</v>
      </c>
    </row>
    <row r="42" spans="1:3" x14ac:dyDescent="0.25">
      <c r="A42" s="6" t="s">
        <v>46</v>
      </c>
      <c r="B42" s="6" t="s">
        <v>47</v>
      </c>
      <c r="C42" s="6">
        <v>1428432.69399608</v>
      </c>
    </row>
    <row r="43" spans="1:3" x14ac:dyDescent="0.25">
      <c r="A43" s="6" t="s">
        <v>48</v>
      </c>
      <c r="B43" s="6" t="s">
        <v>49</v>
      </c>
      <c r="C43" s="6">
        <v>3018425.3931729202</v>
      </c>
    </row>
    <row r="44" spans="1:3" x14ac:dyDescent="0.25">
      <c r="A44" s="6" t="s">
        <v>50</v>
      </c>
      <c r="B44" s="6" t="s">
        <v>51</v>
      </c>
      <c r="C44" s="6">
        <v>1782596.7194819299</v>
      </c>
    </row>
    <row r="45" spans="1:3" x14ac:dyDescent="0.25">
      <c r="A45" s="6" t="s">
        <v>52</v>
      </c>
      <c r="B45" s="6" t="s">
        <v>53</v>
      </c>
      <c r="C45" s="6">
        <v>2073146.1898848601</v>
      </c>
    </row>
    <row r="46" spans="1:3" x14ac:dyDescent="0.25">
      <c r="A46" s="6" t="s">
        <v>54</v>
      </c>
      <c r="B46" s="6" t="s">
        <v>55</v>
      </c>
      <c r="C46" s="6">
        <v>876094.77887354104</v>
      </c>
    </row>
    <row r="47" spans="1:3" x14ac:dyDescent="0.25">
      <c r="A47" s="6" t="s">
        <v>56</v>
      </c>
      <c r="B47" s="6" t="s">
        <v>57</v>
      </c>
      <c r="C47" s="6">
        <v>2551801.7508970001</v>
      </c>
    </row>
    <row r="48" spans="1:3" x14ac:dyDescent="0.25">
      <c r="A48" s="6" t="s">
        <v>58</v>
      </c>
      <c r="B48" s="6" t="s">
        <v>59</v>
      </c>
      <c r="C48" s="6">
        <v>1120824.34125834</v>
      </c>
    </row>
    <row r="49" spans="1:3" x14ac:dyDescent="0.25">
      <c r="A49" s="6" t="s">
        <v>60</v>
      </c>
      <c r="B49" s="6" t="s">
        <v>61</v>
      </c>
      <c r="C49" s="6">
        <v>1096782.46843463</v>
      </c>
    </row>
    <row r="50" spans="1:3" x14ac:dyDescent="0.25">
      <c r="A50" s="6" t="s">
        <v>62</v>
      </c>
      <c r="B50" s="6" t="s">
        <v>63</v>
      </c>
      <c r="C50" s="6">
        <v>1498106.62169443</v>
      </c>
    </row>
    <row r="51" spans="1:3" x14ac:dyDescent="0.25">
      <c r="A51" s="6" t="s">
        <v>64</v>
      </c>
      <c r="B51" s="6" t="s">
        <v>65</v>
      </c>
      <c r="C51" s="6">
        <v>1284241.16808695</v>
      </c>
    </row>
    <row r="52" spans="1:3" x14ac:dyDescent="0.25">
      <c r="A52" s="6" t="s">
        <v>66</v>
      </c>
      <c r="B52" s="6" t="s">
        <v>67</v>
      </c>
      <c r="C52" s="6">
        <v>2841772.3046490098</v>
      </c>
    </row>
    <row r="53" spans="1:3" x14ac:dyDescent="0.25">
      <c r="A53" s="6" t="s">
        <v>68</v>
      </c>
      <c r="B53" s="6" t="s">
        <v>69</v>
      </c>
      <c r="C53" s="6">
        <v>1726907.16126498</v>
      </c>
    </row>
    <row r="54" spans="1:3" x14ac:dyDescent="0.25">
      <c r="A54" s="6" t="s">
        <v>70</v>
      </c>
      <c r="B54" s="6" t="s">
        <v>71</v>
      </c>
      <c r="C54" s="6">
        <v>2492058.5520811402</v>
      </c>
    </row>
    <row r="55" spans="1:3" x14ac:dyDescent="0.25">
      <c r="A55" s="6" t="s">
        <v>72</v>
      </c>
      <c r="B55" s="6" t="s">
        <v>73</v>
      </c>
      <c r="C55" s="6">
        <v>2270150.1810997701</v>
      </c>
    </row>
    <row r="56" spans="1:3" x14ac:dyDescent="0.25">
      <c r="A56" s="6" t="s">
        <v>74</v>
      </c>
      <c r="B56" s="6" t="s">
        <v>75</v>
      </c>
      <c r="C56" s="6">
        <v>2168072.6717223502</v>
      </c>
    </row>
    <row r="57" spans="1:3" x14ac:dyDescent="0.25">
      <c r="A57" s="6" t="s">
        <v>76</v>
      </c>
      <c r="B57" s="6" t="s">
        <v>77</v>
      </c>
      <c r="C57" s="6">
        <v>1490190.56419709</v>
      </c>
    </row>
    <row r="58" spans="1:3" x14ac:dyDescent="0.25">
      <c r="A58" s="6" t="s">
        <v>78</v>
      </c>
      <c r="B58" s="6" t="s">
        <v>79</v>
      </c>
      <c r="C58" s="6">
        <v>1603547.36184088</v>
      </c>
    </row>
    <row r="59" spans="1:3" x14ac:dyDescent="0.25">
      <c r="A59" s="6" t="s">
        <v>80</v>
      </c>
      <c r="B59" s="6" t="s">
        <v>81</v>
      </c>
      <c r="C59" s="6">
        <v>2297420.3726817202</v>
      </c>
    </row>
    <row r="60" spans="1:3" x14ac:dyDescent="0.25">
      <c r="A60" t="s">
        <v>13</v>
      </c>
    </row>
    <row r="61" spans="1:3" x14ac:dyDescent="0.25">
      <c r="A61" t="s">
        <v>14</v>
      </c>
    </row>
    <row r="62" spans="1:3" x14ac:dyDescent="0.25">
      <c r="A62" t="s">
        <v>15</v>
      </c>
    </row>
    <row r="63" spans="1:3" x14ac:dyDescent="0.25">
      <c r="A63" t="s">
        <v>420</v>
      </c>
    </row>
    <row r="64" spans="1:3" x14ac:dyDescent="0.25">
      <c r="A64" t="s">
        <v>16</v>
      </c>
    </row>
    <row r="67" spans="1:3" x14ac:dyDescent="0.25">
      <c r="C67" s="7" t="str">
        <f>HYPERLINK("#'Indice'!A1", "Ir al Índice")</f>
        <v>Ir al Índice</v>
      </c>
    </row>
    <row r="68" spans="1:3" ht="17.25" x14ac:dyDescent="0.3">
      <c r="A68" s="4" t="s">
        <v>269</v>
      </c>
    </row>
    <row r="69" spans="1:3" x14ac:dyDescent="0.25">
      <c r="A69" s="5" t="s">
        <v>8</v>
      </c>
      <c r="B69" s="5" t="s">
        <v>83</v>
      </c>
      <c r="C69" s="5" t="s">
        <v>267</v>
      </c>
    </row>
    <row r="70" spans="1:3" x14ac:dyDescent="0.25">
      <c r="A70" s="6" t="s">
        <v>84</v>
      </c>
      <c r="B70" s="6" t="s">
        <v>85</v>
      </c>
      <c r="C70" s="6">
        <v>5280345.4906532904</v>
      </c>
    </row>
    <row r="71" spans="1:3" x14ac:dyDescent="0.25">
      <c r="A71" s="6" t="s">
        <v>86</v>
      </c>
      <c r="B71" s="6" t="s">
        <v>87</v>
      </c>
      <c r="C71" s="6">
        <v>3103062.2188480198</v>
      </c>
    </row>
    <row r="72" spans="1:3" x14ac:dyDescent="0.25">
      <c r="A72" s="6" t="s">
        <v>88</v>
      </c>
      <c r="B72" s="6" t="s">
        <v>89</v>
      </c>
      <c r="C72" s="6">
        <v>4390130.1820745496</v>
      </c>
    </row>
    <row r="73" spans="1:3" x14ac:dyDescent="0.25">
      <c r="A73" s="6" t="s">
        <v>90</v>
      </c>
      <c r="B73" s="6" t="s">
        <v>91</v>
      </c>
      <c r="C73" s="6">
        <v>3793075.7285062498</v>
      </c>
    </row>
    <row r="74" spans="1:3" x14ac:dyDescent="0.25">
      <c r="A74" s="6" t="s">
        <v>92</v>
      </c>
      <c r="B74" s="6" t="s">
        <v>93</v>
      </c>
      <c r="C74" s="6">
        <v>6073379.0141815897</v>
      </c>
    </row>
    <row r="75" spans="1:3" x14ac:dyDescent="0.25">
      <c r="A75" s="6" t="s">
        <v>94</v>
      </c>
      <c r="B75" s="6" t="s">
        <v>95</v>
      </c>
      <c r="C75" s="6">
        <v>2568321.3747603302</v>
      </c>
    </row>
    <row r="76" spans="1:3" x14ac:dyDescent="0.25">
      <c r="A76" s="6" t="s">
        <v>96</v>
      </c>
      <c r="B76" s="6" t="s">
        <v>97</v>
      </c>
      <c r="C76" s="6">
        <v>2916539.8270375798</v>
      </c>
    </row>
    <row r="77" spans="1:3" x14ac:dyDescent="0.25">
      <c r="A77" s="6" t="s">
        <v>98</v>
      </c>
      <c r="B77" s="6" t="s">
        <v>99</v>
      </c>
      <c r="C77" s="6">
        <v>2740077.82432245</v>
      </c>
    </row>
    <row r="78" spans="1:3" x14ac:dyDescent="0.25">
      <c r="A78" s="6" t="s">
        <v>100</v>
      </c>
      <c r="B78" s="6" t="s">
        <v>101</v>
      </c>
      <c r="C78" s="6">
        <v>2905327.6580836098</v>
      </c>
    </row>
    <row r="79" spans="1:3" x14ac:dyDescent="0.25">
      <c r="A79" s="6" t="s">
        <v>102</v>
      </c>
      <c r="B79" s="6" t="s">
        <v>103</v>
      </c>
      <c r="C79" s="6">
        <v>2116096.4644826702</v>
      </c>
    </row>
    <row r="80" spans="1:3" x14ac:dyDescent="0.25">
      <c r="A80" s="6" t="s">
        <v>104</v>
      </c>
      <c r="B80" s="6" t="s">
        <v>105</v>
      </c>
      <c r="C80" s="6">
        <v>1595476.02375525</v>
      </c>
    </row>
    <row r="81" spans="1:3" x14ac:dyDescent="0.25">
      <c r="A81" s="6" t="s">
        <v>106</v>
      </c>
      <c r="B81" s="6" t="s">
        <v>107</v>
      </c>
      <c r="C81" s="6">
        <v>7907019.47270549</v>
      </c>
    </row>
    <row r="82" spans="1:3" x14ac:dyDescent="0.25">
      <c r="A82" s="6" t="s">
        <v>108</v>
      </c>
      <c r="B82" s="6" t="s">
        <v>109</v>
      </c>
      <c r="C82" s="6">
        <v>2140700.7535179202</v>
      </c>
    </row>
    <row r="83" spans="1:3" x14ac:dyDescent="0.25">
      <c r="A83" s="6" t="s">
        <v>110</v>
      </c>
      <c r="B83" s="6" t="s">
        <v>111</v>
      </c>
      <c r="C83" s="6">
        <v>1901384.4554182999</v>
      </c>
    </row>
    <row r="84" spans="1:3" x14ac:dyDescent="0.25">
      <c r="A84" s="6" t="s">
        <v>112</v>
      </c>
      <c r="B84" s="6" t="s">
        <v>113</v>
      </c>
      <c r="C84" s="6">
        <v>1530872.3892681899</v>
      </c>
    </row>
    <row r="85" spans="1:3" x14ac:dyDescent="0.25">
      <c r="A85" s="6" t="s">
        <v>114</v>
      </c>
      <c r="B85" s="6" t="s">
        <v>115</v>
      </c>
      <c r="C85" s="6">
        <v>2317205.2369527002</v>
      </c>
    </row>
    <row r="86" spans="1:3" x14ac:dyDescent="0.25">
      <c r="A86" s="6" t="s">
        <v>116</v>
      </c>
      <c r="B86" s="6" t="s">
        <v>117</v>
      </c>
      <c r="C86" s="6">
        <v>1750699.0873827799</v>
      </c>
    </row>
    <row r="87" spans="1:3" x14ac:dyDescent="0.25">
      <c r="A87" s="6" t="s">
        <v>118</v>
      </c>
      <c r="B87" s="6" t="s">
        <v>119</v>
      </c>
      <c r="C87" s="6">
        <v>2487303.1758473599</v>
      </c>
    </row>
    <row r="88" spans="1:3" x14ac:dyDescent="0.25">
      <c r="A88" s="6" t="s">
        <v>120</v>
      </c>
      <c r="B88" s="6" t="s">
        <v>121</v>
      </c>
      <c r="C88" s="6">
        <v>3854971.1390728001</v>
      </c>
    </row>
    <row r="89" spans="1:3" x14ac:dyDescent="0.25">
      <c r="A89" t="s">
        <v>13</v>
      </c>
    </row>
    <row r="90" spans="1:3" x14ac:dyDescent="0.25">
      <c r="A90" t="s">
        <v>14</v>
      </c>
    </row>
    <row r="91" spans="1:3" x14ac:dyDescent="0.25">
      <c r="A91" t="s">
        <v>15</v>
      </c>
    </row>
    <row r="92" spans="1:3" x14ac:dyDescent="0.25">
      <c r="A92" t="s">
        <v>420</v>
      </c>
    </row>
    <row r="93" spans="1:3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3"/>
  <sheetViews>
    <sheetView workbookViewId="0"/>
  </sheetViews>
  <sheetFormatPr baseColWidth="10" defaultRowHeight="15" x14ac:dyDescent="0.25"/>
  <sheetData>
    <row r="1" spans="1:3" x14ac:dyDescent="0.25">
      <c r="C1" s="7" t="str">
        <f>HYPERLINK("#'Indice'!A1", "Ir al Índice")</f>
        <v>Ir al Índice</v>
      </c>
    </row>
    <row r="5" spans="1:3" ht="23.25" x14ac:dyDescent="0.35">
      <c r="A5" s="1" t="s">
        <v>0</v>
      </c>
    </row>
    <row r="7" spans="1:3" ht="21" x14ac:dyDescent="0.35">
      <c r="A7" s="2" t="s">
        <v>270</v>
      </c>
    </row>
    <row r="9" spans="1:3" x14ac:dyDescent="0.25">
      <c r="A9" t="s">
        <v>3</v>
      </c>
    </row>
    <row r="10" spans="1:3" x14ac:dyDescent="0.25">
      <c r="A10" t="s">
        <v>4</v>
      </c>
    </row>
    <row r="11" spans="1:3" x14ac:dyDescent="0.25">
      <c r="A11" t="s">
        <v>271</v>
      </c>
    </row>
    <row r="12" spans="1:3" x14ac:dyDescent="0.25">
      <c r="A12" s="3" t="s">
        <v>6</v>
      </c>
    </row>
    <row r="15" spans="1:3" ht="17.25" x14ac:dyDescent="0.3">
      <c r="A15" s="4" t="s">
        <v>272</v>
      </c>
    </row>
    <row r="16" spans="1:3" x14ac:dyDescent="0.25">
      <c r="A16" s="5" t="s">
        <v>8</v>
      </c>
      <c r="B16" s="5" t="s">
        <v>9</v>
      </c>
      <c r="C16" s="5" t="s">
        <v>267</v>
      </c>
    </row>
    <row r="17" spans="1:3" x14ac:dyDescent="0.25">
      <c r="A17" s="6" t="s">
        <v>11</v>
      </c>
      <c r="B17" s="6" t="s">
        <v>12</v>
      </c>
      <c r="C17" s="6">
        <v>1273680.29627635</v>
      </c>
    </row>
    <row r="18" spans="1:3" x14ac:dyDescent="0.25">
      <c r="A18" t="s">
        <v>13</v>
      </c>
    </row>
    <row r="19" spans="1:3" x14ac:dyDescent="0.25">
      <c r="A19" t="s">
        <v>14</v>
      </c>
    </row>
    <row r="20" spans="1:3" x14ac:dyDescent="0.25">
      <c r="A20" t="s">
        <v>15</v>
      </c>
    </row>
    <row r="21" spans="1:3" x14ac:dyDescent="0.25">
      <c r="A21" t="s">
        <v>420</v>
      </c>
    </row>
    <row r="22" spans="1:3" x14ac:dyDescent="0.25">
      <c r="A22" t="s">
        <v>16</v>
      </c>
    </row>
    <row r="25" spans="1:3" x14ac:dyDescent="0.25">
      <c r="C25" s="7" t="str">
        <f>HYPERLINK("#'Indice'!A1", "Ir al Índice")</f>
        <v>Ir al Índice</v>
      </c>
    </row>
    <row r="26" spans="1:3" ht="17.25" x14ac:dyDescent="0.3">
      <c r="A26" s="4" t="s">
        <v>273</v>
      </c>
    </row>
    <row r="27" spans="1:3" x14ac:dyDescent="0.25">
      <c r="A27" s="5" t="s">
        <v>8</v>
      </c>
      <c r="B27" s="5" t="s">
        <v>9</v>
      </c>
      <c r="C27" s="5" t="s">
        <v>267</v>
      </c>
    </row>
    <row r="28" spans="1:3" x14ac:dyDescent="0.25">
      <c r="A28" s="6" t="s">
        <v>11</v>
      </c>
      <c r="B28" s="6" t="s">
        <v>19</v>
      </c>
      <c r="C28" s="6">
        <v>1273680.29627635</v>
      </c>
    </row>
    <row r="29" spans="1:3" x14ac:dyDescent="0.25">
      <c r="A29" s="6" t="s">
        <v>20</v>
      </c>
      <c r="B29" s="6" t="s">
        <v>21</v>
      </c>
      <c r="C29" s="6">
        <v>578054.50981571304</v>
      </c>
    </row>
    <row r="30" spans="1:3" x14ac:dyDescent="0.25">
      <c r="A30" s="6" t="s">
        <v>22</v>
      </c>
      <c r="B30" s="6" t="s">
        <v>23</v>
      </c>
      <c r="C30" s="6">
        <v>1019344.50160295</v>
      </c>
    </row>
    <row r="31" spans="1:3" x14ac:dyDescent="0.25">
      <c r="A31" s="6" t="s">
        <v>24</v>
      </c>
      <c r="B31" s="6" t="s">
        <v>25</v>
      </c>
      <c r="C31" s="6">
        <v>665904.57590462198</v>
      </c>
    </row>
    <row r="32" spans="1:3" x14ac:dyDescent="0.25">
      <c r="A32" s="6" t="s">
        <v>26</v>
      </c>
      <c r="B32" s="6" t="s">
        <v>27</v>
      </c>
      <c r="C32" s="6">
        <v>1583101.45899239</v>
      </c>
    </row>
    <row r="33" spans="1:3" x14ac:dyDescent="0.25">
      <c r="A33" s="6" t="s">
        <v>28</v>
      </c>
      <c r="B33" s="6" t="s">
        <v>29</v>
      </c>
      <c r="C33" s="6">
        <v>510118.06175355602</v>
      </c>
    </row>
    <row r="34" spans="1:3" x14ac:dyDescent="0.25">
      <c r="A34" s="6" t="s">
        <v>30</v>
      </c>
      <c r="B34" s="6" t="s">
        <v>31</v>
      </c>
      <c r="C34" s="6">
        <v>1082943.2345916401</v>
      </c>
    </row>
    <row r="35" spans="1:3" x14ac:dyDescent="0.25">
      <c r="A35" s="6" t="s">
        <v>32</v>
      </c>
      <c r="B35" s="6" t="s">
        <v>33</v>
      </c>
      <c r="C35" s="6">
        <v>542300.96064659802</v>
      </c>
    </row>
    <row r="36" spans="1:3" x14ac:dyDescent="0.25">
      <c r="A36" s="6" t="s">
        <v>34</v>
      </c>
      <c r="B36" s="6" t="s">
        <v>35</v>
      </c>
      <c r="C36" s="6">
        <v>729839.41192402097</v>
      </c>
    </row>
    <row r="37" spans="1:3" x14ac:dyDescent="0.25">
      <c r="A37" s="6" t="s">
        <v>36</v>
      </c>
      <c r="B37" s="6" t="s">
        <v>37</v>
      </c>
      <c r="C37" s="6">
        <v>767590.30772395595</v>
      </c>
    </row>
    <row r="38" spans="1:3" x14ac:dyDescent="0.25">
      <c r="A38" s="6" t="s">
        <v>38</v>
      </c>
      <c r="B38" s="6" t="s">
        <v>39</v>
      </c>
      <c r="C38" s="6">
        <v>674892.40849850897</v>
      </c>
    </row>
    <row r="39" spans="1:3" x14ac:dyDescent="0.25">
      <c r="A39" s="6" t="s">
        <v>40</v>
      </c>
      <c r="B39" s="6" t="s">
        <v>41</v>
      </c>
      <c r="C39" s="6">
        <v>616739.851838873</v>
      </c>
    </row>
    <row r="40" spans="1:3" x14ac:dyDescent="0.25">
      <c r="A40" s="6" t="s">
        <v>42</v>
      </c>
      <c r="B40" s="6" t="s">
        <v>43</v>
      </c>
      <c r="C40" s="6">
        <v>666821.86488203297</v>
      </c>
    </row>
    <row r="41" spans="1:3" x14ac:dyDescent="0.25">
      <c r="A41" s="6" t="s">
        <v>44</v>
      </c>
      <c r="B41" s="6" t="s">
        <v>45</v>
      </c>
      <c r="C41" s="6">
        <v>690500.31229167199</v>
      </c>
    </row>
    <row r="42" spans="1:3" x14ac:dyDescent="0.25">
      <c r="A42" s="6" t="s">
        <v>46</v>
      </c>
      <c r="B42" s="6" t="s">
        <v>47</v>
      </c>
      <c r="C42" s="6">
        <v>584793.26469184097</v>
      </c>
    </row>
    <row r="43" spans="1:3" x14ac:dyDescent="0.25">
      <c r="A43" s="6" t="s">
        <v>48</v>
      </c>
      <c r="B43" s="6" t="s">
        <v>49</v>
      </c>
      <c r="C43" s="6">
        <v>1087222.8041221499</v>
      </c>
    </row>
    <row r="44" spans="1:3" x14ac:dyDescent="0.25">
      <c r="A44" s="6" t="s">
        <v>50</v>
      </c>
      <c r="B44" s="6" t="s">
        <v>51</v>
      </c>
      <c r="C44" s="6">
        <v>763588.80202682503</v>
      </c>
    </row>
    <row r="45" spans="1:3" x14ac:dyDescent="0.25">
      <c r="A45" s="6" t="s">
        <v>52</v>
      </c>
      <c r="B45" s="6" t="s">
        <v>53</v>
      </c>
      <c r="C45" s="6">
        <v>717308.80088396603</v>
      </c>
    </row>
    <row r="46" spans="1:3" x14ac:dyDescent="0.25">
      <c r="A46" s="6" t="s">
        <v>54</v>
      </c>
      <c r="B46" s="6" t="s">
        <v>55</v>
      </c>
      <c r="C46" s="6">
        <v>336422.61124272802</v>
      </c>
    </row>
    <row r="47" spans="1:3" x14ac:dyDescent="0.25">
      <c r="A47" s="6" t="s">
        <v>56</v>
      </c>
      <c r="B47" s="6" t="s">
        <v>57</v>
      </c>
      <c r="C47" s="6">
        <v>838472.599969959</v>
      </c>
    </row>
    <row r="48" spans="1:3" x14ac:dyDescent="0.25">
      <c r="A48" s="6" t="s">
        <v>58</v>
      </c>
      <c r="B48" s="6" t="s">
        <v>59</v>
      </c>
      <c r="C48" s="6">
        <v>456719.635865057</v>
      </c>
    </row>
    <row r="49" spans="1:3" x14ac:dyDescent="0.25">
      <c r="A49" s="6" t="s">
        <v>60</v>
      </c>
      <c r="B49" s="6" t="s">
        <v>61</v>
      </c>
      <c r="C49" s="6">
        <v>500001.72873243998</v>
      </c>
    </row>
    <row r="50" spans="1:3" x14ac:dyDescent="0.25">
      <c r="A50" s="6" t="s">
        <v>62</v>
      </c>
      <c r="B50" s="6" t="s">
        <v>63</v>
      </c>
      <c r="C50" s="6">
        <v>454729.64520062698</v>
      </c>
    </row>
    <row r="51" spans="1:3" x14ac:dyDescent="0.25">
      <c r="A51" s="6" t="s">
        <v>64</v>
      </c>
      <c r="B51" s="6" t="s">
        <v>65</v>
      </c>
      <c r="C51" s="6">
        <v>431376.951531375</v>
      </c>
    </row>
    <row r="52" spans="1:3" x14ac:dyDescent="0.25">
      <c r="A52" s="6" t="s">
        <v>66</v>
      </c>
      <c r="B52" s="6" t="s">
        <v>67</v>
      </c>
      <c r="C52" s="6">
        <v>984999.07915965596</v>
      </c>
    </row>
    <row r="53" spans="1:3" x14ac:dyDescent="0.25">
      <c r="A53" s="6" t="s">
        <v>68</v>
      </c>
      <c r="B53" s="6" t="s">
        <v>69</v>
      </c>
      <c r="C53" s="6">
        <v>606372.54494475201</v>
      </c>
    </row>
    <row r="54" spans="1:3" x14ac:dyDescent="0.25">
      <c r="A54" s="6" t="s">
        <v>70</v>
      </c>
      <c r="B54" s="6" t="s">
        <v>71</v>
      </c>
      <c r="C54" s="6">
        <v>1003125.1108764299</v>
      </c>
    </row>
    <row r="55" spans="1:3" x14ac:dyDescent="0.25">
      <c r="A55" s="6" t="s">
        <v>72</v>
      </c>
      <c r="B55" s="6" t="s">
        <v>73</v>
      </c>
      <c r="C55" s="6">
        <v>931561.42049028398</v>
      </c>
    </row>
    <row r="56" spans="1:3" x14ac:dyDescent="0.25">
      <c r="A56" s="6" t="s">
        <v>74</v>
      </c>
      <c r="B56" s="6" t="s">
        <v>75</v>
      </c>
      <c r="C56" s="6">
        <v>714745.65650910605</v>
      </c>
    </row>
    <row r="57" spans="1:3" x14ac:dyDescent="0.25">
      <c r="A57" s="6" t="s">
        <v>76</v>
      </c>
      <c r="B57" s="6" t="s">
        <v>77</v>
      </c>
      <c r="C57" s="6">
        <v>585047.84137223603</v>
      </c>
    </row>
    <row r="58" spans="1:3" x14ac:dyDescent="0.25">
      <c r="A58" s="6" t="s">
        <v>78</v>
      </c>
      <c r="B58" s="6" t="s">
        <v>79</v>
      </c>
      <c r="C58" s="6">
        <v>628690.24310696498</v>
      </c>
    </row>
    <row r="59" spans="1:3" x14ac:dyDescent="0.25">
      <c r="A59" s="6" t="s">
        <v>80</v>
      </c>
      <c r="B59" s="6" t="s">
        <v>81</v>
      </c>
      <c r="C59" s="6">
        <v>771080.65036181104</v>
      </c>
    </row>
    <row r="60" spans="1:3" x14ac:dyDescent="0.25">
      <c r="A60" t="s">
        <v>13</v>
      </c>
    </row>
    <row r="61" spans="1:3" x14ac:dyDescent="0.25">
      <c r="A61" t="s">
        <v>14</v>
      </c>
    </row>
    <row r="62" spans="1:3" x14ac:dyDescent="0.25">
      <c r="A62" t="s">
        <v>15</v>
      </c>
    </row>
    <row r="63" spans="1:3" x14ac:dyDescent="0.25">
      <c r="A63" t="s">
        <v>420</v>
      </c>
    </row>
    <row r="64" spans="1:3" x14ac:dyDescent="0.25">
      <c r="A64" t="s">
        <v>16</v>
      </c>
    </row>
    <row r="67" spans="1:3" x14ac:dyDescent="0.25">
      <c r="C67" s="7" t="str">
        <f>HYPERLINK("#'Indice'!A1", "Ir al Índice")</f>
        <v>Ir al Índice</v>
      </c>
    </row>
    <row r="68" spans="1:3" ht="17.25" x14ac:dyDescent="0.3">
      <c r="A68" s="4" t="s">
        <v>274</v>
      </c>
    </row>
    <row r="69" spans="1:3" x14ac:dyDescent="0.25">
      <c r="A69" s="5" t="s">
        <v>8</v>
      </c>
      <c r="B69" s="5" t="s">
        <v>83</v>
      </c>
      <c r="C69" s="5" t="s">
        <v>267</v>
      </c>
    </row>
    <row r="70" spans="1:3" x14ac:dyDescent="0.25">
      <c r="A70" s="6" t="s">
        <v>84</v>
      </c>
      <c r="B70" s="6" t="s">
        <v>85</v>
      </c>
      <c r="C70" s="6">
        <v>2486870.6445358898</v>
      </c>
    </row>
    <row r="71" spans="1:3" x14ac:dyDescent="0.25">
      <c r="A71" s="6" t="s">
        <v>86</v>
      </c>
      <c r="B71" s="6" t="s">
        <v>87</v>
      </c>
      <c r="C71" s="6">
        <v>1101538.6041780999</v>
      </c>
    </row>
    <row r="72" spans="1:3" x14ac:dyDescent="0.25">
      <c r="A72" s="6" t="s">
        <v>88</v>
      </c>
      <c r="B72" s="6" t="s">
        <v>89</v>
      </c>
      <c r="C72" s="6">
        <v>1668918.94633205</v>
      </c>
    </row>
    <row r="73" spans="1:3" x14ac:dyDescent="0.25">
      <c r="A73" s="6" t="s">
        <v>90</v>
      </c>
      <c r="B73" s="6" t="s">
        <v>91</v>
      </c>
      <c r="C73" s="6">
        <v>1598643.94840328</v>
      </c>
    </row>
    <row r="74" spans="1:3" x14ac:dyDescent="0.25">
      <c r="A74" s="6" t="s">
        <v>92</v>
      </c>
      <c r="B74" s="6" t="s">
        <v>93</v>
      </c>
      <c r="C74" s="6">
        <v>2784537.6524626599</v>
      </c>
    </row>
    <row r="75" spans="1:3" x14ac:dyDescent="0.25">
      <c r="A75" s="6" t="s">
        <v>94</v>
      </c>
      <c r="B75" s="6" t="s">
        <v>95</v>
      </c>
      <c r="C75" s="6">
        <v>985815.567115115</v>
      </c>
    </row>
    <row r="76" spans="1:3" x14ac:dyDescent="0.25">
      <c r="A76" s="6" t="s">
        <v>96</v>
      </c>
      <c r="B76" s="6" t="s">
        <v>97</v>
      </c>
      <c r="C76" s="6">
        <v>997854.33578886802</v>
      </c>
    </row>
    <row r="77" spans="1:3" x14ac:dyDescent="0.25">
      <c r="A77" s="6" t="s">
        <v>98</v>
      </c>
      <c r="B77" s="6" t="s">
        <v>99</v>
      </c>
      <c r="C77" s="6">
        <v>983095.89565567404</v>
      </c>
    </row>
    <row r="78" spans="1:3" x14ac:dyDescent="0.25">
      <c r="A78" s="6" t="s">
        <v>100</v>
      </c>
      <c r="B78" s="6" t="s">
        <v>101</v>
      </c>
      <c r="C78" s="6">
        <v>1528306.0224742501</v>
      </c>
    </row>
    <row r="79" spans="1:3" x14ac:dyDescent="0.25">
      <c r="A79" s="6" t="s">
        <v>102</v>
      </c>
      <c r="B79" s="6" t="s">
        <v>103</v>
      </c>
      <c r="C79" s="6">
        <v>675105.03022621397</v>
      </c>
    </row>
    <row r="80" spans="1:3" x14ac:dyDescent="0.25">
      <c r="A80" s="6" t="s">
        <v>104</v>
      </c>
      <c r="B80" s="6" t="s">
        <v>105</v>
      </c>
      <c r="C80" s="6">
        <v>514325.13463571301</v>
      </c>
    </row>
    <row r="81" spans="1:3" x14ac:dyDescent="0.25">
      <c r="A81" s="6" t="s">
        <v>106</v>
      </c>
      <c r="B81" s="6" t="s">
        <v>107</v>
      </c>
      <c r="C81" s="6">
        <v>4585703.15498091</v>
      </c>
    </row>
    <row r="82" spans="1:3" x14ac:dyDescent="0.25">
      <c r="A82" s="6" t="s">
        <v>108</v>
      </c>
      <c r="B82" s="6" t="s">
        <v>109</v>
      </c>
      <c r="C82" s="6">
        <v>1043716.61658566</v>
      </c>
    </row>
    <row r="83" spans="1:3" x14ac:dyDescent="0.25">
      <c r="A83" s="6" t="s">
        <v>110</v>
      </c>
      <c r="B83" s="6" t="s">
        <v>111</v>
      </c>
      <c r="C83" s="6">
        <v>606760.116128047</v>
      </c>
    </row>
    <row r="84" spans="1:3" x14ac:dyDescent="0.25">
      <c r="A84" s="6" t="s">
        <v>112</v>
      </c>
      <c r="B84" s="6" t="s">
        <v>113</v>
      </c>
      <c r="C84" s="6">
        <v>490306.22526791203</v>
      </c>
    </row>
    <row r="85" spans="1:3" x14ac:dyDescent="0.25">
      <c r="A85" s="6" t="s">
        <v>114</v>
      </c>
      <c r="B85" s="6" t="s">
        <v>115</v>
      </c>
      <c r="C85" s="6">
        <v>776986.23983837501</v>
      </c>
    </row>
    <row r="86" spans="1:3" x14ac:dyDescent="0.25">
      <c r="A86" s="6" t="s">
        <v>116</v>
      </c>
      <c r="B86" s="6" t="s">
        <v>117</v>
      </c>
      <c r="C86" s="6">
        <v>577242.894728282</v>
      </c>
    </row>
    <row r="87" spans="1:3" x14ac:dyDescent="0.25">
      <c r="A87" s="6" t="s">
        <v>118</v>
      </c>
      <c r="B87" s="6" t="s">
        <v>119</v>
      </c>
      <c r="C87" s="6">
        <v>831640.25430738705</v>
      </c>
    </row>
    <row r="88" spans="1:3" x14ac:dyDescent="0.25">
      <c r="A88" s="6" t="s">
        <v>120</v>
      </c>
      <c r="B88" s="6" t="s">
        <v>121</v>
      </c>
      <c r="C88" s="6">
        <v>1402261.5488905499</v>
      </c>
    </row>
    <row r="89" spans="1:3" x14ac:dyDescent="0.25">
      <c r="A89" t="s">
        <v>13</v>
      </c>
    </row>
    <row r="90" spans="1:3" x14ac:dyDescent="0.25">
      <c r="A90" t="s">
        <v>14</v>
      </c>
    </row>
    <row r="91" spans="1:3" x14ac:dyDescent="0.25">
      <c r="A91" t="s">
        <v>15</v>
      </c>
    </row>
    <row r="92" spans="1:3" x14ac:dyDescent="0.25">
      <c r="A92" t="s">
        <v>420</v>
      </c>
    </row>
    <row r="93" spans="1:3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275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276</v>
      </c>
    </row>
    <row r="12" spans="1:6" x14ac:dyDescent="0.25">
      <c r="A12" s="3" t="s">
        <v>6</v>
      </c>
    </row>
    <row r="15" spans="1:6" ht="17.25" x14ac:dyDescent="0.3">
      <c r="A15" s="4" t="s">
        <v>277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54914.092728144999</v>
      </c>
      <c r="D17" s="6">
        <v>2220772.9044868099</v>
      </c>
      <c r="E17" s="6">
        <v>2.41307758032411</v>
      </c>
      <c r="F17" s="6">
        <v>97.586922419675901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278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54914.092728144999</v>
      </c>
      <c r="D28" s="6">
        <v>2220772.9044868099</v>
      </c>
      <c r="E28" s="6">
        <v>2.41307758032411</v>
      </c>
      <c r="F28" s="6">
        <v>97.586922419675901</v>
      </c>
    </row>
    <row r="29" spans="1:6" x14ac:dyDescent="0.25">
      <c r="A29" s="6" t="s">
        <v>20</v>
      </c>
      <c r="B29" s="6" t="s">
        <v>21</v>
      </c>
      <c r="C29" s="6">
        <v>76.005039512871605</v>
      </c>
      <c r="D29" s="6">
        <v>2013.9031900642301</v>
      </c>
      <c r="E29" s="6">
        <v>3.6367644491381101</v>
      </c>
      <c r="F29" s="6">
        <v>96.363235550861901</v>
      </c>
    </row>
    <row r="30" spans="1:6" x14ac:dyDescent="0.25">
      <c r="A30" s="6" t="s">
        <v>22</v>
      </c>
      <c r="B30" s="6" t="s">
        <v>23</v>
      </c>
      <c r="C30" s="6">
        <v>473.75610451078597</v>
      </c>
      <c r="D30" s="6">
        <v>13535.1603477891</v>
      </c>
      <c r="E30" s="6">
        <v>3.3818183306604599</v>
      </c>
      <c r="F30" s="6">
        <v>96.618181669339506</v>
      </c>
    </row>
    <row r="31" spans="1:6" x14ac:dyDescent="0.25">
      <c r="A31" s="6" t="s">
        <v>24</v>
      </c>
      <c r="B31" s="6" t="s">
        <v>25</v>
      </c>
      <c r="C31" s="6">
        <v>42.684622425179597</v>
      </c>
      <c r="D31" s="6">
        <v>1979.73706826845</v>
      </c>
      <c r="E31" s="6">
        <v>2.1105698490872098</v>
      </c>
      <c r="F31" s="6">
        <v>97.889430150912801</v>
      </c>
    </row>
    <row r="32" spans="1:6" x14ac:dyDescent="0.25">
      <c r="A32" s="6" t="s">
        <v>26</v>
      </c>
      <c r="B32" s="6" t="s">
        <v>27</v>
      </c>
      <c r="C32" s="6">
        <v>270.90209164440802</v>
      </c>
      <c r="D32" s="6">
        <v>25637.2374695201</v>
      </c>
      <c r="E32" s="6">
        <v>1.04562541437935</v>
      </c>
      <c r="F32" s="6">
        <v>98.954374585620599</v>
      </c>
    </row>
    <row r="33" spans="1:6" x14ac:dyDescent="0.25">
      <c r="A33" s="6" t="s">
        <v>28</v>
      </c>
      <c r="B33" s="6" t="s">
        <v>29</v>
      </c>
      <c r="C33" s="6">
        <v>108.08830772226899</v>
      </c>
      <c r="D33" s="6">
        <v>2502.5611496101401</v>
      </c>
      <c r="E33" s="6">
        <v>4.1402842276923302</v>
      </c>
      <c r="F33" s="6">
        <v>95.859715772307695</v>
      </c>
    </row>
    <row r="34" spans="1:6" x14ac:dyDescent="0.25">
      <c r="A34" s="6" t="s">
        <v>30</v>
      </c>
      <c r="B34" s="6" t="s">
        <v>31</v>
      </c>
      <c r="C34" s="6">
        <v>154.85422790575799</v>
      </c>
      <c r="D34" s="6">
        <v>4699.6079192814605</v>
      </c>
      <c r="E34" s="6">
        <v>3.1899358406880101</v>
      </c>
      <c r="F34" s="6">
        <v>96.810064159312006</v>
      </c>
    </row>
    <row r="35" spans="1:6" x14ac:dyDescent="0.25">
      <c r="A35" s="6" t="s">
        <v>32</v>
      </c>
      <c r="B35" s="6" t="s">
        <v>33</v>
      </c>
      <c r="C35" s="6">
        <v>177.570216037238</v>
      </c>
      <c r="D35" s="6">
        <v>4615.1807967224104</v>
      </c>
      <c r="E35" s="6">
        <v>3.70497477470655</v>
      </c>
      <c r="F35" s="6">
        <v>96.295025225293401</v>
      </c>
    </row>
    <row r="36" spans="1:6" x14ac:dyDescent="0.25">
      <c r="A36" s="6" t="s">
        <v>34</v>
      </c>
      <c r="B36" s="6" t="s">
        <v>35</v>
      </c>
      <c r="C36" s="6">
        <v>550.62738335996596</v>
      </c>
      <c r="D36" s="6">
        <v>30107.631794327801</v>
      </c>
      <c r="E36" s="6">
        <v>1.79601646710815</v>
      </c>
      <c r="F36" s="6">
        <v>98.203983532891897</v>
      </c>
    </row>
    <row r="37" spans="1:6" x14ac:dyDescent="0.25">
      <c r="A37" s="6" t="s">
        <v>36</v>
      </c>
      <c r="B37" s="6" t="s">
        <v>37</v>
      </c>
      <c r="C37" s="6">
        <v>1789.2741159608299</v>
      </c>
      <c r="D37" s="6">
        <v>19814.818346308199</v>
      </c>
      <c r="E37" s="6">
        <v>8.2821072863197092</v>
      </c>
      <c r="F37" s="6">
        <v>91.7178927136803</v>
      </c>
    </row>
    <row r="38" spans="1:6" x14ac:dyDescent="0.25">
      <c r="A38" s="6" t="s">
        <v>38</v>
      </c>
      <c r="B38" s="6" t="s">
        <v>39</v>
      </c>
      <c r="C38" s="6">
        <v>1069.57530855306</v>
      </c>
      <c r="D38" s="6">
        <v>31338.629764640598</v>
      </c>
      <c r="E38" s="6">
        <v>3.30032257614217</v>
      </c>
      <c r="F38" s="6">
        <v>96.699677423857807</v>
      </c>
    </row>
    <row r="39" spans="1:6" x14ac:dyDescent="0.25">
      <c r="A39" s="6" t="s">
        <v>40</v>
      </c>
      <c r="B39" s="6" t="s">
        <v>41</v>
      </c>
      <c r="C39" s="6">
        <v>168.25571758353701</v>
      </c>
      <c r="D39" s="6">
        <v>2427.5294170331899</v>
      </c>
      <c r="E39" s="6">
        <v>6.4818815448059297</v>
      </c>
      <c r="F39" s="6">
        <v>93.518118455194099</v>
      </c>
    </row>
    <row r="40" spans="1:6" x14ac:dyDescent="0.25">
      <c r="A40" s="6" t="s">
        <v>42</v>
      </c>
      <c r="B40" s="6" t="s">
        <v>43</v>
      </c>
      <c r="C40" s="6">
        <v>18.568632399522901</v>
      </c>
      <c r="D40" s="6">
        <v>1098.97249521103</v>
      </c>
      <c r="E40" s="6">
        <v>1.66156143525787</v>
      </c>
      <c r="F40" s="6">
        <v>98.338438564742106</v>
      </c>
    </row>
    <row r="41" spans="1:6" x14ac:dyDescent="0.25">
      <c r="A41" s="6" t="s">
        <v>44</v>
      </c>
      <c r="B41" s="6" t="s">
        <v>45</v>
      </c>
      <c r="C41" s="6">
        <v>1048.0201357262399</v>
      </c>
      <c r="D41" s="6">
        <v>24544.8951353632</v>
      </c>
      <c r="E41" s="6">
        <v>4.0949619245218001</v>
      </c>
      <c r="F41" s="6">
        <v>95.905038075478203</v>
      </c>
    </row>
    <row r="42" spans="1:6" x14ac:dyDescent="0.25">
      <c r="A42" s="6" t="s">
        <v>46</v>
      </c>
      <c r="B42" s="6" t="s">
        <v>47</v>
      </c>
      <c r="C42" s="6">
        <v>59.486244834305197</v>
      </c>
      <c r="D42" s="6">
        <v>3934.8756001068</v>
      </c>
      <c r="E42" s="6">
        <v>1.4892552839108699</v>
      </c>
      <c r="F42" s="6">
        <v>98.510744716089107</v>
      </c>
    </row>
    <row r="43" spans="1:6" x14ac:dyDescent="0.25">
      <c r="A43" s="6" t="s">
        <v>48</v>
      </c>
      <c r="B43" s="6" t="s">
        <v>49</v>
      </c>
      <c r="C43" s="6">
        <v>14.315156407822</v>
      </c>
      <c r="D43" s="6">
        <v>3411.6273461021901</v>
      </c>
      <c r="E43" s="6">
        <v>0.417845786884458</v>
      </c>
      <c r="F43" s="6">
        <v>99.582154213115501</v>
      </c>
    </row>
    <row r="44" spans="1:6" x14ac:dyDescent="0.25">
      <c r="A44" s="6" t="s">
        <v>50</v>
      </c>
      <c r="B44" s="6" t="s">
        <v>51</v>
      </c>
      <c r="C44" s="6">
        <v>73.224245304328093</v>
      </c>
      <c r="D44" s="6">
        <v>4849.0885092557901</v>
      </c>
      <c r="E44" s="6">
        <v>1.48759839033982</v>
      </c>
      <c r="F44" s="6">
        <v>98.512401609660202</v>
      </c>
    </row>
    <row r="45" spans="1:6" x14ac:dyDescent="0.25">
      <c r="A45" s="6" t="s">
        <v>52</v>
      </c>
      <c r="B45" s="6" t="s">
        <v>53</v>
      </c>
      <c r="C45" s="6">
        <v>311.34428211455202</v>
      </c>
      <c r="D45" s="6">
        <v>24442.2497823841</v>
      </c>
      <c r="E45" s="6">
        <v>1.2577740480970401</v>
      </c>
      <c r="F45" s="6">
        <v>98.742225951902995</v>
      </c>
    </row>
    <row r="46" spans="1:6" x14ac:dyDescent="0.25">
      <c r="A46" s="6" t="s">
        <v>54</v>
      </c>
      <c r="B46" s="6" t="s">
        <v>55</v>
      </c>
      <c r="C46" s="6">
        <v>35.832955786671498</v>
      </c>
      <c r="D46" s="6">
        <v>1060.09320672584</v>
      </c>
      <c r="E46" s="6">
        <v>3.26965054876701</v>
      </c>
      <c r="F46" s="6">
        <v>96.730349451232996</v>
      </c>
    </row>
    <row r="47" spans="1:6" x14ac:dyDescent="0.25">
      <c r="A47" s="6" t="s">
        <v>56</v>
      </c>
      <c r="B47" s="6" t="s">
        <v>57</v>
      </c>
      <c r="C47" s="6">
        <v>643.53272116258495</v>
      </c>
      <c r="D47" s="6">
        <v>28658.325605719499</v>
      </c>
      <c r="E47" s="6">
        <v>2.19621811689737</v>
      </c>
      <c r="F47" s="6">
        <v>97.803781883102602</v>
      </c>
    </row>
    <row r="48" spans="1:6" x14ac:dyDescent="0.25">
      <c r="A48" s="6" t="s">
        <v>58</v>
      </c>
      <c r="B48" s="6" t="s">
        <v>59</v>
      </c>
      <c r="C48" s="6">
        <v>104.835363956119</v>
      </c>
      <c r="D48" s="6">
        <v>3480.3586145201698</v>
      </c>
      <c r="E48" s="6">
        <v>2.9241197152928899</v>
      </c>
      <c r="F48" s="6">
        <v>97.075880284707097</v>
      </c>
    </row>
    <row r="49" spans="1:6" x14ac:dyDescent="0.25">
      <c r="A49" s="6" t="s">
        <v>60</v>
      </c>
      <c r="B49" s="6" t="s">
        <v>61</v>
      </c>
      <c r="C49" s="6">
        <v>23.427900737759899</v>
      </c>
      <c r="D49" s="6">
        <v>958.741784037559</v>
      </c>
      <c r="E49" s="6">
        <v>2.3853211009174302</v>
      </c>
      <c r="F49" s="6">
        <v>97.614678899082605</v>
      </c>
    </row>
    <row r="50" spans="1:6" x14ac:dyDescent="0.25">
      <c r="A50" s="6" t="s">
        <v>62</v>
      </c>
      <c r="B50" s="6" t="s">
        <v>63</v>
      </c>
      <c r="C50" s="6">
        <v>120.567839067907</v>
      </c>
      <c r="D50" s="6">
        <v>5445.1822592425797</v>
      </c>
      <c r="E50" s="6">
        <v>2.1662460034723199</v>
      </c>
      <c r="F50" s="6">
        <v>97.833753996527705</v>
      </c>
    </row>
    <row r="51" spans="1:6" x14ac:dyDescent="0.25">
      <c r="A51" s="6" t="s">
        <v>64</v>
      </c>
      <c r="B51" s="6" t="s">
        <v>65</v>
      </c>
      <c r="C51" s="6">
        <v>15128.7751264544</v>
      </c>
      <c r="D51" s="6">
        <v>146060.20171839101</v>
      </c>
      <c r="E51" s="6">
        <v>9.3857380464774796</v>
      </c>
      <c r="F51" s="6">
        <v>90.614261953522501</v>
      </c>
    </row>
    <row r="52" spans="1:6" x14ac:dyDescent="0.25">
      <c r="A52" s="6" t="s">
        <v>66</v>
      </c>
      <c r="B52" s="6" t="s">
        <v>67</v>
      </c>
      <c r="C52" s="6">
        <v>39.531452601716097</v>
      </c>
      <c r="D52" s="6">
        <v>4163.2463215704302</v>
      </c>
      <c r="E52" s="6">
        <v>0.94060297084118305</v>
      </c>
      <c r="F52" s="6">
        <v>99.059397029158802</v>
      </c>
    </row>
    <row r="53" spans="1:6" x14ac:dyDescent="0.25">
      <c r="A53" s="6" t="s">
        <v>68</v>
      </c>
      <c r="B53" s="6" t="s">
        <v>69</v>
      </c>
      <c r="C53" s="6">
        <v>15.4939355382465</v>
      </c>
      <c r="D53" s="6">
        <v>1879.1815320815299</v>
      </c>
      <c r="E53" s="6">
        <v>0.81776197575994802</v>
      </c>
      <c r="F53" s="6">
        <v>99.182238024240107</v>
      </c>
    </row>
    <row r="54" spans="1:6" x14ac:dyDescent="0.25">
      <c r="A54" s="6" t="s">
        <v>70</v>
      </c>
      <c r="B54" s="6" t="s">
        <v>71</v>
      </c>
      <c r="C54" s="6">
        <v>11.8510912006544</v>
      </c>
      <c r="D54" s="6">
        <v>1788.1212640379299</v>
      </c>
      <c r="E54" s="6">
        <v>0.65840406749378</v>
      </c>
      <c r="F54" s="6">
        <v>99.341595932506195</v>
      </c>
    </row>
    <row r="55" spans="1:6" x14ac:dyDescent="0.25">
      <c r="A55" s="6" t="s">
        <v>72</v>
      </c>
      <c r="B55" s="6" t="s">
        <v>73</v>
      </c>
      <c r="C55" s="6">
        <v>58.554677040137598</v>
      </c>
      <c r="D55" s="6">
        <v>2400.56478849102</v>
      </c>
      <c r="E55" s="6">
        <v>2.38112372582476</v>
      </c>
      <c r="F55" s="6">
        <v>97.618876274175193</v>
      </c>
    </row>
    <row r="56" spans="1:6" x14ac:dyDescent="0.25">
      <c r="A56" s="6" t="s">
        <v>74</v>
      </c>
      <c r="B56" s="6" t="s">
        <v>75</v>
      </c>
      <c r="C56" s="6">
        <v>127.983350607744</v>
      </c>
      <c r="D56" s="6">
        <v>3429.68097601507</v>
      </c>
      <c r="E56" s="6">
        <v>3.5973981482742801</v>
      </c>
      <c r="F56" s="6">
        <v>96.402601851725706</v>
      </c>
    </row>
    <row r="57" spans="1:6" x14ac:dyDescent="0.25">
      <c r="A57" s="6" t="s">
        <v>76</v>
      </c>
      <c r="B57" s="6" t="s">
        <v>77</v>
      </c>
      <c r="C57" s="6">
        <v>522.86151314100402</v>
      </c>
      <c r="D57" s="6">
        <v>7509.14671576404</v>
      </c>
      <c r="E57" s="6">
        <v>6.5097233249757602</v>
      </c>
      <c r="F57" s="6">
        <v>93.490276675024205</v>
      </c>
    </row>
    <row r="58" spans="1:6" x14ac:dyDescent="0.25">
      <c r="A58" s="6" t="s">
        <v>78</v>
      </c>
      <c r="B58" s="6" t="s">
        <v>79</v>
      </c>
      <c r="C58" s="6">
        <v>290.85730447695602</v>
      </c>
      <c r="D58" s="6">
        <v>4688.4238523306103</v>
      </c>
      <c r="E58" s="6">
        <v>5.8413512978535396</v>
      </c>
      <c r="F58" s="6">
        <v>94.158648702146493</v>
      </c>
    </row>
    <row r="59" spans="1:6" x14ac:dyDescent="0.25">
      <c r="A59" s="6" t="s">
        <v>80</v>
      </c>
      <c r="B59" s="6" t="s">
        <v>81</v>
      </c>
      <c r="C59" s="6">
        <v>591.09147686388496</v>
      </c>
      <c r="D59" s="6">
        <v>25149.6192545827</v>
      </c>
      <c r="E59" s="6">
        <v>2.2963292778927298</v>
      </c>
      <c r="F59" s="6">
        <v>97.703670722107304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279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1971.20845277937</v>
      </c>
      <c r="D70" s="6">
        <v>188460.52140534599</v>
      </c>
      <c r="E70" s="6">
        <v>1.0351260550161201</v>
      </c>
      <c r="F70" s="6">
        <v>98.964873944983907</v>
      </c>
    </row>
    <row r="71" spans="1:6" x14ac:dyDescent="0.25">
      <c r="A71" s="6" t="s">
        <v>86</v>
      </c>
      <c r="B71" s="6" t="s">
        <v>87</v>
      </c>
      <c r="C71" s="6">
        <v>2867.31110338188</v>
      </c>
      <c r="D71" s="6">
        <v>247152.78524982801</v>
      </c>
      <c r="E71" s="6">
        <v>1.1468322527686501</v>
      </c>
      <c r="F71" s="6">
        <v>98.853167747231296</v>
      </c>
    </row>
    <row r="72" spans="1:6" x14ac:dyDescent="0.25">
      <c r="A72" s="6" t="s">
        <v>88</v>
      </c>
      <c r="B72" s="6" t="s">
        <v>89</v>
      </c>
      <c r="C72" s="6">
        <v>5975.5049197484304</v>
      </c>
      <c r="D72" s="6">
        <v>341512.55613294401</v>
      </c>
      <c r="E72" s="6">
        <v>1.71962884182151</v>
      </c>
      <c r="F72" s="6">
        <v>98.280371158178497</v>
      </c>
    </row>
    <row r="73" spans="1:6" x14ac:dyDescent="0.25">
      <c r="A73" s="6" t="s">
        <v>90</v>
      </c>
      <c r="B73" s="6" t="s">
        <v>91</v>
      </c>
      <c r="C73" s="6">
        <v>724.25901120726996</v>
      </c>
      <c r="D73" s="6">
        <v>49068.123996862101</v>
      </c>
      <c r="E73" s="6">
        <v>1.4545578408848101</v>
      </c>
      <c r="F73" s="6">
        <v>98.545442159115197</v>
      </c>
    </row>
    <row r="74" spans="1:6" x14ac:dyDescent="0.25">
      <c r="A74" s="6" t="s">
        <v>92</v>
      </c>
      <c r="B74" s="6" t="s">
        <v>93</v>
      </c>
      <c r="C74" s="6">
        <v>604.75233745600599</v>
      </c>
      <c r="D74" s="6">
        <v>56222.7749394606</v>
      </c>
      <c r="E74" s="6">
        <v>1.06418907602488</v>
      </c>
      <c r="F74" s="6">
        <v>98.935810923975097</v>
      </c>
    </row>
    <row r="75" spans="1:6" x14ac:dyDescent="0.25">
      <c r="A75" s="6" t="s">
        <v>94</v>
      </c>
      <c r="B75" s="6" t="s">
        <v>95</v>
      </c>
      <c r="C75" s="6">
        <v>384.27090949704098</v>
      </c>
      <c r="D75" s="6">
        <v>24293.448375636501</v>
      </c>
      <c r="E75" s="6">
        <v>1.5571573088139301</v>
      </c>
      <c r="F75" s="6">
        <v>98.442842691186101</v>
      </c>
    </row>
    <row r="76" spans="1:6" x14ac:dyDescent="0.25">
      <c r="A76" s="6" t="s">
        <v>96</v>
      </c>
      <c r="B76" s="6" t="s">
        <v>97</v>
      </c>
      <c r="C76" s="6">
        <v>38.918585264598001</v>
      </c>
      <c r="D76" s="6">
        <v>25473.785706682502</v>
      </c>
      <c r="E76" s="6">
        <v>0.15254590348104499</v>
      </c>
      <c r="F76" s="6">
        <v>99.847454096518902</v>
      </c>
    </row>
    <row r="77" spans="1:6" x14ac:dyDescent="0.25">
      <c r="A77" s="6" t="s">
        <v>98</v>
      </c>
      <c r="B77" s="6" t="s">
        <v>99</v>
      </c>
      <c r="C77" s="6">
        <v>966.62653534241099</v>
      </c>
      <c r="D77" s="6">
        <v>77265.844975713102</v>
      </c>
      <c r="E77" s="6">
        <v>1.2355822546214901</v>
      </c>
      <c r="F77" s="6">
        <v>98.764417745378495</v>
      </c>
    </row>
    <row r="78" spans="1:6" x14ac:dyDescent="0.25">
      <c r="A78" s="6" t="s">
        <v>100</v>
      </c>
      <c r="B78" s="6" t="s">
        <v>101</v>
      </c>
      <c r="C78" s="6">
        <v>61.318444541917501</v>
      </c>
      <c r="D78" s="6">
        <v>6932.5263289477098</v>
      </c>
      <c r="E78" s="6">
        <v>0.87674872016529304</v>
      </c>
      <c r="F78" s="6">
        <v>99.123251279834705</v>
      </c>
    </row>
    <row r="79" spans="1:6" x14ac:dyDescent="0.25">
      <c r="A79" s="6" t="s">
        <v>102</v>
      </c>
      <c r="B79" s="6" t="s">
        <v>103</v>
      </c>
      <c r="C79" s="6">
        <v>7402.3576667074803</v>
      </c>
      <c r="D79" s="6">
        <v>95958.4044108698</v>
      </c>
      <c r="E79" s="6">
        <v>7.1616709454518599</v>
      </c>
      <c r="F79" s="6">
        <v>92.838329054548097</v>
      </c>
    </row>
    <row r="80" spans="1:6" x14ac:dyDescent="0.25">
      <c r="A80" s="6" t="s">
        <v>104</v>
      </c>
      <c r="B80" s="6" t="s">
        <v>105</v>
      </c>
      <c r="C80" s="6">
        <v>6262.9688290689101</v>
      </c>
      <c r="D80" s="6">
        <v>163516.380966144</v>
      </c>
      <c r="E80" s="6">
        <v>3.68888727434949</v>
      </c>
      <c r="F80" s="6">
        <v>96.311112725650503</v>
      </c>
    </row>
    <row r="81" spans="1:6" x14ac:dyDescent="0.25">
      <c r="A81" s="6" t="s">
        <v>106</v>
      </c>
      <c r="B81" s="6" t="s">
        <v>107</v>
      </c>
      <c r="C81" s="6">
        <v>602.60737045253995</v>
      </c>
      <c r="D81" s="6">
        <v>70095.315543176897</v>
      </c>
      <c r="E81" s="6">
        <v>0.85236927142645502</v>
      </c>
      <c r="F81" s="6">
        <v>99.147630728573603</v>
      </c>
    </row>
    <row r="82" spans="1:6" x14ac:dyDescent="0.25">
      <c r="A82" s="6" t="s">
        <v>108</v>
      </c>
      <c r="B82" s="6" t="s">
        <v>109</v>
      </c>
      <c r="C82" s="6">
        <v>2480.4030548416299</v>
      </c>
      <c r="D82" s="6">
        <v>32825.471578668199</v>
      </c>
      <c r="E82" s="6">
        <v>7.02546836918581</v>
      </c>
      <c r="F82" s="6">
        <v>92.974531630814198</v>
      </c>
    </row>
    <row r="83" spans="1:6" x14ac:dyDescent="0.25">
      <c r="A83" s="6" t="s">
        <v>110</v>
      </c>
      <c r="B83" s="6" t="s">
        <v>111</v>
      </c>
      <c r="C83" s="6">
        <v>3569.2294464658098</v>
      </c>
      <c r="D83" s="6">
        <v>105384.009307994</v>
      </c>
      <c r="E83" s="6">
        <v>3.2759278083596302</v>
      </c>
      <c r="F83" s="6">
        <v>96.724072191640403</v>
      </c>
    </row>
    <row r="84" spans="1:6" x14ac:dyDescent="0.25">
      <c r="A84" s="6" t="s">
        <v>112</v>
      </c>
      <c r="B84" s="6" t="s">
        <v>113</v>
      </c>
      <c r="C84" s="6">
        <v>2479.0520977576698</v>
      </c>
      <c r="D84" s="6">
        <v>96111.508154282405</v>
      </c>
      <c r="E84" s="6">
        <v>2.5144923524322702</v>
      </c>
      <c r="F84" s="6">
        <v>97.485507647567701</v>
      </c>
    </row>
    <row r="85" spans="1:6" x14ac:dyDescent="0.25">
      <c r="A85" s="6" t="s">
        <v>114</v>
      </c>
      <c r="B85" s="6" t="s">
        <v>115</v>
      </c>
      <c r="C85" s="6">
        <v>677.20680627110005</v>
      </c>
      <c r="D85" s="6">
        <v>50790.262652944002</v>
      </c>
      <c r="E85" s="6">
        <v>1.3157958092494699</v>
      </c>
      <c r="F85" s="6">
        <v>98.684204190750506</v>
      </c>
    </row>
    <row r="86" spans="1:6" x14ac:dyDescent="0.25">
      <c r="A86" s="6" t="s">
        <v>116</v>
      </c>
      <c r="B86" s="6" t="s">
        <v>117</v>
      </c>
      <c r="C86" s="6">
        <v>4153.4793673466502</v>
      </c>
      <c r="D86" s="6">
        <v>189121.67503212101</v>
      </c>
      <c r="E86" s="6">
        <v>2.1489980852697101</v>
      </c>
      <c r="F86" s="6">
        <v>97.851001914730304</v>
      </c>
    </row>
    <row r="87" spans="1:6" x14ac:dyDescent="0.25">
      <c r="A87" s="6" t="s">
        <v>118</v>
      </c>
      <c r="B87" s="6" t="s">
        <v>119</v>
      </c>
      <c r="C87" s="6">
        <v>11976.136001369199</v>
      </c>
      <c r="D87" s="6">
        <v>287213.89735591301</v>
      </c>
      <c r="E87" s="6">
        <v>4.0028525907036903</v>
      </c>
      <c r="F87" s="6">
        <v>95.997147409296304</v>
      </c>
    </row>
    <row r="88" spans="1:6" x14ac:dyDescent="0.25">
      <c r="A88" s="6" t="s">
        <v>120</v>
      </c>
      <c r="B88" s="6" t="s">
        <v>121</v>
      </c>
      <c r="C88" s="6">
        <v>1716.4817886450401</v>
      </c>
      <c r="D88" s="6">
        <v>113373.61237327701</v>
      </c>
      <c r="E88" s="6">
        <v>1.49142443678089</v>
      </c>
      <c r="F88" s="6">
        <v>98.508575563219097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280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281</v>
      </c>
    </row>
    <row r="12" spans="1:6" x14ac:dyDescent="0.25">
      <c r="A12" s="3" t="s">
        <v>6</v>
      </c>
    </row>
    <row r="15" spans="1:6" ht="17.25" x14ac:dyDescent="0.3">
      <c r="A15" s="4" t="s">
        <v>282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249617.13530281899</v>
      </c>
      <c r="D17" s="6">
        <v>2026069.8619121399</v>
      </c>
      <c r="E17" s="6">
        <v>10.9688694274874</v>
      </c>
      <c r="F17" s="6">
        <v>89.031130572512595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283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249617.13530281899</v>
      </c>
      <c r="D28" s="6">
        <v>2026069.8619121399</v>
      </c>
      <c r="E28" s="6">
        <v>10.9688694274874</v>
      </c>
      <c r="F28" s="6">
        <v>89.031130572512595</v>
      </c>
    </row>
    <row r="29" spans="1:6" x14ac:dyDescent="0.25">
      <c r="A29" s="6" t="s">
        <v>20</v>
      </c>
      <c r="B29" s="6" t="s">
        <v>21</v>
      </c>
      <c r="C29" s="6">
        <v>329.65482666311601</v>
      </c>
      <c r="D29" s="6">
        <v>1760.2534029139799</v>
      </c>
      <c r="E29" s="6">
        <v>15.7736508234059</v>
      </c>
      <c r="F29" s="6">
        <v>84.226349176594098</v>
      </c>
    </row>
    <row r="30" spans="1:6" x14ac:dyDescent="0.25">
      <c r="A30" s="6" t="s">
        <v>22</v>
      </c>
      <c r="B30" s="6" t="s">
        <v>23</v>
      </c>
      <c r="C30" s="6">
        <v>1742.01012275579</v>
      </c>
      <c r="D30" s="6">
        <v>12266.906329544099</v>
      </c>
      <c r="E30" s="6">
        <v>12.4350097217533</v>
      </c>
      <c r="F30" s="6">
        <v>87.564990278246697</v>
      </c>
    </row>
    <row r="31" spans="1:6" x14ac:dyDescent="0.25">
      <c r="A31" s="6" t="s">
        <v>24</v>
      </c>
      <c r="B31" s="6" t="s">
        <v>25</v>
      </c>
      <c r="C31" s="6">
        <v>400.27217808801203</v>
      </c>
      <c r="D31" s="6">
        <v>1622.14951260562</v>
      </c>
      <c r="E31" s="6">
        <v>19.791726914812202</v>
      </c>
      <c r="F31" s="6">
        <v>80.208273085187798</v>
      </c>
    </row>
    <row r="32" spans="1:6" x14ac:dyDescent="0.25">
      <c r="A32" s="6" t="s">
        <v>26</v>
      </c>
      <c r="B32" s="6" t="s">
        <v>27</v>
      </c>
      <c r="C32" s="6">
        <v>2189.2808013754998</v>
      </c>
      <c r="D32" s="6">
        <v>23718.858759789098</v>
      </c>
      <c r="E32" s="6">
        <v>8.4501660036491195</v>
      </c>
      <c r="F32" s="6">
        <v>91.549833996350898</v>
      </c>
    </row>
    <row r="33" spans="1:6" x14ac:dyDescent="0.25">
      <c r="A33" s="6" t="s">
        <v>28</v>
      </c>
      <c r="B33" s="6" t="s">
        <v>29</v>
      </c>
      <c r="C33" s="6">
        <v>372.79922913710601</v>
      </c>
      <c r="D33" s="6">
        <v>2237.8502281953001</v>
      </c>
      <c r="E33" s="6">
        <v>14.279942030901299</v>
      </c>
      <c r="F33" s="6">
        <v>85.720057969098704</v>
      </c>
    </row>
    <row r="34" spans="1:6" x14ac:dyDescent="0.25">
      <c r="A34" s="6" t="s">
        <v>30</v>
      </c>
      <c r="B34" s="6" t="s">
        <v>31</v>
      </c>
      <c r="C34" s="6">
        <v>837.95828936100895</v>
      </c>
      <c r="D34" s="6">
        <v>4016.5038578262102</v>
      </c>
      <c r="E34" s="6">
        <v>17.261609297881598</v>
      </c>
      <c r="F34" s="6">
        <v>82.738390702118394</v>
      </c>
    </row>
    <row r="35" spans="1:6" x14ac:dyDescent="0.25">
      <c r="A35" s="6" t="s">
        <v>32</v>
      </c>
      <c r="B35" s="6" t="s">
        <v>33</v>
      </c>
      <c r="C35" s="6">
        <v>921.66736254312298</v>
      </c>
      <c r="D35" s="6">
        <v>3871.0836502165198</v>
      </c>
      <c r="E35" s="6">
        <v>19.230445313962399</v>
      </c>
      <c r="F35" s="6">
        <v>80.769554686037594</v>
      </c>
    </row>
    <row r="36" spans="1:6" x14ac:dyDescent="0.25">
      <c r="A36" s="6" t="s">
        <v>34</v>
      </c>
      <c r="B36" s="6" t="s">
        <v>35</v>
      </c>
      <c r="C36" s="6">
        <v>3087.80786607453</v>
      </c>
      <c r="D36" s="6">
        <v>27570.4513116132</v>
      </c>
      <c r="E36" s="6">
        <v>10.0716999232682</v>
      </c>
      <c r="F36" s="6">
        <v>89.928300076731801</v>
      </c>
    </row>
    <row r="37" spans="1:6" x14ac:dyDescent="0.25">
      <c r="A37" s="6" t="s">
        <v>36</v>
      </c>
      <c r="B37" s="6" t="s">
        <v>37</v>
      </c>
      <c r="C37" s="6">
        <v>1503.38533886346</v>
      </c>
      <c r="D37" s="6">
        <v>20100.7071234055</v>
      </c>
      <c r="E37" s="6">
        <v>6.9587988548423798</v>
      </c>
      <c r="F37" s="6">
        <v>93.041201145157601</v>
      </c>
    </row>
    <row r="38" spans="1:6" x14ac:dyDescent="0.25">
      <c r="A38" s="6" t="s">
        <v>38</v>
      </c>
      <c r="B38" s="6" t="s">
        <v>39</v>
      </c>
      <c r="C38" s="6">
        <v>2601.3155272942099</v>
      </c>
      <c r="D38" s="6">
        <v>29806.889545899401</v>
      </c>
      <c r="E38" s="6">
        <v>8.0267189170741293</v>
      </c>
      <c r="F38" s="6">
        <v>91.973281082925894</v>
      </c>
    </row>
    <row r="39" spans="1:6" x14ac:dyDescent="0.25">
      <c r="A39" s="6" t="s">
        <v>40</v>
      </c>
      <c r="B39" s="6" t="s">
        <v>41</v>
      </c>
      <c r="C39" s="6">
        <v>483.09523584555501</v>
      </c>
      <c r="D39" s="6">
        <v>2112.6898987711702</v>
      </c>
      <c r="E39" s="6">
        <v>18.6107559290297</v>
      </c>
      <c r="F39" s="6">
        <v>81.389244070970307</v>
      </c>
    </row>
    <row r="40" spans="1:6" x14ac:dyDescent="0.25">
      <c r="A40" s="6" t="s">
        <v>42</v>
      </c>
      <c r="B40" s="6" t="s">
        <v>43</v>
      </c>
      <c r="C40" s="6">
        <v>153.44070589325199</v>
      </c>
      <c r="D40" s="6">
        <v>964.10042171730595</v>
      </c>
      <c r="E40" s="6">
        <v>13.7302066207914</v>
      </c>
      <c r="F40" s="6">
        <v>86.269793379208593</v>
      </c>
    </row>
    <row r="41" spans="1:6" x14ac:dyDescent="0.25">
      <c r="A41" s="6" t="s">
        <v>44</v>
      </c>
      <c r="B41" s="6" t="s">
        <v>45</v>
      </c>
      <c r="C41" s="6">
        <v>3896.72239579298</v>
      </c>
      <c r="D41" s="6">
        <v>21696.192875296401</v>
      </c>
      <c r="E41" s="6">
        <v>15.225785552436999</v>
      </c>
      <c r="F41" s="6">
        <v>84.774214447562997</v>
      </c>
    </row>
    <row r="42" spans="1:6" x14ac:dyDescent="0.25">
      <c r="A42" s="6" t="s">
        <v>46</v>
      </c>
      <c r="B42" s="6" t="s">
        <v>47</v>
      </c>
      <c r="C42" s="6">
        <v>437.51789590110701</v>
      </c>
      <c r="D42" s="6">
        <v>3556.8439490400001</v>
      </c>
      <c r="E42" s="6">
        <v>10.953386620574401</v>
      </c>
      <c r="F42" s="6">
        <v>89.046613379425594</v>
      </c>
    </row>
    <row r="43" spans="1:6" x14ac:dyDescent="0.25">
      <c r="A43" s="6" t="s">
        <v>48</v>
      </c>
      <c r="B43" s="6" t="s">
        <v>49</v>
      </c>
      <c r="C43" s="6">
        <v>290.615370731089</v>
      </c>
      <c r="D43" s="6">
        <v>3135.3271317789199</v>
      </c>
      <c r="E43" s="6">
        <v>8.4827859929981404</v>
      </c>
      <c r="F43" s="6">
        <v>91.517214007001897</v>
      </c>
    </row>
    <row r="44" spans="1:6" x14ac:dyDescent="0.25">
      <c r="A44" s="6" t="s">
        <v>50</v>
      </c>
      <c r="B44" s="6" t="s">
        <v>51</v>
      </c>
      <c r="C44" s="6">
        <v>641.98731230936096</v>
      </c>
      <c r="D44" s="6">
        <v>4280.3254422507598</v>
      </c>
      <c r="E44" s="6">
        <v>13.042391743893401</v>
      </c>
      <c r="F44" s="6">
        <v>86.957608256106596</v>
      </c>
    </row>
    <row r="45" spans="1:6" x14ac:dyDescent="0.25">
      <c r="A45" s="6" t="s">
        <v>52</v>
      </c>
      <c r="B45" s="6" t="s">
        <v>53</v>
      </c>
      <c r="C45" s="6">
        <v>2269.8847279465399</v>
      </c>
      <c r="D45" s="6">
        <v>22483.7093365521</v>
      </c>
      <c r="E45" s="6">
        <v>9.1699198186415796</v>
      </c>
      <c r="F45" s="6">
        <v>90.830080181358397</v>
      </c>
    </row>
    <row r="46" spans="1:6" x14ac:dyDescent="0.25">
      <c r="A46" s="6" t="s">
        <v>54</v>
      </c>
      <c r="B46" s="6" t="s">
        <v>55</v>
      </c>
      <c r="C46" s="6">
        <v>260.22587166261701</v>
      </c>
      <c r="D46" s="6">
        <v>835.70029084989096</v>
      </c>
      <c r="E46" s="6">
        <v>23.744836154474701</v>
      </c>
      <c r="F46" s="6">
        <v>76.255163845525303</v>
      </c>
    </row>
    <row r="47" spans="1:6" x14ac:dyDescent="0.25">
      <c r="A47" s="6" t="s">
        <v>56</v>
      </c>
      <c r="B47" s="6" t="s">
        <v>57</v>
      </c>
      <c r="C47" s="6">
        <v>2839.1619765016799</v>
      </c>
      <c r="D47" s="6">
        <v>26462.6963503804</v>
      </c>
      <c r="E47" s="6">
        <v>9.6893580769823799</v>
      </c>
      <c r="F47" s="6">
        <v>90.310641923017599</v>
      </c>
    </row>
    <row r="48" spans="1:6" x14ac:dyDescent="0.25">
      <c r="A48" s="6" t="s">
        <v>58</v>
      </c>
      <c r="B48" s="6" t="s">
        <v>59</v>
      </c>
      <c r="C48" s="6">
        <v>536.55824077520299</v>
      </c>
      <c r="D48" s="6">
        <v>3048.63573770109</v>
      </c>
      <c r="E48" s="6">
        <v>14.9659472819722</v>
      </c>
      <c r="F48" s="6">
        <v>85.034052718027795</v>
      </c>
    </row>
    <row r="49" spans="1:6" x14ac:dyDescent="0.25">
      <c r="A49" s="6" t="s">
        <v>60</v>
      </c>
      <c r="B49" s="6" t="s">
        <v>61</v>
      </c>
      <c r="C49" s="6">
        <v>145.97384305835001</v>
      </c>
      <c r="D49" s="6">
        <v>836.19584171696897</v>
      </c>
      <c r="E49" s="6">
        <v>14.8623853211009</v>
      </c>
      <c r="F49" s="6">
        <v>85.137614678899098</v>
      </c>
    </row>
    <row r="50" spans="1:6" x14ac:dyDescent="0.25">
      <c r="A50" s="6" t="s">
        <v>62</v>
      </c>
      <c r="B50" s="6" t="s">
        <v>63</v>
      </c>
      <c r="C50" s="6">
        <v>808.71338909214398</v>
      </c>
      <c r="D50" s="6">
        <v>4757.0367092183396</v>
      </c>
      <c r="E50" s="6">
        <v>14.5301778701425</v>
      </c>
      <c r="F50" s="6">
        <v>85.469822129857505</v>
      </c>
    </row>
    <row r="51" spans="1:6" x14ac:dyDescent="0.25">
      <c r="A51" s="6" t="s">
        <v>64</v>
      </c>
      <c r="B51" s="6" t="s">
        <v>65</v>
      </c>
      <c r="C51" s="6">
        <v>51429.456494635502</v>
      </c>
      <c r="D51" s="6">
        <v>109759.52035021</v>
      </c>
      <c r="E51" s="6">
        <v>31.906311151872199</v>
      </c>
      <c r="F51" s="6">
        <v>68.093688848127798</v>
      </c>
    </row>
    <row r="52" spans="1:6" x14ac:dyDescent="0.25">
      <c r="A52" s="6" t="s">
        <v>66</v>
      </c>
      <c r="B52" s="6" t="s">
        <v>67</v>
      </c>
      <c r="C52" s="6">
        <v>415.39428560553802</v>
      </c>
      <c r="D52" s="6">
        <v>3787.3834885666001</v>
      </c>
      <c r="E52" s="6">
        <v>9.8838032350488003</v>
      </c>
      <c r="F52" s="6">
        <v>90.116196764951198</v>
      </c>
    </row>
    <row r="53" spans="1:6" x14ac:dyDescent="0.25">
      <c r="A53" s="6" t="s">
        <v>68</v>
      </c>
      <c r="B53" s="6" t="s">
        <v>69</v>
      </c>
      <c r="C53" s="6">
        <v>150.975230614933</v>
      </c>
      <c r="D53" s="6">
        <v>1743.7002370048399</v>
      </c>
      <c r="E53" s="6">
        <v>7.9683952843173902</v>
      </c>
      <c r="F53" s="6">
        <v>92.031604715682604</v>
      </c>
    </row>
    <row r="54" spans="1:6" x14ac:dyDescent="0.25">
      <c r="A54" s="6" t="s">
        <v>70</v>
      </c>
      <c r="B54" s="6" t="s">
        <v>71</v>
      </c>
      <c r="C54" s="6">
        <v>118.423513410564</v>
      </c>
      <c r="D54" s="6">
        <v>1681.5488418280199</v>
      </c>
      <c r="E54" s="6">
        <v>6.5791851228108298</v>
      </c>
      <c r="F54" s="6">
        <v>93.420814877189201</v>
      </c>
    </row>
    <row r="55" spans="1:6" x14ac:dyDescent="0.25">
      <c r="A55" s="6" t="s">
        <v>72</v>
      </c>
      <c r="B55" s="6" t="s">
        <v>73</v>
      </c>
      <c r="C55" s="6">
        <v>279.77736105585501</v>
      </c>
      <c r="D55" s="6">
        <v>2179.3421044752999</v>
      </c>
      <c r="E55" s="6">
        <v>11.3771357991111</v>
      </c>
      <c r="F55" s="6">
        <v>88.622864200888898</v>
      </c>
    </row>
    <row r="56" spans="1:6" x14ac:dyDescent="0.25">
      <c r="A56" s="6" t="s">
        <v>74</v>
      </c>
      <c r="B56" s="6" t="s">
        <v>75</v>
      </c>
      <c r="C56" s="6">
        <v>545.92081118904002</v>
      </c>
      <c r="D56" s="6">
        <v>3011.74351543377</v>
      </c>
      <c r="E56" s="6">
        <v>15.344921866399501</v>
      </c>
      <c r="F56" s="6">
        <v>84.655078133600497</v>
      </c>
    </row>
    <row r="57" spans="1:6" x14ac:dyDescent="0.25">
      <c r="A57" s="6" t="s">
        <v>76</v>
      </c>
      <c r="B57" s="6" t="s">
        <v>77</v>
      </c>
      <c r="C57" s="6">
        <v>1108.65820332418</v>
      </c>
      <c r="D57" s="6">
        <v>6923.3500255808603</v>
      </c>
      <c r="E57" s="6">
        <v>13.8030013382508</v>
      </c>
      <c r="F57" s="6">
        <v>86.196998661749205</v>
      </c>
    </row>
    <row r="58" spans="1:6" x14ac:dyDescent="0.25">
      <c r="A58" s="6" t="s">
        <v>78</v>
      </c>
      <c r="B58" s="6" t="s">
        <v>79</v>
      </c>
      <c r="C58" s="6">
        <v>663.68170867798494</v>
      </c>
      <c r="D58" s="6">
        <v>4315.5994481295802</v>
      </c>
      <c r="E58" s="6">
        <v>13.3288659101046</v>
      </c>
      <c r="F58" s="6">
        <v>86.671134089895403</v>
      </c>
    </row>
    <row r="59" spans="1:6" x14ac:dyDescent="0.25">
      <c r="A59" s="6" t="s">
        <v>80</v>
      </c>
      <c r="B59" s="6" t="s">
        <v>81</v>
      </c>
      <c r="C59" s="6">
        <v>2815.6405201756902</v>
      </c>
      <c r="D59" s="6">
        <v>22925.0702112709</v>
      </c>
      <c r="E59" s="6">
        <v>10.938472327168199</v>
      </c>
      <c r="F59" s="6">
        <v>89.061527672831801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284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9284.5140596274905</v>
      </c>
      <c r="D70" s="6">
        <v>181147.21579849799</v>
      </c>
      <c r="E70" s="6">
        <v>4.8755079138043804</v>
      </c>
      <c r="F70" s="6">
        <v>95.124492086195602</v>
      </c>
    </row>
    <row r="71" spans="1:6" x14ac:dyDescent="0.25">
      <c r="A71" s="6" t="s">
        <v>86</v>
      </c>
      <c r="B71" s="6" t="s">
        <v>87</v>
      </c>
      <c r="C71" s="6">
        <v>20859.024921829201</v>
      </c>
      <c r="D71" s="6">
        <v>229161.07143138099</v>
      </c>
      <c r="E71" s="6">
        <v>8.34293931811027</v>
      </c>
      <c r="F71" s="6">
        <v>91.657060681889703</v>
      </c>
    </row>
    <row r="72" spans="1:6" x14ac:dyDescent="0.25">
      <c r="A72" s="6" t="s">
        <v>88</v>
      </c>
      <c r="B72" s="6" t="s">
        <v>89</v>
      </c>
      <c r="C72" s="6">
        <v>33422.906413247001</v>
      </c>
      <c r="D72" s="6">
        <v>314065.154639446</v>
      </c>
      <c r="E72" s="6">
        <v>9.6184330224165002</v>
      </c>
      <c r="F72" s="6">
        <v>90.381566977583503</v>
      </c>
    </row>
    <row r="73" spans="1:6" x14ac:dyDescent="0.25">
      <c r="A73" s="6" t="s">
        <v>90</v>
      </c>
      <c r="B73" s="6" t="s">
        <v>91</v>
      </c>
      <c r="C73" s="6">
        <v>2674.7849773635498</v>
      </c>
      <c r="D73" s="6">
        <v>47117.5980307059</v>
      </c>
      <c r="E73" s="6">
        <v>5.3718758086554601</v>
      </c>
      <c r="F73" s="6">
        <v>94.628124191344497</v>
      </c>
    </row>
    <row r="74" spans="1:6" x14ac:dyDescent="0.25">
      <c r="A74" s="6" t="s">
        <v>92</v>
      </c>
      <c r="B74" s="6" t="s">
        <v>93</v>
      </c>
      <c r="C74" s="6">
        <v>1324.68579660718</v>
      </c>
      <c r="D74" s="6">
        <v>55502.841480309398</v>
      </c>
      <c r="E74" s="6">
        <v>2.33106358851773</v>
      </c>
      <c r="F74" s="6">
        <v>97.668936411482306</v>
      </c>
    </row>
    <row r="75" spans="1:6" x14ac:dyDescent="0.25">
      <c r="A75" s="6" t="s">
        <v>94</v>
      </c>
      <c r="B75" s="6" t="s">
        <v>95</v>
      </c>
      <c r="C75" s="6">
        <v>2894.4602629781398</v>
      </c>
      <c r="D75" s="6">
        <v>21783.259022155398</v>
      </c>
      <c r="E75" s="6">
        <v>11.7290428241553</v>
      </c>
      <c r="F75" s="6">
        <v>88.2709571758447</v>
      </c>
    </row>
    <row r="76" spans="1:6" x14ac:dyDescent="0.25">
      <c r="A76" s="6" t="s">
        <v>96</v>
      </c>
      <c r="B76" s="6" t="s">
        <v>97</v>
      </c>
      <c r="C76" s="6">
        <v>2221.4044455948301</v>
      </c>
      <c r="D76" s="6">
        <v>23291.299846352202</v>
      </c>
      <c r="E76" s="6">
        <v>8.7070520638456994</v>
      </c>
      <c r="F76" s="6">
        <v>91.292947936154306</v>
      </c>
    </row>
    <row r="77" spans="1:6" x14ac:dyDescent="0.25">
      <c r="A77" s="6" t="s">
        <v>98</v>
      </c>
      <c r="B77" s="6" t="s">
        <v>99</v>
      </c>
      <c r="C77" s="6">
        <v>3763.7632293999</v>
      </c>
      <c r="D77" s="6">
        <v>74468.708281655607</v>
      </c>
      <c r="E77" s="6">
        <v>4.8109987537182901</v>
      </c>
      <c r="F77" s="6">
        <v>95.189001246281705</v>
      </c>
    </row>
    <row r="78" spans="1:6" x14ac:dyDescent="0.25">
      <c r="A78" s="6" t="s">
        <v>100</v>
      </c>
      <c r="B78" s="6" t="s">
        <v>101</v>
      </c>
      <c r="C78" s="6">
        <v>769.31092466933899</v>
      </c>
      <c r="D78" s="6">
        <v>6224.5338488202897</v>
      </c>
      <c r="E78" s="6">
        <v>10.9998284146287</v>
      </c>
      <c r="F78" s="6">
        <v>89.000171585371206</v>
      </c>
    </row>
    <row r="79" spans="1:6" x14ac:dyDescent="0.25">
      <c r="A79" s="6" t="s">
        <v>102</v>
      </c>
      <c r="B79" s="6" t="s">
        <v>103</v>
      </c>
      <c r="C79" s="6">
        <v>12455.560928063</v>
      </c>
      <c r="D79" s="6">
        <v>90905.201149514294</v>
      </c>
      <c r="E79" s="6">
        <v>12.0505699432774</v>
      </c>
      <c r="F79" s="6">
        <v>87.949430056722605</v>
      </c>
    </row>
    <row r="80" spans="1:6" x14ac:dyDescent="0.25">
      <c r="A80" s="6" t="s">
        <v>104</v>
      </c>
      <c r="B80" s="6" t="s">
        <v>105</v>
      </c>
      <c r="C80" s="6">
        <v>36313.195390758498</v>
      </c>
      <c r="D80" s="6">
        <v>133466.15440445399</v>
      </c>
      <c r="E80" s="6">
        <v>21.388464165140999</v>
      </c>
      <c r="F80" s="6">
        <v>78.611535834858998</v>
      </c>
    </row>
    <row r="81" spans="1:6" x14ac:dyDescent="0.25">
      <c r="A81" s="6" t="s">
        <v>106</v>
      </c>
      <c r="B81" s="6" t="s">
        <v>107</v>
      </c>
      <c r="C81" s="6">
        <v>2496.8155215492902</v>
      </c>
      <c r="D81" s="6">
        <v>68201.107392080201</v>
      </c>
      <c r="E81" s="6">
        <v>3.5316674361135201</v>
      </c>
      <c r="F81" s="6">
        <v>96.468332563886506</v>
      </c>
    </row>
    <row r="82" spans="1:6" x14ac:dyDescent="0.25">
      <c r="A82" s="6" t="s">
        <v>108</v>
      </c>
      <c r="B82" s="6" t="s">
        <v>109</v>
      </c>
      <c r="C82" s="6">
        <v>5089.4887326626404</v>
      </c>
      <c r="D82" s="6">
        <v>30216.385900847199</v>
      </c>
      <c r="E82" s="6">
        <v>14.4154160900805</v>
      </c>
      <c r="F82" s="6">
        <v>85.584583909919502</v>
      </c>
    </row>
    <row r="83" spans="1:6" x14ac:dyDescent="0.25">
      <c r="A83" s="6" t="s">
        <v>110</v>
      </c>
      <c r="B83" s="6" t="s">
        <v>111</v>
      </c>
      <c r="C83" s="6">
        <v>17537.0816995776</v>
      </c>
      <c r="D83" s="6">
        <v>91416.157054882293</v>
      </c>
      <c r="E83" s="6">
        <v>16.095970987241301</v>
      </c>
      <c r="F83" s="6">
        <v>83.904029012758699</v>
      </c>
    </row>
    <row r="84" spans="1:6" x14ac:dyDescent="0.25">
      <c r="A84" s="6" t="s">
        <v>112</v>
      </c>
      <c r="B84" s="6" t="s">
        <v>113</v>
      </c>
      <c r="C84" s="6">
        <v>19072.793678491002</v>
      </c>
      <c r="D84" s="6">
        <v>79517.766573549103</v>
      </c>
      <c r="E84" s="6">
        <v>19.3454562279925</v>
      </c>
      <c r="F84" s="6">
        <v>80.6545437720075</v>
      </c>
    </row>
    <row r="85" spans="1:6" x14ac:dyDescent="0.25">
      <c r="A85" s="6" t="s">
        <v>114</v>
      </c>
      <c r="B85" s="6" t="s">
        <v>115</v>
      </c>
      <c r="C85" s="6">
        <v>6512.5809956805097</v>
      </c>
      <c r="D85" s="6">
        <v>44954.888463534502</v>
      </c>
      <c r="E85" s="6">
        <v>12.653781241063999</v>
      </c>
      <c r="F85" s="6">
        <v>87.346218758936004</v>
      </c>
    </row>
    <row r="86" spans="1:6" x14ac:dyDescent="0.25">
      <c r="A86" s="6" t="s">
        <v>116</v>
      </c>
      <c r="B86" s="6" t="s">
        <v>117</v>
      </c>
      <c r="C86" s="6">
        <v>32480.014274896599</v>
      </c>
      <c r="D86" s="6">
        <v>160795.14012457099</v>
      </c>
      <c r="E86" s="6">
        <v>16.805064456327301</v>
      </c>
      <c r="F86" s="6">
        <v>83.194935543672798</v>
      </c>
    </row>
    <row r="87" spans="1:6" x14ac:dyDescent="0.25">
      <c r="A87" s="6" t="s">
        <v>118</v>
      </c>
      <c r="B87" s="6" t="s">
        <v>119</v>
      </c>
      <c r="C87" s="6">
        <v>31624.792060146301</v>
      </c>
      <c r="D87" s="6">
        <v>267565.241297136</v>
      </c>
      <c r="E87" s="6">
        <v>10.5701355440477</v>
      </c>
      <c r="F87" s="6">
        <v>89.429864455952298</v>
      </c>
    </row>
    <row r="88" spans="1:6" x14ac:dyDescent="0.25">
      <c r="A88" s="6" t="s">
        <v>120</v>
      </c>
      <c r="B88" s="6" t="s">
        <v>121</v>
      </c>
      <c r="C88" s="6">
        <v>8819.9569896764897</v>
      </c>
      <c r="D88" s="6">
        <v>106270.137172246</v>
      </c>
      <c r="E88" s="6">
        <v>7.6635240016986597</v>
      </c>
      <c r="F88" s="6">
        <v>92.336475998301395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3"/>
  <sheetViews>
    <sheetView topLeftCell="A73" workbookViewId="0">
      <selection activeCell="A93" sqref="A93"/>
    </sheetView>
  </sheetViews>
  <sheetFormatPr baseColWidth="10" defaultRowHeight="15" x14ac:dyDescent="0.25"/>
  <sheetData>
    <row r="1" spans="1:3" x14ac:dyDescent="0.25">
      <c r="C1" s="7" t="str">
        <f>HYPERLINK("#'Indice'!A1", "Ir al Índice")</f>
        <v>Ir al Índice</v>
      </c>
    </row>
    <row r="5" spans="1:3" ht="23.25" x14ac:dyDescent="0.35">
      <c r="A5" s="1" t="s">
        <v>0</v>
      </c>
    </row>
    <row r="7" spans="1:3" ht="21" x14ac:dyDescent="0.35">
      <c r="A7" s="2" t="s">
        <v>2</v>
      </c>
    </row>
    <row r="9" spans="1:3" x14ac:dyDescent="0.25">
      <c r="A9" t="s">
        <v>3</v>
      </c>
    </row>
    <row r="10" spans="1:3" x14ac:dyDescent="0.25">
      <c r="A10" t="s">
        <v>4</v>
      </c>
    </row>
    <row r="11" spans="1:3" x14ac:dyDescent="0.25">
      <c r="A11" t="s">
        <v>5</v>
      </c>
    </row>
    <row r="12" spans="1:3" x14ac:dyDescent="0.25">
      <c r="A12" s="3" t="s">
        <v>6</v>
      </c>
    </row>
    <row r="15" spans="1:3" ht="17.25" x14ac:dyDescent="0.3">
      <c r="A15" s="4" t="s">
        <v>7</v>
      </c>
    </row>
    <row r="16" spans="1:3" x14ac:dyDescent="0.25">
      <c r="A16" s="5" t="s">
        <v>8</v>
      </c>
      <c r="B16" s="5" t="s">
        <v>9</v>
      </c>
      <c r="C16" s="5" t="s">
        <v>10</v>
      </c>
    </row>
    <row r="17" spans="1:3" x14ac:dyDescent="0.25">
      <c r="A17" s="6" t="s">
        <v>11</v>
      </c>
      <c r="B17" s="6" t="s">
        <v>12</v>
      </c>
      <c r="C17" s="6">
        <v>2224653.7320779301</v>
      </c>
    </row>
    <row r="18" spans="1:3" x14ac:dyDescent="0.25">
      <c r="A18" t="s">
        <v>13</v>
      </c>
    </row>
    <row r="19" spans="1:3" x14ac:dyDescent="0.25">
      <c r="A19" t="s">
        <v>14</v>
      </c>
    </row>
    <row r="20" spans="1:3" x14ac:dyDescent="0.25">
      <c r="A20" t="s">
        <v>15</v>
      </c>
    </row>
    <row r="21" spans="1:3" x14ac:dyDescent="0.25">
      <c r="A21" t="s">
        <v>420</v>
      </c>
    </row>
    <row r="22" spans="1:3" x14ac:dyDescent="0.25">
      <c r="A22" t="s">
        <v>16</v>
      </c>
    </row>
    <row r="25" spans="1:3" x14ac:dyDescent="0.25">
      <c r="C25" s="7" t="str">
        <f>HYPERLINK("#'Indice'!A1", "Ir al Índice")</f>
        <v>Ir al Índice</v>
      </c>
    </row>
    <row r="26" spans="1:3" ht="17.25" x14ac:dyDescent="0.3">
      <c r="A26" s="4" t="s">
        <v>17</v>
      </c>
    </row>
    <row r="27" spans="1:3" x14ac:dyDescent="0.25">
      <c r="A27" s="5" t="s">
        <v>18</v>
      </c>
      <c r="B27" s="5" t="s">
        <v>9</v>
      </c>
      <c r="C27" s="5" t="s">
        <v>10</v>
      </c>
    </row>
    <row r="28" spans="1:3" x14ac:dyDescent="0.25">
      <c r="A28" s="6" t="s">
        <v>11</v>
      </c>
      <c r="B28" s="6" t="s">
        <v>19</v>
      </c>
      <c r="C28" s="6">
        <v>2224653.7320779301</v>
      </c>
    </row>
    <row r="29" spans="1:3" x14ac:dyDescent="0.25">
      <c r="A29" s="6" t="s">
        <v>20</v>
      </c>
      <c r="B29" s="6" t="s">
        <v>21</v>
      </c>
      <c r="C29" s="6">
        <v>2059.5811692828902</v>
      </c>
    </row>
    <row r="30" spans="1:3" x14ac:dyDescent="0.25">
      <c r="A30" s="6" t="s">
        <v>22</v>
      </c>
      <c r="B30" s="6" t="s">
        <v>23</v>
      </c>
      <c r="C30" s="6">
        <v>13740.348033877301</v>
      </c>
    </row>
    <row r="31" spans="1:3" x14ac:dyDescent="0.25">
      <c r="A31" s="6" t="s">
        <v>24</v>
      </c>
      <c r="B31" s="6" t="s">
        <v>25</v>
      </c>
      <c r="C31" s="6">
        <v>2014.0146243858801</v>
      </c>
    </row>
    <row r="32" spans="1:3" x14ac:dyDescent="0.25">
      <c r="A32" s="6" t="s">
        <v>26</v>
      </c>
      <c r="B32" s="6" t="s">
        <v>27</v>
      </c>
      <c r="C32" s="6">
        <v>25815.570615057699</v>
      </c>
    </row>
    <row r="33" spans="1:3" x14ac:dyDescent="0.25">
      <c r="A33" s="6" t="s">
        <v>28</v>
      </c>
      <c r="B33" s="6" t="s">
        <v>29</v>
      </c>
      <c r="C33" s="6">
        <v>2465.4949944187101</v>
      </c>
    </row>
    <row r="34" spans="1:3" x14ac:dyDescent="0.25">
      <c r="A34" s="6" t="s">
        <v>30</v>
      </c>
      <c r="B34" s="6" t="s">
        <v>31</v>
      </c>
      <c r="C34" s="6">
        <v>4715.0697478226002</v>
      </c>
    </row>
    <row r="35" spans="1:3" x14ac:dyDescent="0.25">
      <c r="A35" s="6" t="s">
        <v>32</v>
      </c>
      <c r="B35" s="6" t="s">
        <v>33</v>
      </c>
      <c r="C35" s="6">
        <v>4489.34411791607</v>
      </c>
    </row>
    <row r="36" spans="1:3" x14ac:dyDescent="0.25">
      <c r="A36" s="6" t="s">
        <v>34</v>
      </c>
      <c r="B36" s="6" t="s">
        <v>35</v>
      </c>
      <c r="C36" s="6">
        <v>30136.906713384</v>
      </c>
    </row>
    <row r="37" spans="1:3" x14ac:dyDescent="0.25">
      <c r="A37" s="6" t="s">
        <v>36</v>
      </c>
      <c r="B37" s="6" t="s">
        <v>37</v>
      </c>
      <c r="C37" s="6">
        <v>19229.693345705698</v>
      </c>
    </row>
    <row r="38" spans="1:3" x14ac:dyDescent="0.25">
      <c r="A38" s="6" t="s">
        <v>38</v>
      </c>
      <c r="B38" s="6" t="s">
        <v>39</v>
      </c>
      <c r="C38" s="6">
        <v>31188.652397255599</v>
      </c>
    </row>
    <row r="39" spans="1:3" x14ac:dyDescent="0.25">
      <c r="A39" s="6" t="s">
        <v>40</v>
      </c>
      <c r="B39" s="6" t="s">
        <v>41</v>
      </c>
      <c r="C39" s="6">
        <v>2394.5006199355898</v>
      </c>
    </row>
    <row r="40" spans="1:3" x14ac:dyDescent="0.25">
      <c r="A40" s="6" t="s">
        <v>42</v>
      </c>
      <c r="B40" s="6" t="s">
        <v>43</v>
      </c>
      <c r="C40" s="6">
        <v>1112.3118208047999</v>
      </c>
    </row>
    <row r="41" spans="1:3" x14ac:dyDescent="0.25">
      <c r="A41" s="6" t="s">
        <v>44</v>
      </c>
      <c r="B41" s="6" t="s">
        <v>45</v>
      </c>
      <c r="C41" s="6">
        <v>25209.809399482499</v>
      </c>
    </row>
    <row r="42" spans="1:3" x14ac:dyDescent="0.25">
      <c r="A42" s="6" t="s">
        <v>46</v>
      </c>
      <c r="B42" s="6" t="s">
        <v>47</v>
      </c>
      <c r="C42" s="6">
        <v>3988.6453416836098</v>
      </c>
    </row>
    <row r="43" spans="1:3" x14ac:dyDescent="0.25">
      <c r="A43" s="6" t="s">
        <v>48</v>
      </c>
      <c r="B43" s="6" t="s">
        <v>49</v>
      </c>
      <c r="C43" s="6">
        <v>3407.1890839579601</v>
      </c>
    </row>
    <row r="44" spans="1:3" x14ac:dyDescent="0.25">
      <c r="A44" s="6" t="s">
        <v>50</v>
      </c>
      <c r="B44" s="6" t="s">
        <v>51</v>
      </c>
      <c r="C44" s="6">
        <v>4821.3250228479401</v>
      </c>
    </row>
    <row r="45" spans="1:3" x14ac:dyDescent="0.25">
      <c r="A45" s="6" t="s">
        <v>52</v>
      </c>
      <c r="B45" s="6" t="s">
        <v>53</v>
      </c>
      <c r="C45" s="6">
        <v>24188.809594028899</v>
      </c>
    </row>
    <row r="46" spans="1:3" x14ac:dyDescent="0.25">
      <c r="A46" s="6" t="s">
        <v>54</v>
      </c>
      <c r="B46" s="6" t="s">
        <v>55</v>
      </c>
      <c r="C46" s="6">
        <v>1078.19611169377</v>
      </c>
    </row>
    <row r="47" spans="1:3" x14ac:dyDescent="0.25">
      <c r="A47" s="6" t="s">
        <v>56</v>
      </c>
      <c r="B47" s="6" t="s">
        <v>57</v>
      </c>
      <c r="C47" s="6">
        <v>28423.896703075599</v>
      </c>
    </row>
    <row r="48" spans="1:3" x14ac:dyDescent="0.25">
      <c r="A48" s="6" t="s">
        <v>58</v>
      </c>
      <c r="B48" s="6" t="s">
        <v>59</v>
      </c>
      <c r="C48" s="6">
        <v>3550.9384759672398</v>
      </c>
    </row>
    <row r="49" spans="1:3" x14ac:dyDescent="0.25">
      <c r="A49" s="6" t="s">
        <v>60</v>
      </c>
      <c r="B49" s="6" t="s">
        <v>61</v>
      </c>
      <c r="C49" s="6">
        <v>971.35680751173697</v>
      </c>
    </row>
    <row r="50" spans="1:3" x14ac:dyDescent="0.25">
      <c r="A50" s="6" t="s">
        <v>62</v>
      </c>
      <c r="B50" s="6" t="s">
        <v>63</v>
      </c>
      <c r="C50" s="6">
        <v>5525.7159348620598</v>
      </c>
    </row>
    <row r="51" spans="1:3" x14ac:dyDescent="0.25">
      <c r="A51" s="6" t="s">
        <v>64</v>
      </c>
      <c r="B51" s="6" t="s">
        <v>65</v>
      </c>
      <c r="C51" s="6">
        <v>154020.252543963</v>
      </c>
    </row>
    <row r="52" spans="1:3" x14ac:dyDescent="0.25">
      <c r="A52" s="6" t="s">
        <v>66</v>
      </c>
      <c r="B52" s="6" t="s">
        <v>67</v>
      </c>
      <c r="C52" s="6">
        <v>4160.6439903704104</v>
      </c>
    </row>
    <row r="53" spans="1:3" x14ac:dyDescent="0.25">
      <c r="A53" s="6" t="s">
        <v>68</v>
      </c>
      <c r="B53" s="6" t="s">
        <v>69</v>
      </c>
      <c r="C53" s="6">
        <v>1870.67270146237</v>
      </c>
    </row>
    <row r="54" spans="1:3" x14ac:dyDescent="0.25">
      <c r="A54" s="6" t="s">
        <v>70</v>
      </c>
      <c r="B54" s="6" t="s">
        <v>71</v>
      </c>
      <c r="C54" s="6">
        <v>1775.4906928595201</v>
      </c>
    </row>
    <row r="55" spans="1:3" x14ac:dyDescent="0.25">
      <c r="A55" s="6" t="s">
        <v>72</v>
      </c>
      <c r="B55" s="6" t="s">
        <v>73</v>
      </c>
      <c r="C55" s="6">
        <v>2377.4940775971299</v>
      </c>
    </row>
    <row r="56" spans="1:3" x14ac:dyDescent="0.25">
      <c r="A56" s="6" t="s">
        <v>74</v>
      </c>
      <c r="B56" s="6" t="s">
        <v>75</v>
      </c>
      <c r="C56" s="6">
        <v>3374.1558275143798</v>
      </c>
    </row>
    <row r="57" spans="1:3" x14ac:dyDescent="0.25">
      <c r="A57" s="6" t="s">
        <v>76</v>
      </c>
      <c r="B57" s="6" t="s">
        <v>77</v>
      </c>
      <c r="C57" s="6">
        <v>7438.3047485040397</v>
      </c>
    </row>
    <row r="58" spans="1:3" x14ac:dyDescent="0.25">
      <c r="A58" s="6" t="s">
        <v>78</v>
      </c>
      <c r="B58" s="6" t="s">
        <v>79</v>
      </c>
      <c r="C58" s="6">
        <v>4930.6347861624599</v>
      </c>
    </row>
    <row r="59" spans="1:3" x14ac:dyDescent="0.25">
      <c r="A59" s="6" t="s">
        <v>80</v>
      </c>
      <c r="B59" s="6" t="s">
        <v>81</v>
      </c>
      <c r="C59" s="6">
        <v>24822.584563574001</v>
      </c>
    </row>
    <row r="60" spans="1:3" x14ac:dyDescent="0.25">
      <c r="A60" t="s">
        <v>13</v>
      </c>
    </row>
    <row r="61" spans="1:3" x14ac:dyDescent="0.25">
      <c r="A61" t="s">
        <v>14</v>
      </c>
    </row>
    <row r="62" spans="1:3" x14ac:dyDescent="0.25">
      <c r="A62" t="s">
        <v>15</v>
      </c>
    </row>
    <row r="63" spans="1:3" x14ac:dyDescent="0.25">
      <c r="A63" t="s">
        <v>420</v>
      </c>
    </row>
    <row r="64" spans="1:3" x14ac:dyDescent="0.25">
      <c r="A64" t="s">
        <v>16</v>
      </c>
    </row>
    <row r="67" spans="1:3" x14ac:dyDescent="0.25">
      <c r="C67" s="7" t="str">
        <f>HYPERLINK("#'Indice'!A1", "Ir al Índice")</f>
        <v>Ir al Índice</v>
      </c>
    </row>
    <row r="68" spans="1:3" ht="17.25" x14ac:dyDescent="0.3">
      <c r="A68" s="4" t="s">
        <v>82</v>
      </c>
    </row>
    <row r="69" spans="1:3" x14ac:dyDescent="0.25">
      <c r="A69" s="5" t="s">
        <v>18</v>
      </c>
      <c r="B69" s="5" t="s">
        <v>83</v>
      </c>
      <c r="C69" s="5" t="s">
        <v>10</v>
      </c>
    </row>
    <row r="70" spans="1:3" x14ac:dyDescent="0.25">
      <c r="A70" s="6" t="s">
        <v>84</v>
      </c>
      <c r="B70" s="6" t="s">
        <v>85</v>
      </c>
      <c r="C70" s="6">
        <v>186710.131232302</v>
      </c>
    </row>
    <row r="71" spans="1:3" x14ac:dyDescent="0.25">
      <c r="A71" s="6" t="s">
        <v>86</v>
      </c>
      <c r="B71" s="6" t="s">
        <v>87</v>
      </c>
      <c r="C71" s="6">
        <v>245184.41924654599</v>
      </c>
    </row>
    <row r="72" spans="1:3" x14ac:dyDescent="0.25">
      <c r="A72" s="6" t="s">
        <v>88</v>
      </c>
      <c r="B72" s="6" t="s">
        <v>89</v>
      </c>
      <c r="C72" s="6">
        <v>340398.46260405402</v>
      </c>
    </row>
    <row r="73" spans="1:3" x14ac:dyDescent="0.25">
      <c r="A73" s="6" t="s">
        <v>90</v>
      </c>
      <c r="B73" s="6" t="s">
        <v>91</v>
      </c>
      <c r="C73" s="6">
        <v>48945.299899047197</v>
      </c>
    </row>
    <row r="74" spans="1:3" x14ac:dyDescent="0.25">
      <c r="A74" s="6" t="s">
        <v>92</v>
      </c>
      <c r="B74" s="6" t="s">
        <v>93</v>
      </c>
      <c r="C74" s="6">
        <v>55058.576018042397</v>
      </c>
    </row>
    <row r="75" spans="1:3" x14ac:dyDescent="0.25">
      <c r="A75" s="6" t="s">
        <v>94</v>
      </c>
      <c r="B75" s="6" t="s">
        <v>95</v>
      </c>
      <c r="C75" s="6">
        <v>24329.939968865801</v>
      </c>
    </row>
    <row r="76" spans="1:3" x14ac:dyDescent="0.25">
      <c r="A76" s="6" t="s">
        <v>96</v>
      </c>
      <c r="B76" s="6" t="s">
        <v>97</v>
      </c>
      <c r="C76" s="6">
        <v>25419.509994538599</v>
      </c>
    </row>
    <row r="77" spans="1:3" x14ac:dyDescent="0.25">
      <c r="A77" s="6" t="s">
        <v>98</v>
      </c>
      <c r="B77" s="6" t="s">
        <v>99</v>
      </c>
      <c r="C77" s="6">
        <v>77486.403689207393</v>
      </c>
    </row>
    <row r="78" spans="1:3" x14ac:dyDescent="0.25">
      <c r="A78" s="6" t="s">
        <v>100</v>
      </c>
      <c r="B78" s="6" t="s">
        <v>101</v>
      </c>
      <c r="C78" s="6">
        <v>6865.0184866682002</v>
      </c>
    </row>
    <row r="79" spans="1:3" x14ac:dyDescent="0.25">
      <c r="A79" s="6" t="s">
        <v>102</v>
      </c>
      <c r="B79" s="6" t="s">
        <v>103</v>
      </c>
      <c r="C79" s="6">
        <v>95781.179808113593</v>
      </c>
    </row>
    <row r="80" spans="1:3" x14ac:dyDescent="0.25">
      <c r="A80" s="6" t="s">
        <v>104</v>
      </c>
      <c r="B80" s="6" t="s">
        <v>105</v>
      </c>
      <c r="C80" s="6">
        <v>166556.971381718</v>
      </c>
    </row>
    <row r="81" spans="1:3" x14ac:dyDescent="0.25">
      <c r="A81" s="6" t="s">
        <v>106</v>
      </c>
      <c r="B81" s="6" t="s">
        <v>107</v>
      </c>
      <c r="C81" s="6">
        <v>70117.382831582596</v>
      </c>
    </row>
    <row r="82" spans="1:3" x14ac:dyDescent="0.25">
      <c r="A82" s="6" t="s">
        <v>108</v>
      </c>
      <c r="B82" s="6" t="s">
        <v>109</v>
      </c>
      <c r="C82" s="6">
        <v>34186.948504952299</v>
      </c>
    </row>
    <row r="83" spans="1:3" x14ac:dyDescent="0.25">
      <c r="A83" s="6" t="s">
        <v>110</v>
      </c>
      <c r="B83" s="6" t="s">
        <v>111</v>
      </c>
      <c r="C83" s="6">
        <v>105878.988034012</v>
      </c>
    </row>
    <row r="84" spans="1:3" x14ac:dyDescent="0.25">
      <c r="A84" s="6" t="s">
        <v>112</v>
      </c>
      <c r="B84" s="6" t="s">
        <v>113</v>
      </c>
      <c r="C84" s="6">
        <v>97656.544808765801</v>
      </c>
    </row>
    <row r="85" spans="1:3" x14ac:dyDescent="0.25">
      <c r="A85" s="6" t="s">
        <v>114</v>
      </c>
      <c r="B85" s="6" t="s">
        <v>115</v>
      </c>
      <c r="C85" s="6">
        <v>50850.719380178598</v>
      </c>
    </row>
    <row r="86" spans="1:3" x14ac:dyDescent="0.25">
      <c r="A86" s="6" t="s">
        <v>116</v>
      </c>
      <c r="B86" s="6" t="s">
        <v>117</v>
      </c>
      <c r="C86" s="6">
        <v>190108.18433710199</v>
      </c>
    </row>
    <row r="87" spans="1:3" x14ac:dyDescent="0.25">
      <c r="A87" s="6" t="s">
        <v>118</v>
      </c>
      <c r="B87" s="6" t="s">
        <v>119</v>
      </c>
      <c r="C87" s="6">
        <v>289109.89456132799</v>
      </c>
    </row>
    <row r="88" spans="1:3" x14ac:dyDescent="0.25">
      <c r="A88" s="6" t="s">
        <v>120</v>
      </c>
      <c r="B88" s="6" t="s">
        <v>121</v>
      </c>
      <c r="C88" s="6">
        <v>114009.157290901</v>
      </c>
    </row>
    <row r="89" spans="1:3" x14ac:dyDescent="0.25">
      <c r="A89" t="s">
        <v>13</v>
      </c>
    </row>
    <row r="90" spans="1:3" x14ac:dyDescent="0.25">
      <c r="A90" t="s">
        <v>14</v>
      </c>
    </row>
    <row r="91" spans="1:3" x14ac:dyDescent="0.25">
      <c r="A91" t="s">
        <v>15</v>
      </c>
    </row>
    <row r="92" spans="1:3" x14ac:dyDescent="0.25">
      <c r="A92" t="s">
        <v>420</v>
      </c>
    </row>
    <row r="93" spans="1:3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285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286</v>
      </c>
    </row>
    <row r="12" spans="1:6" x14ac:dyDescent="0.25">
      <c r="A12" s="3" t="s">
        <v>6</v>
      </c>
    </row>
    <row r="15" spans="1:6" ht="17.25" x14ac:dyDescent="0.3">
      <c r="A15" s="4" t="s">
        <v>287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304531.22803096398</v>
      </c>
      <c r="D17" s="6">
        <v>1971155.7691839901</v>
      </c>
      <c r="E17" s="6">
        <v>13.381947007811601</v>
      </c>
      <c r="F17" s="6">
        <v>86.618052992188495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288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304531.22803096398</v>
      </c>
      <c r="D28" s="6">
        <v>1971155.7691839901</v>
      </c>
      <c r="E28" s="6">
        <v>13.381947007811601</v>
      </c>
      <c r="F28" s="6">
        <v>86.618052992188495</v>
      </c>
    </row>
    <row r="29" spans="1:6" x14ac:dyDescent="0.25">
      <c r="A29" s="6" t="s">
        <v>20</v>
      </c>
      <c r="B29" s="6" t="s">
        <v>21</v>
      </c>
      <c r="C29" s="6">
        <v>405.65986617598702</v>
      </c>
      <c r="D29" s="6">
        <v>1684.2483634011101</v>
      </c>
      <c r="E29" s="6">
        <v>19.410415272544</v>
      </c>
      <c r="F29" s="6">
        <v>80.589584727456</v>
      </c>
    </row>
    <row r="30" spans="1:6" x14ac:dyDescent="0.25">
      <c r="A30" s="6" t="s">
        <v>22</v>
      </c>
      <c r="B30" s="6" t="s">
        <v>23</v>
      </c>
      <c r="C30" s="6">
        <v>2215.7662272665798</v>
      </c>
      <c r="D30" s="6">
        <v>11793.1502250333</v>
      </c>
      <c r="E30" s="6">
        <v>15.816828052413801</v>
      </c>
      <c r="F30" s="6">
        <v>84.183171947586203</v>
      </c>
    </row>
    <row r="31" spans="1:6" x14ac:dyDescent="0.25">
      <c r="A31" s="6" t="s">
        <v>24</v>
      </c>
      <c r="B31" s="6" t="s">
        <v>25</v>
      </c>
      <c r="C31" s="6">
        <v>442.95680051319101</v>
      </c>
      <c r="D31" s="6">
        <v>1579.4648901804401</v>
      </c>
      <c r="E31" s="6">
        <v>21.9022967638994</v>
      </c>
      <c r="F31" s="6">
        <v>78.0977032361006</v>
      </c>
    </row>
    <row r="32" spans="1:6" x14ac:dyDescent="0.25">
      <c r="A32" s="6" t="s">
        <v>26</v>
      </c>
      <c r="B32" s="6" t="s">
        <v>27</v>
      </c>
      <c r="C32" s="6">
        <v>2460.1828930198999</v>
      </c>
      <c r="D32" s="6">
        <v>23447.9566681447</v>
      </c>
      <c r="E32" s="6">
        <v>9.4957914180284799</v>
      </c>
      <c r="F32" s="6">
        <v>90.504208581971497</v>
      </c>
    </row>
    <row r="33" spans="1:6" x14ac:dyDescent="0.25">
      <c r="A33" s="6" t="s">
        <v>28</v>
      </c>
      <c r="B33" s="6" t="s">
        <v>29</v>
      </c>
      <c r="C33" s="6">
        <v>480.88753685937502</v>
      </c>
      <c r="D33" s="6">
        <v>2129.7619204730299</v>
      </c>
      <c r="E33" s="6">
        <v>18.420226258593601</v>
      </c>
      <c r="F33" s="6">
        <v>81.579773741406399</v>
      </c>
    </row>
    <row r="34" spans="1:6" x14ac:dyDescent="0.25">
      <c r="A34" s="6" t="s">
        <v>30</v>
      </c>
      <c r="B34" s="6" t="s">
        <v>31</v>
      </c>
      <c r="C34" s="6">
        <v>992.81251726676703</v>
      </c>
      <c r="D34" s="6">
        <v>3861.64962992045</v>
      </c>
      <c r="E34" s="6">
        <v>20.4515451385696</v>
      </c>
      <c r="F34" s="6">
        <v>79.5484548614304</v>
      </c>
    </row>
    <row r="35" spans="1:6" x14ac:dyDescent="0.25">
      <c r="A35" s="6" t="s">
        <v>32</v>
      </c>
      <c r="B35" s="6" t="s">
        <v>33</v>
      </c>
      <c r="C35" s="6">
        <v>1099.2375785803599</v>
      </c>
      <c r="D35" s="6">
        <v>3693.51343417928</v>
      </c>
      <c r="E35" s="6">
        <v>22.935420088669002</v>
      </c>
      <c r="F35" s="6">
        <v>77.064579911331094</v>
      </c>
    </row>
    <row r="36" spans="1:6" x14ac:dyDescent="0.25">
      <c r="A36" s="6" t="s">
        <v>34</v>
      </c>
      <c r="B36" s="6" t="s">
        <v>35</v>
      </c>
      <c r="C36" s="6">
        <v>3638.4352494344898</v>
      </c>
      <c r="D36" s="6">
        <v>27019.823928253201</v>
      </c>
      <c r="E36" s="6">
        <v>11.8677163903763</v>
      </c>
      <c r="F36" s="6">
        <v>88.132283609623698</v>
      </c>
    </row>
    <row r="37" spans="1:6" x14ac:dyDescent="0.25">
      <c r="A37" s="6" t="s">
        <v>36</v>
      </c>
      <c r="B37" s="6" t="s">
        <v>37</v>
      </c>
      <c r="C37" s="6">
        <v>3292.6594548242902</v>
      </c>
      <c r="D37" s="6">
        <v>18311.433007444699</v>
      </c>
      <c r="E37" s="6">
        <v>15.2409061411621</v>
      </c>
      <c r="F37" s="6">
        <v>84.7590938588379</v>
      </c>
    </row>
    <row r="38" spans="1:6" x14ac:dyDescent="0.25">
      <c r="A38" s="6" t="s">
        <v>38</v>
      </c>
      <c r="B38" s="6" t="s">
        <v>39</v>
      </c>
      <c r="C38" s="6">
        <v>3670.89083584728</v>
      </c>
      <c r="D38" s="6">
        <v>28737.3142373464</v>
      </c>
      <c r="E38" s="6">
        <v>11.327041493216299</v>
      </c>
      <c r="F38" s="6">
        <v>88.672958506783701</v>
      </c>
    </row>
    <row r="39" spans="1:6" x14ac:dyDescent="0.25">
      <c r="A39" s="6" t="s">
        <v>40</v>
      </c>
      <c r="B39" s="6" t="s">
        <v>41</v>
      </c>
      <c r="C39" s="6">
        <v>651.35095342909199</v>
      </c>
      <c r="D39" s="6">
        <v>1944.43418118763</v>
      </c>
      <c r="E39" s="6">
        <v>25.092637473835701</v>
      </c>
      <c r="F39" s="6">
        <v>74.907362526164306</v>
      </c>
    </row>
    <row r="40" spans="1:6" x14ac:dyDescent="0.25">
      <c r="A40" s="6" t="s">
        <v>42</v>
      </c>
      <c r="B40" s="6" t="s">
        <v>43</v>
      </c>
      <c r="C40" s="6">
        <v>172.009338292775</v>
      </c>
      <c r="D40" s="6">
        <v>945.53178931778302</v>
      </c>
      <c r="E40" s="6">
        <v>15.391768056049299</v>
      </c>
      <c r="F40" s="6">
        <v>84.608231943950699</v>
      </c>
    </row>
    <row r="41" spans="1:6" x14ac:dyDescent="0.25">
      <c r="A41" s="6" t="s">
        <v>44</v>
      </c>
      <c r="B41" s="6" t="s">
        <v>45</v>
      </c>
      <c r="C41" s="6">
        <v>4944.7425315192104</v>
      </c>
      <c r="D41" s="6">
        <v>20648.1727395702</v>
      </c>
      <c r="E41" s="6">
        <v>19.3207474769588</v>
      </c>
      <c r="F41" s="6">
        <v>80.6792525230412</v>
      </c>
    </row>
    <row r="42" spans="1:6" x14ac:dyDescent="0.25">
      <c r="A42" s="6" t="s">
        <v>46</v>
      </c>
      <c r="B42" s="6" t="s">
        <v>47</v>
      </c>
      <c r="C42" s="6">
        <v>497.00414073541299</v>
      </c>
      <c r="D42" s="6">
        <v>3497.35770420569</v>
      </c>
      <c r="E42" s="6">
        <v>12.442641904485299</v>
      </c>
      <c r="F42" s="6">
        <v>87.557358095514701</v>
      </c>
    </row>
    <row r="43" spans="1:6" x14ac:dyDescent="0.25">
      <c r="A43" s="6" t="s">
        <v>48</v>
      </c>
      <c r="B43" s="6" t="s">
        <v>49</v>
      </c>
      <c r="C43" s="6">
        <v>304.93052713891097</v>
      </c>
      <c r="D43" s="6">
        <v>3121.0119753711001</v>
      </c>
      <c r="E43" s="6">
        <v>8.9006317798826</v>
      </c>
      <c r="F43" s="6">
        <v>91.099368220117398</v>
      </c>
    </row>
    <row r="44" spans="1:6" x14ac:dyDescent="0.25">
      <c r="A44" s="6" t="s">
        <v>50</v>
      </c>
      <c r="B44" s="6" t="s">
        <v>51</v>
      </c>
      <c r="C44" s="6">
        <v>715.21155761368902</v>
      </c>
      <c r="D44" s="6">
        <v>4207.1011969464298</v>
      </c>
      <c r="E44" s="6">
        <v>14.5299901342332</v>
      </c>
      <c r="F44" s="6">
        <v>85.470009865766798</v>
      </c>
    </row>
    <row r="45" spans="1:6" x14ac:dyDescent="0.25">
      <c r="A45" s="6" t="s">
        <v>52</v>
      </c>
      <c r="B45" s="6" t="s">
        <v>53</v>
      </c>
      <c r="C45" s="6">
        <v>2581.2290100610899</v>
      </c>
      <c r="D45" s="6">
        <v>22172.365054437501</v>
      </c>
      <c r="E45" s="6">
        <v>10.427693866738601</v>
      </c>
      <c r="F45" s="6">
        <v>89.572306133261407</v>
      </c>
    </row>
    <row r="46" spans="1:6" x14ac:dyDescent="0.25">
      <c r="A46" s="6" t="s">
        <v>54</v>
      </c>
      <c r="B46" s="6" t="s">
        <v>55</v>
      </c>
      <c r="C46" s="6">
        <v>296.05882744928903</v>
      </c>
      <c r="D46" s="6">
        <v>799.86733506322003</v>
      </c>
      <c r="E46" s="6">
        <v>27.014486703241701</v>
      </c>
      <c r="F46" s="6">
        <v>72.985513296758299</v>
      </c>
    </row>
    <row r="47" spans="1:6" x14ac:dyDescent="0.25">
      <c r="A47" s="6" t="s">
        <v>56</v>
      </c>
      <c r="B47" s="6" t="s">
        <v>57</v>
      </c>
      <c r="C47" s="6">
        <v>3482.6946976642698</v>
      </c>
      <c r="D47" s="6">
        <v>25819.163629217801</v>
      </c>
      <c r="E47" s="6">
        <v>11.8855761938798</v>
      </c>
      <c r="F47" s="6">
        <v>88.1144238061202</v>
      </c>
    </row>
    <row r="48" spans="1:6" x14ac:dyDescent="0.25">
      <c r="A48" s="6" t="s">
        <v>58</v>
      </c>
      <c r="B48" s="6" t="s">
        <v>59</v>
      </c>
      <c r="C48" s="6">
        <v>641.39360473132103</v>
      </c>
      <c r="D48" s="6">
        <v>2943.8003737449699</v>
      </c>
      <c r="E48" s="6">
        <v>17.890066997265102</v>
      </c>
      <c r="F48" s="6">
        <v>82.109933002734905</v>
      </c>
    </row>
    <row r="49" spans="1:6" x14ac:dyDescent="0.25">
      <c r="A49" s="6" t="s">
        <v>60</v>
      </c>
      <c r="B49" s="6" t="s">
        <v>61</v>
      </c>
      <c r="C49" s="6">
        <v>169.40174379611</v>
      </c>
      <c r="D49" s="6">
        <v>812.76794097920902</v>
      </c>
      <c r="E49" s="6">
        <v>17.2477064220184</v>
      </c>
      <c r="F49" s="6">
        <v>82.752293577981604</v>
      </c>
    </row>
    <row r="50" spans="1:6" x14ac:dyDescent="0.25">
      <c r="A50" s="6" t="s">
        <v>62</v>
      </c>
      <c r="B50" s="6" t="s">
        <v>63</v>
      </c>
      <c r="C50" s="6">
        <v>929.281228160051</v>
      </c>
      <c r="D50" s="6">
        <v>4636.4688701504301</v>
      </c>
      <c r="E50" s="6">
        <v>16.696423873614801</v>
      </c>
      <c r="F50" s="6">
        <v>83.303576126385195</v>
      </c>
    </row>
    <row r="51" spans="1:6" x14ac:dyDescent="0.25">
      <c r="A51" s="6" t="s">
        <v>64</v>
      </c>
      <c r="B51" s="6" t="s">
        <v>65</v>
      </c>
      <c r="C51" s="6">
        <v>66558.231621090003</v>
      </c>
      <c r="D51" s="6">
        <v>94630.745223755395</v>
      </c>
      <c r="E51" s="6">
        <v>41.292049198349702</v>
      </c>
      <c r="F51" s="6">
        <v>58.707950801650298</v>
      </c>
    </row>
    <row r="52" spans="1:6" x14ac:dyDescent="0.25">
      <c r="A52" s="6" t="s">
        <v>66</v>
      </c>
      <c r="B52" s="6" t="s">
        <v>67</v>
      </c>
      <c r="C52" s="6">
        <v>454.92573820725403</v>
      </c>
      <c r="D52" s="6">
        <v>3747.8520359648901</v>
      </c>
      <c r="E52" s="6">
        <v>10.82440620589</v>
      </c>
      <c r="F52" s="6">
        <v>89.17559379411</v>
      </c>
    </row>
    <row r="53" spans="1:6" x14ac:dyDescent="0.25">
      <c r="A53" s="6" t="s">
        <v>68</v>
      </c>
      <c r="B53" s="6" t="s">
        <v>69</v>
      </c>
      <c r="C53" s="6">
        <v>166.469166153179</v>
      </c>
      <c r="D53" s="6">
        <v>1728.2063014666001</v>
      </c>
      <c r="E53" s="6">
        <v>8.7861572600773403</v>
      </c>
      <c r="F53" s="6">
        <v>91.213842739922697</v>
      </c>
    </row>
    <row r="54" spans="1:6" x14ac:dyDescent="0.25">
      <c r="A54" s="6" t="s">
        <v>70</v>
      </c>
      <c r="B54" s="6" t="s">
        <v>71</v>
      </c>
      <c r="C54" s="6">
        <v>130.27460461121899</v>
      </c>
      <c r="D54" s="6">
        <v>1669.6977506273599</v>
      </c>
      <c r="E54" s="6">
        <v>7.2375891903046101</v>
      </c>
      <c r="F54" s="6">
        <v>92.762410809695396</v>
      </c>
    </row>
    <row r="55" spans="1:6" x14ac:dyDescent="0.25">
      <c r="A55" s="6" t="s">
        <v>72</v>
      </c>
      <c r="B55" s="6" t="s">
        <v>73</v>
      </c>
      <c r="C55" s="6">
        <v>338.33203809599303</v>
      </c>
      <c r="D55" s="6">
        <v>2120.7874274351698</v>
      </c>
      <c r="E55" s="6">
        <v>13.7582595249359</v>
      </c>
      <c r="F55" s="6">
        <v>86.241740475064105</v>
      </c>
    </row>
    <row r="56" spans="1:6" x14ac:dyDescent="0.25">
      <c r="A56" s="6" t="s">
        <v>74</v>
      </c>
      <c r="B56" s="6" t="s">
        <v>75</v>
      </c>
      <c r="C56" s="6">
        <v>673.90416179678402</v>
      </c>
      <c r="D56" s="6">
        <v>2883.7601648260302</v>
      </c>
      <c r="E56" s="6">
        <v>18.9423200146738</v>
      </c>
      <c r="F56" s="6">
        <v>81.057679985326203</v>
      </c>
    </row>
    <row r="57" spans="1:6" x14ac:dyDescent="0.25">
      <c r="A57" s="6" t="s">
        <v>76</v>
      </c>
      <c r="B57" s="6" t="s">
        <v>77</v>
      </c>
      <c r="C57" s="6">
        <v>1631.51971646518</v>
      </c>
      <c r="D57" s="6">
        <v>6400.4885124398597</v>
      </c>
      <c r="E57" s="6">
        <v>20.3127246632266</v>
      </c>
      <c r="F57" s="6">
        <v>79.687275336773396</v>
      </c>
    </row>
    <row r="58" spans="1:6" x14ac:dyDescent="0.25">
      <c r="A58" s="6" t="s">
        <v>78</v>
      </c>
      <c r="B58" s="6" t="s">
        <v>79</v>
      </c>
      <c r="C58" s="6">
        <v>954.53901315494102</v>
      </c>
      <c r="D58" s="6">
        <v>4024.7421436526201</v>
      </c>
      <c r="E58" s="6">
        <v>19.1702172079581</v>
      </c>
      <c r="F58" s="6">
        <v>80.829782792041897</v>
      </c>
    </row>
    <row r="59" spans="1:6" x14ac:dyDescent="0.25">
      <c r="A59" s="6" t="s">
        <v>80</v>
      </c>
      <c r="B59" s="6" t="s">
        <v>81</v>
      </c>
      <c r="C59" s="6">
        <v>3406.7319970395802</v>
      </c>
      <c r="D59" s="6">
        <v>22333.978734406999</v>
      </c>
      <c r="E59" s="6">
        <v>13.2348016050609</v>
      </c>
      <c r="F59" s="6">
        <v>86.765198394939105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289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11255.722512406899</v>
      </c>
      <c r="D70" s="6">
        <v>179176.007345719</v>
      </c>
      <c r="E70" s="6">
        <v>5.9106339688205098</v>
      </c>
      <c r="F70" s="6">
        <v>94.089366031179495</v>
      </c>
    </row>
    <row r="71" spans="1:6" x14ac:dyDescent="0.25">
      <c r="A71" s="6" t="s">
        <v>86</v>
      </c>
      <c r="B71" s="6" t="s">
        <v>87</v>
      </c>
      <c r="C71" s="6">
        <v>23726.336025211</v>
      </c>
      <c r="D71" s="6">
        <v>226293.76032799901</v>
      </c>
      <c r="E71" s="6">
        <v>9.4897715708789203</v>
      </c>
      <c r="F71" s="6">
        <v>90.510228429121099</v>
      </c>
    </row>
    <row r="72" spans="1:6" x14ac:dyDescent="0.25">
      <c r="A72" s="6" t="s">
        <v>88</v>
      </c>
      <c r="B72" s="6" t="s">
        <v>89</v>
      </c>
      <c r="C72" s="6">
        <v>39398.411332995398</v>
      </c>
      <c r="D72" s="6">
        <v>308089.64971969702</v>
      </c>
      <c r="E72" s="6">
        <v>11.338061864238</v>
      </c>
      <c r="F72" s="6">
        <v>88.661938135762</v>
      </c>
    </row>
    <row r="73" spans="1:6" x14ac:dyDescent="0.25">
      <c r="A73" s="6" t="s">
        <v>90</v>
      </c>
      <c r="B73" s="6" t="s">
        <v>91</v>
      </c>
      <c r="C73" s="6">
        <v>3399.0439885708201</v>
      </c>
      <c r="D73" s="6">
        <v>46393.339019498599</v>
      </c>
      <c r="E73" s="6">
        <v>6.8264336495402702</v>
      </c>
      <c r="F73" s="6">
        <v>93.173566350459694</v>
      </c>
    </row>
    <row r="74" spans="1:6" x14ac:dyDescent="0.25">
      <c r="A74" s="6" t="s">
        <v>92</v>
      </c>
      <c r="B74" s="6" t="s">
        <v>93</v>
      </c>
      <c r="C74" s="6">
        <v>1929.4381340631901</v>
      </c>
      <c r="D74" s="6">
        <v>54898.089142853401</v>
      </c>
      <c r="E74" s="6">
        <v>3.39525266454261</v>
      </c>
      <c r="F74" s="6">
        <v>96.604747335457404</v>
      </c>
    </row>
    <row r="75" spans="1:6" x14ac:dyDescent="0.25">
      <c r="A75" s="6" t="s">
        <v>94</v>
      </c>
      <c r="B75" s="6" t="s">
        <v>95</v>
      </c>
      <c r="C75" s="6">
        <v>3278.7311724751798</v>
      </c>
      <c r="D75" s="6">
        <v>21398.9881126584</v>
      </c>
      <c r="E75" s="6">
        <v>13.286200132969199</v>
      </c>
      <c r="F75" s="6">
        <v>86.713799867030801</v>
      </c>
    </row>
    <row r="76" spans="1:6" x14ac:dyDescent="0.25">
      <c r="A76" s="6" t="s">
        <v>96</v>
      </c>
      <c r="B76" s="6" t="s">
        <v>97</v>
      </c>
      <c r="C76" s="6">
        <v>2260.3230308594302</v>
      </c>
      <c r="D76" s="6">
        <v>23252.381261087601</v>
      </c>
      <c r="E76" s="6">
        <v>8.8595979673267404</v>
      </c>
      <c r="F76" s="6">
        <v>91.140402032673293</v>
      </c>
    </row>
    <row r="77" spans="1:6" x14ac:dyDescent="0.25">
      <c r="A77" s="6" t="s">
        <v>98</v>
      </c>
      <c r="B77" s="6" t="s">
        <v>99</v>
      </c>
      <c r="C77" s="6">
        <v>4730.38976474231</v>
      </c>
      <c r="D77" s="6">
        <v>73502.081746313197</v>
      </c>
      <c r="E77" s="6">
        <v>6.0465810083397704</v>
      </c>
      <c r="F77" s="6">
        <v>93.9534189916602</v>
      </c>
    </row>
    <row r="78" spans="1:6" x14ac:dyDescent="0.25">
      <c r="A78" s="6" t="s">
        <v>100</v>
      </c>
      <c r="B78" s="6" t="s">
        <v>101</v>
      </c>
      <c r="C78" s="6">
        <v>830.62936921125595</v>
      </c>
      <c r="D78" s="6">
        <v>6163.2154042783704</v>
      </c>
      <c r="E78" s="6">
        <v>11.876577134793999</v>
      </c>
      <c r="F78" s="6">
        <v>88.123422865205995</v>
      </c>
    </row>
    <row r="79" spans="1:6" x14ac:dyDescent="0.25">
      <c r="A79" s="6" t="s">
        <v>102</v>
      </c>
      <c r="B79" s="6" t="s">
        <v>103</v>
      </c>
      <c r="C79" s="6">
        <v>19857.918594770501</v>
      </c>
      <c r="D79" s="6">
        <v>83502.843482806798</v>
      </c>
      <c r="E79" s="6">
        <v>19.212240888729301</v>
      </c>
      <c r="F79" s="6">
        <v>80.787759111270702</v>
      </c>
    </row>
    <row r="80" spans="1:6" x14ac:dyDescent="0.25">
      <c r="A80" s="6" t="s">
        <v>104</v>
      </c>
      <c r="B80" s="6" t="s">
        <v>105</v>
      </c>
      <c r="C80" s="6">
        <v>42576.164219827398</v>
      </c>
      <c r="D80" s="6">
        <v>127203.185575385</v>
      </c>
      <c r="E80" s="6">
        <v>25.077351439490499</v>
      </c>
      <c r="F80" s="6">
        <v>74.922648560509501</v>
      </c>
    </row>
    <row r="81" spans="1:6" x14ac:dyDescent="0.25">
      <c r="A81" s="6" t="s">
        <v>106</v>
      </c>
      <c r="B81" s="6" t="s">
        <v>107</v>
      </c>
      <c r="C81" s="6">
        <v>3099.42289200183</v>
      </c>
      <c r="D81" s="6">
        <v>67598.500021627595</v>
      </c>
      <c r="E81" s="6">
        <v>4.3840367075399698</v>
      </c>
      <c r="F81" s="6">
        <v>95.615963292459995</v>
      </c>
    </row>
    <row r="82" spans="1:6" x14ac:dyDescent="0.25">
      <c r="A82" s="6" t="s">
        <v>108</v>
      </c>
      <c r="B82" s="6" t="s">
        <v>109</v>
      </c>
      <c r="C82" s="6">
        <v>7569.8917875042698</v>
      </c>
      <c r="D82" s="6">
        <v>27735.982846005601</v>
      </c>
      <c r="E82" s="6">
        <v>21.4408844592663</v>
      </c>
      <c r="F82" s="6">
        <v>78.5591155407336</v>
      </c>
    </row>
    <row r="83" spans="1:6" x14ac:dyDescent="0.25">
      <c r="A83" s="6" t="s">
        <v>110</v>
      </c>
      <c r="B83" s="6" t="s">
        <v>111</v>
      </c>
      <c r="C83" s="6">
        <v>21106.311146043499</v>
      </c>
      <c r="D83" s="6">
        <v>87846.927608416503</v>
      </c>
      <c r="E83" s="6">
        <v>19.371898795600899</v>
      </c>
      <c r="F83" s="6">
        <v>80.628101204399002</v>
      </c>
    </row>
    <row r="84" spans="1:6" x14ac:dyDescent="0.25">
      <c r="A84" s="6" t="s">
        <v>112</v>
      </c>
      <c r="B84" s="6" t="s">
        <v>113</v>
      </c>
      <c r="C84" s="6">
        <v>21551.8457762486</v>
      </c>
      <c r="D84" s="6">
        <v>77038.714475791407</v>
      </c>
      <c r="E84" s="6">
        <v>21.8599485804247</v>
      </c>
      <c r="F84" s="6">
        <v>78.1400514195753</v>
      </c>
    </row>
    <row r="85" spans="1:6" x14ac:dyDescent="0.25">
      <c r="A85" s="6" t="s">
        <v>114</v>
      </c>
      <c r="B85" s="6" t="s">
        <v>115</v>
      </c>
      <c r="C85" s="6">
        <v>7189.7878019516102</v>
      </c>
      <c r="D85" s="6">
        <v>44277.681657263398</v>
      </c>
      <c r="E85" s="6">
        <v>13.9695770503135</v>
      </c>
      <c r="F85" s="6">
        <v>86.030422949686496</v>
      </c>
    </row>
    <row r="86" spans="1:6" x14ac:dyDescent="0.25">
      <c r="A86" s="6" t="s">
        <v>116</v>
      </c>
      <c r="B86" s="6" t="s">
        <v>117</v>
      </c>
      <c r="C86" s="6">
        <v>36633.4936422432</v>
      </c>
      <c r="D86" s="6">
        <v>156641.66075722501</v>
      </c>
      <c r="E86" s="6">
        <v>18.954062541597001</v>
      </c>
      <c r="F86" s="6">
        <v>81.045937458403003</v>
      </c>
    </row>
    <row r="87" spans="1:6" x14ac:dyDescent="0.25">
      <c r="A87" s="6" t="s">
        <v>118</v>
      </c>
      <c r="B87" s="6" t="s">
        <v>119</v>
      </c>
      <c r="C87" s="6">
        <v>43600.9280615155</v>
      </c>
      <c r="D87" s="6">
        <v>255589.10529576699</v>
      </c>
      <c r="E87" s="6">
        <v>14.5729881347514</v>
      </c>
      <c r="F87" s="6">
        <v>85.427011865248602</v>
      </c>
    </row>
    <row r="88" spans="1:6" x14ac:dyDescent="0.25">
      <c r="A88" s="6" t="s">
        <v>120</v>
      </c>
      <c r="B88" s="6" t="s">
        <v>121</v>
      </c>
      <c r="C88" s="6">
        <v>10536.438778321501</v>
      </c>
      <c r="D88" s="6">
        <v>104553.655383601</v>
      </c>
      <c r="E88" s="6">
        <v>9.1549484384795399</v>
      </c>
      <c r="F88" s="6">
        <v>90.845051561520506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290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291</v>
      </c>
    </row>
    <row r="12" spans="1:6" x14ac:dyDescent="0.25">
      <c r="A12" s="3" t="s">
        <v>6</v>
      </c>
    </row>
    <row r="15" spans="1:6" ht="17.25" x14ac:dyDescent="0.3">
      <c r="A15" s="4" t="s">
        <v>292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1851.9157556657401</v>
      </c>
      <c r="D17" s="6">
        <v>2273835.0814592899</v>
      </c>
      <c r="E17" s="6">
        <v>8.13783159956602E-2</v>
      </c>
      <c r="F17" s="6">
        <v>99.918621684004293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293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1851.9157556657401</v>
      </c>
      <c r="D28" s="6">
        <v>2273835.0814592899</v>
      </c>
      <c r="E28" s="6">
        <v>8.13783159956602E-2</v>
      </c>
      <c r="F28" s="6">
        <v>99.918621684004293</v>
      </c>
    </row>
    <row r="29" spans="1:6" x14ac:dyDescent="0.25">
      <c r="A29" s="6" t="s">
        <v>20</v>
      </c>
      <c r="B29" s="6" t="s">
        <v>21</v>
      </c>
      <c r="C29" s="6">
        <v>12.4870158818424</v>
      </c>
      <c r="D29" s="6">
        <v>2077.4212136952601</v>
      </c>
      <c r="E29" s="6">
        <v>0.597491110141672</v>
      </c>
      <c r="F29" s="6">
        <v>99.402508889858296</v>
      </c>
    </row>
    <row r="30" spans="1:6" x14ac:dyDescent="0.25">
      <c r="A30" s="6" t="s">
        <v>22</v>
      </c>
      <c r="B30" s="6" t="s">
        <v>23</v>
      </c>
      <c r="C30" s="6">
        <v>24.631870751131299</v>
      </c>
      <c r="D30" s="6">
        <v>13984.2845815488</v>
      </c>
      <c r="E30" s="6">
        <v>0.17582994969669799</v>
      </c>
      <c r="F30" s="6">
        <v>99.824170050303294</v>
      </c>
    </row>
    <row r="31" spans="1:6" x14ac:dyDescent="0.25">
      <c r="A31" s="6" t="s">
        <v>24</v>
      </c>
      <c r="B31" s="6" t="s">
        <v>25</v>
      </c>
      <c r="C31" s="6">
        <v>0</v>
      </c>
      <c r="D31" s="6">
        <v>2022.4216906936299</v>
      </c>
      <c r="E31" s="6">
        <v>0</v>
      </c>
      <c r="F31" s="6">
        <v>100</v>
      </c>
    </row>
    <row r="32" spans="1:6" x14ac:dyDescent="0.25">
      <c r="A32" s="6" t="s">
        <v>26</v>
      </c>
      <c r="B32" s="6" t="s">
        <v>27</v>
      </c>
      <c r="C32" s="6">
        <v>31.770174647441301</v>
      </c>
      <c r="D32" s="6">
        <v>25876.369386517101</v>
      </c>
      <c r="E32" s="6">
        <v>0.122626229384158</v>
      </c>
      <c r="F32" s="6">
        <v>99.877373770615804</v>
      </c>
    </row>
    <row r="33" spans="1:6" x14ac:dyDescent="0.25">
      <c r="A33" s="6" t="s">
        <v>28</v>
      </c>
      <c r="B33" s="6" t="s">
        <v>29</v>
      </c>
      <c r="C33" s="6">
        <v>0</v>
      </c>
      <c r="D33" s="6">
        <v>2610.6494573324098</v>
      </c>
      <c r="E33" s="6">
        <v>0</v>
      </c>
      <c r="F33" s="6">
        <v>100</v>
      </c>
    </row>
    <row r="34" spans="1:6" x14ac:dyDescent="0.25">
      <c r="A34" s="6" t="s">
        <v>30</v>
      </c>
      <c r="B34" s="6" t="s">
        <v>31</v>
      </c>
      <c r="C34" s="6">
        <v>11.5782802657757</v>
      </c>
      <c r="D34" s="6">
        <v>4842.8838669214401</v>
      </c>
      <c r="E34" s="6">
        <v>0.23850799356802899</v>
      </c>
      <c r="F34" s="6">
        <v>99.761492006431993</v>
      </c>
    </row>
    <row r="35" spans="1:6" x14ac:dyDescent="0.25">
      <c r="A35" s="6" t="s">
        <v>32</v>
      </c>
      <c r="B35" s="6" t="s">
        <v>33</v>
      </c>
      <c r="C35" s="6">
        <v>0</v>
      </c>
      <c r="D35" s="6">
        <v>4792.7510127596397</v>
      </c>
      <c r="E35" s="6">
        <v>0</v>
      </c>
      <c r="F35" s="6">
        <v>100</v>
      </c>
    </row>
    <row r="36" spans="1:6" x14ac:dyDescent="0.25">
      <c r="A36" s="6" t="s">
        <v>34</v>
      </c>
      <c r="B36" s="6" t="s">
        <v>35</v>
      </c>
      <c r="C36" s="6">
        <v>0</v>
      </c>
      <c r="D36" s="6">
        <v>30658.259177687702</v>
      </c>
      <c r="E36" s="6">
        <v>0</v>
      </c>
      <c r="F36" s="6">
        <v>100</v>
      </c>
    </row>
    <row r="37" spans="1:6" x14ac:dyDescent="0.25">
      <c r="A37" s="6" t="s">
        <v>36</v>
      </c>
      <c r="B37" s="6" t="s">
        <v>37</v>
      </c>
      <c r="C37" s="6">
        <v>0</v>
      </c>
      <c r="D37" s="6">
        <v>21604.092462269</v>
      </c>
      <c r="E37" s="6">
        <v>0</v>
      </c>
      <c r="F37" s="6">
        <v>100</v>
      </c>
    </row>
    <row r="38" spans="1:6" x14ac:dyDescent="0.25">
      <c r="A38" s="6" t="s">
        <v>38</v>
      </c>
      <c r="B38" s="6" t="s">
        <v>39</v>
      </c>
      <c r="C38" s="6">
        <v>0</v>
      </c>
      <c r="D38" s="6">
        <v>32408.205073193702</v>
      </c>
      <c r="E38" s="6">
        <v>0</v>
      </c>
      <c r="F38" s="6">
        <v>100</v>
      </c>
    </row>
    <row r="39" spans="1:6" x14ac:dyDescent="0.25">
      <c r="A39" s="6" t="s">
        <v>40</v>
      </c>
      <c r="B39" s="6" t="s">
        <v>41</v>
      </c>
      <c r="C39" s="6">
        <v>0</v>
      </c>
      <c r="D39" s="6">
        <v>2595.7851346167299</v>
      </c>
      <c r="E39" s="6">
        <v>0</v>
      </c>
      <c r="F39" s="6">
        <v>100</v>
      </c>
    </row>
    <row r="40" spans="1:6" x14ac:dyDescent="0.25">
      <c r="A40" s="6" t="s">
        <v>42</v>
      </c>
      <c r="B40" s="6" t="s">
        <v>43</v>
      </c>
      <c r="C40" s="6">
        <v>0</v>
      </c>
      <c r="D40" s="6">
        <v>1117.5411276105599</v>
      </c>
      <c r="E40" s="6">
        <v>0</v>
      </c>
      <c r="F40" s="6">
        <v>100</v>
      </c>
    </row>
    <row r="41" spans="1:6" x14ac:dyDescent="0.25">
      <c r="A41" s="6" t="s">
        <v>44</v>
      </c>
      <c r="B41" s="6" t="s">
        <v>45</v>
      </c>
      <c r="C41" s="6">
        <v>0</v>
      </c>
      <c r="D41" s="6">
        <v>25592.915271089401</v>
      </c>
      <c r="E41" s="6">
        <v>0</v>
      </c>
      <c r="F41" s="6">
        <v>100</v>
      </c>
    </row>
    <row r="42" spans="1:6" x14ac:dyDescent="0.25">
      <c r="A42" s="6" t="s">
        <v>46</v>
      </c>
      <c r="B42" s="6" t="s">
        <v>47</v>
      </c>
      <c r="C42" s="6">
        <v>0</v>
      </c>
      <c r="D42" s="6">
        <v>3994.3618449411001</v>
      </c>
      <c r="E42" s="6">
        <v>0</v>
      </c>
      <c r="F42" s="6">
        <v>100</v>
      </c>
    </row>
    <row r="43" spans="1:6" x14ac:dyDescent="0.25">
      <c r="A43" s="6" t="s">
        <v>48</v>
      </c>
      <c r="B43" s="6" t="s">
        <v>49</v>
      </c>
      <c r="C43" s="6">
        <v>5.2433073972171096</v>
      </c>
      <c r="D43" s="6">
        <v>3420.6991951127902</v>
      </c>
      <c r="E43" s="6">
        <v>0.15304715106501701</v>
      </c>
      <c r="F43" s="6">
        <v>99.846952848935004</v>
      </c>
    </row>
    <row r="44" spans="1:6" x14ac:dyDescent="0.25">
      <c r="A44" s="6" t="s">
        <v>50</v>
      </c>
      <c r="B44" s="6" t="s">
        <v>51</v>
      </c>
      <c r="C44" s="6">
        <v>0</v>
      </c>
      <c r="D44" s="6">
        <v>4922.3127545601201</v>
      </c>
      <c r="E44" s="6">
        <v>0</v>
      </c>
      <c r="F44" s="6">
        <v>100</v>
      </c>
    </row>
    <row r="45" spans="1:6" x14ac:dyDescent="0.25">
      <c r="A45" s="6" t="s">
        <v>52</v>
      </c>
      <c r="B45" s="6" t="s">
        <v>53</v>
      </c>
      <c r="C45" s="6">
        <v>0</v>
      </c>
      <c r="D45" s="6">
        <v>24753.5940644986</v>
      </c>
      <c r="E45" s="6">
        <v>0</v>
      </c>
      <c r="F45" s="6">
        <v>100</v>
      </c>
    </row>
    <row r="46" spans="1:6" x14ac:dyDescent="0.25">
      <c r="A46" s="6" t="s">
        <v>54</v>
      </c>
      <c r="B46" s="6" t="s">
        <v>55</v>
      </c>
      <c r="C46" s="6">
        <v>1.73384935045182</v>
      </c>
      <c r="D46" s="6">
        <v>1094.1923131620599</v>
      </c>
      <c r="E46" s="6">
        <v>0.15820859194353201</v>
      </c>
      <c r="F46" s="6">
        <v>99.841791408056494</v>
      </c>
    </row>
    <row r="47" spans="1:6" x14ac:dyDescent="0.25">
      <c r="A47" s="6" t="s">
        <v>56</v>
      </c>
      <c r="B47" s="6" t="s">
        <v>57</v>
      </c>
      <c r="C47" s="6">
        <v>0</v>
      </c>
      <c r="D47" s="6">
        <v>29301.858326882098</v>
      </c>
      <c r="E47" s="6">
        <v>0</v>
      </c>
      <c r="F47" s="6">
        <v>100</v>
      </c>
    </row>
    <row r="48" spans="1:6" x14ac:dyDescent="0.25">
      <c r="A48" s="6" t="s">
        <v>58</v>
      </c>
      <c r="B48" s="6" t="s">
        <v>59</v>
      </c>
      <c r="C48" s="6">
        <v>5.4401759313126297</v>
      </c>
      <c r="D48" s="6">
        <v>3579.7538025449799</v>
      </c>
      <c r="E48" s="6">
        <v>0.151740072196169</v>
      </c>
      <c r="F48" s="6">
        <v>99.848259927803795</v>
      </c>
    </row>
    <row r="49" spans="1:6" x14ac:dyDescent="0.25">
      <c r="A49" s="6" t="s">
        <v>60</v>
      </c>
      <c r="B49" s="6" t="s">
        <v>61</v>
      </c>
      <c r="C49" s="6">
        <v>3.6042924211938301</v>
      </c>
      <c r="D49" s="6">
        <v>978.56539235412504</v>
      </c>
      <c r="E49" s="6">
        <v>0.36697247706421998</v>
      </c>
      <c r="F49" s="6">
        <v>99.633027522935805</v>
      </c>
    </row>
    <row r="50" spans="1:6" x14ac:dyDescent="0.25">
      <c r="A50" s="6" t="s">
        <v>62</v>
      </c>
      <c r="B50" s="6" t="s">
        <v>63</v>
      </c>
      <c r="C50" s="6">
        <v>0</v>
      </c>
      <c r="D50" s="6">
        <v>5565.7500983104801</v>
      </c>
      <c r="E50" s="6">
        <v>0</v>
      </c>
      <c r="F50" s="6">
        <v>100</v>
      </c>
    </row>
    <row r="51" spans="1:6" x14ac:dyDescent="0.25">
      <c r="A51" s="6" t="s">
        <v>64</v>
      </c>
      <c r="B51" s="6" t="s">
        <v>65</v>
      </c>
      <c r="C51" s="6">
        <v>150.87225815727999</v>
      </c>
      <c r="D51" s="6">
        <v>161038.10458668799</v>
      </c>
      <c r="E51" s="6">
        <v>9.3599612771600504E-2</v>
      </c>
      <c r="F51" s="6">
        <v>99.906400387228402</v>
      </c>
    </row>
    <row r="52" spans="1:6" x14ac:dyDescent="0.25">
      <c r="A52" s="6" t="s">
        <v>66</v>
      </c>
      <c r="B52" s="6" t="s">
        <v>67</v>
      </c>
      <c r="C52" s="6">
        <v>0</v>
      </c>
      <c r="D52" s="6">
        <v>4202.7777741721402</v>
      </c>
      <c r="E52" s="6">
        <v>0</v>
      </c>
      <c r="F52" s="6">
        <v>100</v>
      </c>
    </row>
    <row r="53" spans="1:6" x14ac:dyDescent="0.25">
      <c r="A53" s="6" t="s">
        <v>68</v>
      </c>
      <c r="B53" s="6" t="s">
        <v>69</v>
      </c>
      <c r="C53" s="6">
        <v>2.8819229923891401</v>
      </c>
      <c r="D53" s="6">
        <v>1891.79354462739</v>
      </c>
      <c r="E53" s="6">
        <v>0.152106418309708</v>
      </c>
      <c r="F53" s="6">
        <v>99.8478935816903</v>
      </c>
    </row>
    <row r="54" spans="1:6" x14ac:dyDescent="0.25">
      <c r="A54" s="6" t="s">
        <v>70</v>
      </c>
      <c r="B54" s="6" t="s">
        <v>71</v>
      </c>
      <c r="C54" s="6">
        <v>0</v>
      </c>
      <c r="D54" s="6">
        <v>1799.9723552385799</v>
      </c>
      <c r="E54" s="6">
        <v>0</v>
      </c>
      <c r="F54" s="6">
        <v>100</v>
      </c>
    </row>
    <row r="55" spans="1:6" x14ac:dyDescent="0.25">
      <c r="A55" s="6" t="s">
        <v>72</v>
      </c>
      <c r="B55" s="6" t="s">
        <v>73</v>
      </c>
      <c r="C55" s="6">
        <v>0</v>
      </c>
      <c r="D55" s="6">
        <v>2459.1194655311601</v>
      </c>
      <c r="E55" s="6">
        <v>0</v>
      </c>
      <c r="F55" s="6">
        <v>100</v>
      </c>
    </row>
    <row r="56" spans="1:6" x14ac:dyDescent="0.25">
      <c r="A56" s="6" t="s">
        <v>74</v>
      </c>
      <c r="B56" s="6" t="s">
        <v>75</v>
      </c>
      <c r="C56" s="6">
        <v>4.6235016881336204</v>
      </c>
      <c r="D56" s="6">
        <v>3553.0408249346801</v>
      </c>
      <c r="E56" s="6">
        <v>0.129958907408293</v>
      </c>
      <c r="F56" s="6">
        <v>99.870041092591705</v>
      </c>
    </row>
    <row r="57" spans="1:6" x14ac:dyDescent="0.25">
      <c r="A57" s="6" t="s">
        <v>76</v>
      </c>
      <c r="B57" s="6" t="s">
        <v>77</v>
      </c>
      <c r="C57" s="6">
        <v>0</v>
      </c>
      <c r="D57" s="6">
        <v>8032.0082289050397</v>
      </c>
      <c r="E57" s="6">
        <v>0</v>
      </c>
      <c r="F57" s="6">
        <v>100</v>
      </c>
    </row>
    <row r="58" spans="1:6" x14ac:dyDescent="0.25">
      <c r="A58" s="6" t="s">
        <v>78</v>
      </c>
      <c r="B58" s="6" t="s">
        <v>79</v>
      </c>
      <c r="C58" s="6">
        <v>37.702185554043801</v>
      </c>
      <c r="D58" s="6">
        <v>4941.5789712535197</v>
      </c>
      <c r="E58" s="6">
        <v>0.75718129518551403</v>
      </c>
      <c r="F58" s="6">
        <v>99.242818704814496</v>
      </c>
    </row>
    <row r="59" spans="1:6" x14ac:dyDescent="0.25">
      <c r="A59" s="6" t="s">
        <v>80</v>
      </c>
      <c r="B59" s="6" t="s">
        <v>81</v>
      </c>
      <c r="C59" s="6">
        <v>0</v>
      </c>
      <c r="D59" s="6">
        <v>25740.710731446601</v>
      </c>
      <c r="E59" s="6">
        <v>0</v>
      </c>
      <c r="F59" s="6">
        <v>100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294</v>
      </c>
    </row>
    <row r="69" spans="1:6" x14ac:dyDescent="0.25">
      <c r="A69" s="5" t="s">
        <v>18</v>
      </c>
      <c r="B69" s="5" t="s">
        <v>83</v>
      </c>
      <c r="C69" s="5" t="s">
        <v>249</v>
      </c>
      <c r="D69" s="5" t="s">
        <v>248</v>
      </c>
      <c r="E69" s="5" t="s">
        <v>251</v>
      </c>
      <c r="F69" s="5" t="s">
        <v>250</v>
      </c>
    </row>
    <row r="70" spans="1:6" x14ac:dyDescent="0.25">
      <c r="A70" s="6" t="s">
        <v>84</v>
      </c>
      <c r="B70" s="6" t="s">
        <v>85</v>
      </c>
      <c r="C70" s="6">
        <v>190431.72985812501</v>
      </c>
      <c r="D70" s="6">
        <v>0</v>
      </c>
      <c r="E70" s="6">
        <v>100</v>
      </c>
      <c r="F70" s="6">
        <v>0</v>
      </c>
    </row>
    <row r="71" spans="1:6" x14ac:dyDescent="0.25">
      <c r="A71" s="6" t="s">
        <v>86</v>
      </c>
      <c r="B71" s="6" t="s">
        <v>87</v>
      </c>
      <c r="C71" s="6">
        <v>250020.09635321001</v>
      </c>
      <c r="D71" s="6">
        <v>0</v>
      </c>
      <c r="E71" s="6">
        <v>100</v>
      </c>
      <c r="F71" s="6">
        <v>0</v>
      </c>
    </row>
    <row r="72" spans="1:6" x14ac:dyDescent="0.25">
      <c r="A72" s="6" t="s">
        <v>88</v>
      </c>
      <c r="B72" s="6" t="s">
        <v>89</v>
      </c>
      <c r="C72" s="6">
        <v>347123.29780291801</v>
      </c>
      <c r="D72" s="6">
        <v>364.763249774435</v>
      </c>
      <c r="E72" s="6">
        <v>99.895028551867497</v>
      </c>
      <c r="F72" s="6">
        <v>0.10497144813246501</v>
      </c>
    </row>
    <row r="73" spans="1:6" x14ac:dyDescent="0.25">
      <c r="A73" s="6" t="s">
        <v>90</v>
      </c>
      <c r="B73" s="6" t="s">
        <v>91</v>
      </c>
      <c r="C73" s="6">
        <v>49792.383008069402</v>
      </c>
      <c r="D73" s="6">
        <v>0</v>
      </c>
      <c r="E73" s="6">
        <v>100</v>
      </c>
      <c r="F73" s="6">
        <v>0</v>
      </c>
    </row>
    <row r="74" spans="1:6" x14ac:dyDescent="0.25">
      <c r="A74" s="6" t="s">
        <v>92</v>
      </c>
      <c r="B74" s="6" t="s">
        <v>93</v>
      </c>
      <c r="C74" s="6">
        <v>56827.527276916597</v>
      </c>
      <c r="D74" s="6">
        <v>0</v>
      </c>
      <c r="E74" s="6">
        <v>100</v>
      </c>
      <c r="F74" s="6">
        <v>0</v>
      </c>
    </row>
    <row r="75" spans="1:6" x14ac:dyDescent="0.25">
      <c r="A75" s="6" t="s">
        <v>94</v>
      </c>
      <c r="B75" s="6" t="s">
        <v>95</v>
      </c>
      <c r="C75" s="6">
        <v>24677.719285133498</v>
      </c>
      <c r="D75" s="6">
        <v>0</v>
      </c>
      <c r="E75" s="6">
        <v>100</v>
      </c>
      <c r="F75" s="6">
        <v>0</v>
      </c>
    </row>
    <row r="76" spans="1:6" x14ac:dyDescent="0.25">
      <c r="A76" s="6" t="s">
        <v>96</v>
      </c>
      <c r="B76" s="6" t="s">
        <v>97</v>
      </c>
      <c r="C76" s="6">
        <v>25512.704291947099</v>
      </c>
      <c r="D76" s="6">
        <v>0</v>
      </c>
      <c r="E76" s="6">
        <v>100</v>
      </c>
      <c r="F76" s="6">
        <v>0</v>
      </c>
    </row>
    <row r="77" spans="1:6" x14ac:dyDescent="0.25">
      <c r="A77" s="6" t="s">
        <v>98</v>
      </c>
      <c r="B77" s="6" t="s">
        <v>99</v>
      </c>
      <c r="C77" s="6">
        <v>78232.471511055497</v>
      </c>
      <c r="D77" s="6">
        <v>0</v>
      </c>
      <c r="E77" s="6">
        <v>100</v>
      </c>
      <c r="F77" s="6">
        <v>0</v>
      </c>
    </row>
    <row r="78" spans="1:6" x14ac:dyDescent="0.25">
      <c r="A78" s="6" t="s">
        <v>100</v>
      </c>
      <c r="B78" s="6" t="s">
        <v>101</v>
      </c>
      <c r="C78" s="6">
        <v>6986.1957383119197</v>
      </c>
      <c r="D78" s="6">
        <v>7.6490351777092096</v>
      </c>
      <c r="E78" s="6">
        <v>99.890631899542498</v>
      </c>
      <c r="F78" s="6">
        <v>0.10936810045746399</v>
      </c>
    </row>
    <row r="79" spans="1:6" x14ac:dyDescent="0.25">
      <c r="A79" s="6" t="s">
        <v>102</v>
      </c>
      <c r="B79" s="6" t="s">
        <v>103</v>
      </c>
      <c r="C79" s="6">
        <v>103160.288370001</v>
      </c>
      <c r="D79" s="6">
        <v>200.47370757601601</v>
      </c>
      <c r="E79" s="6">
        <v>99.806044669615005</v>
      </c>
      <c r="F79" s="6">
        <v>0.19395533038499799</v>
      </c>
    </row>
    <row r="80" spans="1:6" x14ac:dyDescent="0.25">
      <c r="A80" s="6" t="s">
        <v>104</v>
      </c>
      <c r="B80" s="6" t="s">
        <v>105</v>
      </c>
      <c r="C80" s="6">
        <v>169684.51300391299</v>
      </c>
      <c r="D80" s="6">
        <v>94.836791299465801</v>
      </c>
      <c r="E80" s="6">
        <v>99.9441411506088</v>
      </c>
      <c r="F80" s="6">
        <v>5.5858849391199603E-2</v>
      </c>
    </row>
    <row r="81" spans="1:6" x14ac:dyDescent="0.25">
      <c r="A81" s="6" t="s">
        <v>106</v>
      </c>
      <c r="B81" s="6" t="s">
        <v>107</v>
      </c>
      <c r="C81" s="6">
        <v>70697.922913629402</v>
      </c>
      <c r="D81" s="6">
        <v>0</v>
      </c>
      <c r="E81" s="6">
        <v>100</v>
      </c>
      <c r="F81" s="6">
        <v>0</v>
      </c>
    </row>
    <row r="82" spans="1:6" x14ac:dyDescent="0.25">
      <c r="A82" s="6" t="s">
        <v>108</v>
      </c>
      <c r="B82" s="6" t="s">
        <v>109</v>
      </c>
      <c r="C82" s="6">
        <v>34891.232569235603</v>
      </c>
      <c r="D82" s="6">
        <v>414.64206427419703</v>
      </c>
      <c r="E82" s="6">
        <v>98.825572037009806</v>
      </c>
      <c r="F82" s="6">
        <v>1.1744279629901799</v>
      </c>
    </row>
    <row r="83" spans="1:6" x14ac:dyDescent="0.25">
      <c r="A83" s="6" t="s">
        <v>110</v>
      </c>
      <c r="B83" s="6" t="s">
        <v>111</v>
      </c>
      <c r="C83" s="6">
        <v>108953.23875446001</v>
      </c>
      <c r="D83" s="6">
        <v>0</v>
      </c>
      <c r="E83" s="6">
        <v>100</v>
      </c>
      <c r="F83" s="6">
        <v>0</v>
      </c>
    </row>
    <row r="84" spans="1:6" x14ac:dyDescent="0.25">
      <c r="A84" s="6" t="s">
        <v>112</v>
      </c>
      <c r="B84" s="6" t="s">
        <v>113</v>
      </c>
      <c r="C84" s="6">
        <v>98504.616369455107</v>
      </c>
      <c r="D84" s="6">
        <v>85.943882584943694</v>
      </c>
      <c r="E84" s="6">
        <v>99.912827473172698</v>
      </c>
      <c r="F84" s="6">
        <v>8.7172526827349398E-2</v>
      </c>
    </row>
    <row r="85" spans="1:6" x14ac:dyDescent="0.25">
      <c r="A85" s="6" t="s">
        <v>114</v>
      </c>
      <c r="B85" s="6" t="s">
        <v>115</v>
      </c>
      <c r="C85" s="6">
        <v>51467.469459215099</v>
      </c>
      <c r="D85" s="6">
        <v>0</v>
      </c>
      <c r="E85" s="6">
        <v>100</v>
      </c>
      <c r="F85" s="6">
        <v>0</v>
      </c>
    </row>
    <row r="86" spans="1:6" x14ac:dyDescent="0.25">
      <c r="A86" s="6" t="s">
        <v>116</v>
      </c>
      <c r="B86" s="6" t="s">
        <v>117</v>
      </c>
      <c r="C86" s="6">
        <v>192957.51677877101</v>
      </c>
      <c r="D86" s="6">
        <v>317.637620696753</v>
      </c>
      <c r="E86" s="6">
        <v>99.835655223412601</v>
      </c>
      <c r="F86" s="6">
        <v>0.16434477658739699</v>
      </c>
    </row>
    <row r="87" spans="1:6" x14ac:dyDescent="0.25">
      <c r="A87" s="6" t="s">
        <v>118</v>
      </c>
      <c r="B87" s="6" t="s">
        <v>119</v>
      </c>
      <c r="C87" s="6">
        <v>298929.46689419699</v>
      </c>
      <c r="D87" s="6">
        <v>260.56646308572499</v>
      </c>
      <c r="E87" s="6">
        <v>99.912909377307201</v>
      </c>
      <c r="F87" s="6">
        <v>8.7090622692823999E-2</v>
      </c>
    </row>
    <row r="88" spans="1:6" x14ac:dyDescent="0.25">
      <c r="A88" s="6" t="s">
        <v>120</v>
      </c>
      <c r="B88" s="6" t="s">
        <v>121</v>
      </c>
      <c r="C88" s="6">
        <v>114984.691220726</v>
      </c>
      <c r="D88" s="6">
        <v>105.40294119649499</v>
      </c>
      <c r="E88" s="6">
        <v>99.908417017151606</v>
      </c>
      <c r="F88" s="6">
        <v>9.1582982848378E-2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295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296</v>
      </c>
    </row>
    <row r="12" spans="1:6" x14ac:dyDescent="0.25">
      <c r="A12" s="3" t="s">
        <v>6</v>
      </c>
    </row>
    <row r="15" spans="1:6" ht="17.25" x14ac:dyDescent="0.3">
      <c r="A15" s="4" t="s">
        <v>297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10464.9048376871</v>
      </c>
      <c r="D17" s="6">
        <v>2265222.0923772701</v>
      </c>
      <c r="E17" s="6">
        <v>0.45985695091171702</v>
      </c>
      <c r="F17" s="6">
        <v>99.5401430490883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298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10464.9048376871</v>
      </c>
      <c r="D28" s="6">
        <v>2265222.0923772701</v>
      </c>
      <c r="E28" s="6">
        <v>0.45985695091171702</v>
      </c>
      <c r="F28" s="6">
        <v>99.5401430490883</v>
      </c>
    </row>
    <row r="29" spans="1:6" x14ac:dyDescent="0.25">
      <c r="A29" s="6" t="s">
        <v>20</v>
      </c>
      <c r="B29" s="6" t="s">
        <v>21</v>
      </c>
      <c r="C29" s="6">
        <v>19.997726078931802</v>
      </c>
      <c r="D29" s="6">
        <v>2069.9105034981699</v>
      </c>
      <c r="E29" s="6">
        <v>0.95687101452193701</v>
      </c>
      <c r="F29" s="6">
        <v>99.043128985478106</v>
      </c>
    </row>
    <row r="30" spans="1:6" x14ac:dyDescent="0.25">
      <c r="A30" s="6" t="s">
        <v>22</v>
      </c>
      <c r="B30" s="6" t="s">
        <v>23</v>
      </c>
      <c r="C30" s="6">
        <v>196.067128888719</v>
      </c>
      <c r="D30" s="6">
        <v>13812.849323411199</v>
      </c>
      <c r="E30" s="6">
        <v>1.3995881091612199</v>
      </c>
      <c r="F30" s="6">
        <v>98.600411890838799</v>
      </c>
    </row>
    <row r="31" spans="1:6" x14ac:dyDescent="0.25">
      <c r="A31" s="6" t="s">
        <v>24</v>
      </c>
      <c r="B31" s="6" t="s">
        <v>25</v>
      </c>
      <c r="C31" s="6">
        <v>11.724996092672599</v>
      </c>
      <c r="D31" s="6">
        <v>2010.69669460096</v>
      </c>
      <c r="E31" s="6">
        <v>0.57975031352889195</v>
      </c>
      <c r="F31" s="6">
        <v>99.420249686471095</v>
      </c>
    </row>
    <row r="32" spans="1:6" x14ac:dyDescent="0.25">
      <c r="A32" s="6" t="s">
        <v>26</v>
      </c>
      <c r="B32" s="6" t="s">
        <v>27</v>
      </c>
      <c r="C32" s="6">
        <v>145.649148902859</v>
      </c>
      <c r="D32" s="6">
        <v>25762.490412261701</v>
      </c>
      <c r="E32" s="6">
        <v>0.562175252140381</v>
      </c>
      <c r="F32" s="6">
        <v>99.437824747859594</v>
      </c>
    </row>
    <row r="33" spans="1:6" x14ac:dyDescent="0.25">
      <c r="A33" s="6" t="s">
        <v>28</v>
      </c>
      <c r="B33" s="6" t="s">
        <v>29</v>
      </c>
      <c r="C33" s="6">
        <v>0</v>
      </c>
      <c r="D33" s="6">
        <v>2610.6494573324098</v>
      </c>
      <c r="E33" s="6">
        <v>0</v>
      </c>
      <c r="F33" s="6">
        <v>100</v>
      </c>
    </row>
    <row r="34" spans="1:6" x14ac:dyDescent="0.25">
      <c r="A34" s="6" t="s">
        <v>30</v>
      </c>
      <c r="B34" s="6" t="s">
        <v>31</v>
      </c>
      <c r="C34" s="6">
        <v>40.037668914269098</v>
      </c>
      <c r="D34" s="6">
        <v>4814.4244782729502</v>
      </c>
      <c r="E34" s="6">
        <v>0.82476014232530004</v>
      </c>
      <c r="F34" s="6">
        <v>99.175239857674697</v>
      </c>
    </row>
    <row r="35" spans="1:6" x14ac:dyDescent="0.25">
      <c r="A35" s="6" t="s">
        <v>32</v>
      </c>
      <c r="B35" s="6" t="s">
        <v>33</v>
      </c>
      <c r="C35" s="6">
        <v>14.730896064194001</v>
      </c>
      <c r="D35" s="6">
        <v>4778.0201166954503</v>
      </c>
      <c r="E35" s="6">
        <v>0.30735784156064599</v>
      </c>
      <c r="F35" s="6">
        <v>99.692642158439398</v>
      </c>
    </row>
    <row r="36" spans="1:6" x14ac:dyDescent="0.25">
      <c r="A36" s="6" t="s">
        <v>34</v>
      </c>
      <c r="B36" s="6" t="s">
        <v>35</v>
      </c>
      <c r="C36" s="6">
        <v>144.13190552030801</v>
      </c>
      <c r="D36" s="6">
        <v>30514.127272167399</v>
      </c>
      <c r="E36" s="6">
        <v>0.47012423205425502</v>
      </c>
      <c r="F36" s="6">
        <v>99.529875767945796</v>
      </c>
    </row>
    <row r="37" spans="1:6" x14ac:dyDescent="0.25">
      <c r="A37" s="6" t="s">
        <v>36</v>
      </c>
      <c r="B37" s="6" t="s">
        <v>37</v>
      </c>
      <c r="C37" s="6">
        <v>15.972988374272299</v>
      </c>
      <c r="D37" s="6">
        <v>21588.119473894702</v>
      </c>
      <c r="E37" s="6">
        <v>7.3935012091661506E-2</v>
      </c>
      <c r="F37" s="6">
        <v>99.926064987908305</v>
      </c>
    </row>
    <row r="38" spans="1:6" x14ac:dyDescent="0.25">
      <c r="A38" s="6" t="s">
        <v>38</v>
      </c>
      <c r="B38" s="6" t="s">
        <v>39</v>
      </c>
      <c r="C38" s="6">
        <v>138.82052954276801</v>
      </c>
      <c r="D38" s="6">
        <v>32269.3845436509</v>
      </c>
      <c r="E38" s="6">
        <v>0.42834994788894598</v>
      </c>
      <c r="F38" s="6">
        <v>99.571650052111096</v>
      </c>
    </row>
    <row r="39" spans="1:6" x14ac:dyDescent="0.25">
      <c r="A39" s="6" t="s">
        <v>40</v>
      </c>
      <c r="B39" s="6" t="s">
        <v>41</v>
      </c>
      <c r="C39" s="6">
        <v>12.399198496556</v>
      </c>
      <c r="D39" s="6">
        <v>2583.3859361201698</v>
      </c>
      <c r="E39" s="6">
        <v>0.47766659617560298</v>
      </c>
      <c r="F39" s="6">
        <v>99.522333403824405</v>
      </c>
    </row>
    <row r="40" spans="1:6" x14ac:dyDescent="0.25">
      <c r="A40" s="6" t="s">
        <v>42</v>
      </c>
      <c r="B40" s="6" t="s">
        <v>43</v>
      </c>
      <c r="C40" s="6">
        <v>8.5222264294688195</v>
      </c>
      <c r="D40" s="6">
        <v>1109.0189011810901</v>
      </c>
      <c r="E40" s="6">
        <v>0.76258727476906496</v>
      </c>
      <c r="F40" s="6">
        <v>99.237412725230897</v>
      </c>
    </row>
    <row r="41" spans="1:6" x14ac:dyDescent="0.25">
      <c r="A41" s="6" t="s">
        <v>44</v>
      </c>
      <c r="B41" s="6" t="s">
        <v>45</v>
      </c>
      <c r="C41" s="6">
        <v>608.33098147230396</v>
      </c>
      <c r="D41" s="6">
        <v>24984.584289617102</v>
      </c>
      <c r="E41" s="6">
        <v>2.3769507108847998</v>
      </c>
      <c r="F41" s="6">
        <v>97.623049289115201</v>
      </c>
    </row>
    <row r="42" spans="1:6" x14ac:dyDescent="0.25">
      <c r="A42" s="6" t="s">
        <v>46</v>
      </c>
      <c r="B42" s="6" t="s">
        <v>47</v>
      </c>
      <c r="C42" s="6">
        <v>45.578466614510702</v>
      </c>
      <c r="D42" s="6">
        <v>3948.7833783265901</v>
      </c>
      <c r="E42" s="6">
        <v>1.1410700478284499</v>
      </c>
      <c r="F42" s="6">
        <v>98.858929952171493</v>
      </c>
    </row>
    <row r="43" spans="1:6" x14ac:dyDescent="0.25">
      <c r="A43" s="6" t="s">
        <v>48</v>
      </c>
      <c r="B43" s="6" t="s">
        <v>49</v>
      </c>
      <c r="C43" s="6">
        <v>4.8476136228636699</v>
      </c>
      <c r="D43" s="6">
        <v>3421.0948888871499</v>
      </c>
      <c r="E43" s="6">
        <v>0.14149722650955401</v>
      </c>
      <c r="F43" s="6">
        <v>99.8585027734904</v>
      </c>
    </row>
    <row r="44" spans="1:6" x14ac:dyDescent="0.25">
      <c r="A44" s="6" t="s">
        <v>50</v>
      </c>
      <c r="B44" s="6" t="s">
        <v>51</v>
      </c>
      <c r="C44" s="6">
        <v>40.098086812960503</v>
      </c>
      <c r="D44" s="6">
        <v>4882.2146677471601</v>
      </c>
      <c r="E44" s="6">
        <v>0.81461883493308995</v>
      </c>
      <c r="F44" s="6">
        <v>99.1853811650669</v>
      </c>
    </row>
    <row r="45" spans="1:6" x14ac:dyDescent="0.25">
      <c r="A45" s="6" t="s">
        <v>52</v>
      </c>
      <c r="B45" s="6" t="s">
        <v>53</v>
      </c>
      <c r="C45" s="6">
        <v>20.9423040936442</v>
      </c>
      <c r="D45" s="6">
        <v>24732.651760404999</v>
      </c>
      <c r="E45" s="6">
        <v>8.4603084461498196E-2</v>
      </c>
      <c r="F45" s="6">
        <v>99.915396915538494</v>
      </c>
    </row>
    <row r="46" spans="1:6" x14ac:dyDescent="0.25">
      <c r="A46" s="6" t="s">
        <v>54</v>
      </c>
      <c r="B46" s="6" t="s">
        <v>55</v>
      </c>
      <c r="C46" s="6">
        <v>1.4671032965361599</v>
      </c>
      <c r="D46" s="6">
        <v>1094.45905921597</v>
      </c>
      <c r="E46" s="6">
        <v>0.133868808567604</v>
      </c>
      <c r="F46" s="6">
        <v>99.866131191432402</v>
      </c>
    </row>
    <row r="47" spans="1:6" x14ac:dyDescent="0.25">
      <c r="A47" s="6" t="s">
        <v>56</v>
      </c>
      <c r="B47" s="6" t="s">
        <v>57</v>
      </c>
      <c r="C47" s="6">
        <v>27.437288296332099</v>
      </c>
      <c r="D47" s="6">
        <v>29274.4210385857</v>
      </c>
      <c r="E47" s="6">
        <v>9.3636683347010294E-2</v>
      </c>
      <c r="F47" s="6">
        <v>99.906363316653</v>
      </c>
    </row>
    <row r="48" spans="1:6" x14ac:dyDescent="0.25">
      <c r="A48" s="6" t="s">
        <v>58</v>
      </c>
      <c r="B48" s="6" t="s">
        <v>59</v>
      </c>
      <c r="C48" s="6">
        <v>68.435619808274694</v>
      </c>
      <c r="D48" s="6">
        <v>3516.7583586680198</v>
      </c>
      <c r="E48" s="6">
        <v>1.90884008561678</v>
      </c>
      <c r="F48" s="6">
        <v>98.091159914383198</v>
      </c>
    </row>
    <row r="49" spans="1:6" x14ac:dyDescent="0.25">
      <c r="A49" s="6" t="s">
        <v>60</v>
      </c>
      <c r="B49" s="6" t="s">
        <v>61</v>
      </c>
      <c r="C49" s="6">
        <v>12.6150234741784</v>
      </c>
      <c r="D49" s="6">
        <v>969.55466130113996</v>
      </c>
      <c r="E49" s="6">
        <v>1.28440366972477</v>
      </c>
      <c r="F49" s="6">
        <v>98.715596330275204</v>
      </c>
    </row>
    <row r="50" spans="1:6" x14ac:dyDescent="0.25">
      <c r="A50" s="6" t="s">
        <v>62</v>
      </c>
      <c r="B50" s="6" t="s">
        <v>63</v>
      </c>
      <c r="C50" s="6">
        <v>29.120113540421698</v>
      </c>
      <c r="D50" s="6">
        <v>5536.6299847700602</v>
      </c>
      <c r="E50" s="6">
        <v>0.52320195887453202</v>
      </c>
      <c r="F50" s="6">
        <v>99.476798041125505</v>
      </c>
    </row>
    <row r="51" spans="1:6" x14ac:dyDescent="0.25">
      <c r="A51" s="6" t="s">
        <v>64</v>
      </c>
      <c r="B51" s="6" t="s">
        <v>65</v>
      </c>
      <c r="C51" s="6">
        <v>9636.9448643759097</v>
      </c>
      <c r="D51" s="6">
        <v>151552.03198046901</v>
      </c>
      <c r="E51" s="6">
        <v>5.9786624699852</v>
      </c>
      <c r="F51" s="6">
        <v>94.021337530014804</v>
      </c>
    </row>
    <row r="52" spans="1:6" x14ac:dyDescent="0.25">
      <c r="A52" s="6" t="s">
        <v>66</v>
      </c>
      <c r="B52" s="6" t="s">
        <v>67</v>
      </c>
      <c r="C52" s="6">
        <v>16.124393229141901</v>
      </c>
      <c r="D52" s="6">
        <v>4186.6533809430002</v>
      </c>
      <c r="E52" s="6">
        <v>0.383660381194389</v>
      </c>
      <c r="F52" s="6">
        <v>99.616339618805597</v>
      </c>
    </row>
    <row r="53" spans="1:6" x14ac:dyDescent="0.25">
      <c r="A53" s="6" t="s">
        <v>68</v>
      </c>
      <c r="B53" s="6" t="s">
        <v>69</v>
      </c>
      <c r="C53" s="6">
        <v>3.2008858092743702</v>
      </c>
      <c r="D53" s="6">
        <v>1891.4745818105</v>
      </c>
      <c r="E53" s="6">
        <v>0.16894111228956499</v>
      </c>
      <c r="F53" s="6">
        <v>99.831058887710398</v>
      </c>
    </row>
    <row r="54" spans="1:6" x14ac:dyDescent="0.25">
      <c r="A54" s="6" t="s">
        <v>70</v>
      </c>
      <c r="B54" s="6" t="s">
        <v>71</v>
      </c>
      <c r="C54" s="6">
        <v>0</v>
      </c>
      <c r="D54" s="6">
        <v>1799.9723552385799</v>
      </c>
      <c r="E54" s="6">
        <v>0</v>
      </c>
      <c r="F54" s="6">
        <v>100</v>
      </c>
    </row>
    <row r="55" spans="1:6" x14ac:dyDescent="0.25">
      <c r="A55" s="6" t="s">
        <v>72</v>
      </c>
      <c r="B55" s="6" t="s">
        <v>73</v>
      </c>
      <c r="C55" s="6">
        <v>4.37838881487823</v>
      </c>
      <c r="D55" s="6">
        <v>2454.7410767162801</v>
      </c>
      <c r="E55" s="6">
        <v>0.17804701545609999</v>
      </c>
      <c r="F55" s="6">
        <v>99.821952984543898</v>
      </c>
    </row>
    <row r="56" spans="1:6" x14ac:dyDescent="0.25">
      <c r="A56" s="6" t="s">
        <v>74</v>
      </c>
      <c r="B56" s="6" t="s">
        <v>75</v>
      </c>
      <c r="C56" s="6">
        <v>14.620038961501701</v>
      </c>
      <c r="D56" s="6">
        <v>3543.0442876613101</v>
      </c>
      <c r="E56" s="6">
        <v>0.41094486773517602</v>
      </c>
      <c r="F56" s="6">
        <v>99.589055132264804</v>
      </c>
    </row>
    <row r="57" spans="1:6" x14ac:dyDescent="0.25">
      <c r="A57" s="6" t="s">
        <v>76</v>
      </c>
      <c r="B57" s="6" t="s">
        <v>77</v>
      </c>
      <c r="C57" s="6">
        <v>90.216704205363598</v>
      </c>
      <c r="D57" s="6">
        <v>7941.7915246996799</v>
      </c>
      <c r="E57" s="6">
        <v>1.1232147880613199</v>
      </c>
      <c r="F57" s="6">
        <v>98.876785211938696</v>
      </c>
    </row>
    <row r="58" spans="1:6" x14ac:dyDescent="0.25">
      <c r="A58" s="6" t="s">
        <v>78</v>
      </c>
      <c r="B58" s="6" t="s">
        <v>79</v>
      </c>
      <c r="C58" s="6">
        <v>206.23658524043799</v>
      </c>
      <c r="D58" s="6">
        <v>4773.0445715671303</v>
      </c>
      <c r="E58" s="6">
        <v>4.1418947584125902</v>
      </c>
      <c r="F58" s="6">
        <v>95.858105241587396</v>
      </c>
    </row>
    <row r="59" spans="1:6" x14ac:dyDescent="0.25">
      <c r="A59" s="6" t="s">
        <v>80</v>
      </c>
      <c r="B59" s="6" t="s">
        <v>81</v>
      </c>
      <c r="C59" s="6">
        <v>0</v>
      </c>
      <c r="D59" s="6">
        <v>25740.710731446601</v>
      </c>
      <c r="E59" s="6">
        <v>0</v>
      </c>
      <c r="F59" s="6">
        <v>100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299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159.63688255950001</v>
      </c>
      <c r="D70" s="6">
        <v>190272.09297556599</v>
      </c>
      <c r="E70" s="6">
        <v>8.3828930545572305E-2</v>
      </c>
      <c r="F70" s="6">
        <v>99.916171069454407</v>
      </c>
    </row>
    <row r="71" spans="1:6" x14ac:dyDescent="0.25">
      <c r="A71" s="6" t="s">
        <v>86</v>
      </c>
      <c r="B71" s="6" t="s">
        <v>87</v>
      </c>
      <c r="C71" s="6">
        <v>161.95138506055901</v>
      </c>
      <c r="D71" s="6">
        <v>249858.14496815001</v>
      </c>
      <c r="E71" s="6">
        <v>6.4775347031210503E-2</v>
      </c>
      <c r="F71" s="6">
        <v>99.935224652968799</v>
      </c>
    </row>
    <row r="72" spans="1:6" x14ac:dyDescent="0.25">
      <c r="A72" s="6" t="s">
        <v>88</v>
      </c>
      <c r="B72" s="6" t="s">
        <v>89</v>
      </c>
      <c r="C72" s="6">
        <v>364.763249774435</v>
      </c>
      <c r="D72" s="6">
        <v>347123.29780291801</v>
      </c>
      <c r="E72" s="6">
        <v>0.10497144813246501</v>
      </c>
      <c r="F72" s="6">
        <v>99.895028551867497</v>
      </c>
    </row>
    <row r="73" spans="1:6" x14ac:dyDescent="0.25">
      <c r="A73" s="6" t="s">
        <v>90</v>
      </c>
      <c r="B73" s="6" t="s">
        <v>91</v>
      </c>
      <c r="C73" s="6">
        <v>85.418086607171105</v>
      </c>
      <c r="D73" s="6">
        <v>49706.964921462197</v>
      </c>
      <c r="E73" s="6">
        <v>0.171548500888837</v>
      </c>
      <c r="F73" s="6">
        <v>99.828451499111196</v>
      </c>
    </row>
    <row r="74" spans="1:6" x14ac:dyDescent="0.25">
      <c r="A74" s="6" t="s">
        <v>92</v>
      </c>
      <c r="B74" s="6" t="s">
        <v>93</v>
      </c>
      <c r="C74" s="6">
        <v>170.78492797040801</v>
      </c>
      <c r="D74" s="6">
        <v>56656.742348946202</v>
      </c>
      <c r="E74" s="6">
        <v>0.30053204169554099</v>
      </c>
      <c r="F74" s="6">
        <v>99.699467958304496</v>
      </c>
    </row>
    <row r="75" spans="1:6" x14ac:dyDescent="0.25">
      <c r="A75" s="6" t="s">
        <v>94</v>
      </c>
      <c r="B75" s="6" t="s">
        <v>95</v>
      </c>
      <c r="C75" s="6">
        <v>169.75922383418799</v>
      </c>
      <c r="D75" s="6">
        <v>24507.9600612994</v>
      </c>
      <c r="E75" s="6">
        <v>0.68790483380064804</v>
      </c>
      <c r="F75" s="6">
        <v>99.312095166199398</v>
      </c>
    </row>
    <row r="76" spans="1:6" x14ac:dyDescent="0.25">
      <c r="A76" s="6" t="s">
        <v>96</v>
      </c>
      <c r="B76" s="6" t="s">
        <v>97</v>
      </c>
      <c r="C76" s="6">
        <v>0</v>
      </c>
      <c r="D76" s="6">
        <v>25512.704291947099</v>
      </c>
      <c r="E76" s="6">
        <v>0</v>
      </c>
      <c r="F76" s="6">
        <v>100</v>
      </c>
    </row>
    <row r="77" spans="1:6" x14ac:dyDescent="0.25">
      <c r="A77" s="6" t="s">
        <v>98</v>
      </c>
      <c r="B77" s="6" t="s">
        <v>99</v>
      </c>
      <c r="C77" s="6">
        <v>384.19022396649302</v>
      </c>
      <c r="D77" s="6">
        <v>77848.281287089005</v>
      </c>
      <c r="E77" s="6">
        <v>0.49108792876650997</v>
      </c>
      <c r="F77" s="6">
        <v>99.508912071233496</v>
      </c>
    </row>
    <row r="78" spans="1:6" x14ac:dyDescent="0.25">
      <c r="A78" s="6" t="s">
        <v>100</v>
      </c>
      <c r="B78" s="6" t="s">
        <v>101</v>
      </c>
      <c r="C78" s="6">
        <v>13.117080722994301</v>
      </c>
      <c r="D78" s="6">
        <v>6980.7276927666298</v>
      </c>
      <c r="E78" s="6">
        <v>0.18755178514563201</v>
      </c>
      <c r="F78" s="6">
        <v>99.812448214854399</v>
      </c>
    </row>
    <row r="79" spans="1:6" x14ac:dyDescent="0.25">
      <c r="A79" s="6" t="s">
        <v>102</v>
      </c>
      <c r="B79" s="6" t="s">
        <v>103</v>
      </c>
      <c r="C79" s="6">
        <v>1344.7517149436301</v>
      </c>
      <c r="D79" s="6">
        <v>102016.010362634</v>
      </c>
      <c r="E79" s="6">
        <v>1.3010272833847001</v>
      </c>
      <c r="F79" s="6">
        <v>98.698972716615302</v>
      </c>
    </row>
    <row r="80" spans="1:6" x14ac:dyDescent="0.25">
      <c r="A80" s="6" t="s">
        <v>104</v>
      </c>
      <c r="B80" s="6" t="s">
        <v>105</v>
      </c>
      <c r="C80" s="6">
        <v>2152.8810230815402</v>
      </c>
      <c r="D80" s="6">
        <v>167626.46877213099</v>
      </c>
      <c r="E80" s="6">
        <v>1.26804645304528</v>
      </c>
      <c r="F80" s="6">
        <v>98.731953546954699</v>
      </c>
    </row>
    <row r="81" spans="1:6" x14ac:dyDescent="0.25">
      <c r="A81" s="6" t="s">
        <v>106</v>
      </c>
      <c r="B81" s="6" t="s">
        <v>107</v>
      </c>
      <c r="C81" s="6">
        <v>221.53541955895599</v>
      </c>
      <c r="D81" s="6">
        <v>70476.387494070499</v>
      </c>
      <c r="E81" s="6">
        <v>0.31335491967649698</v>
      </c>
      <c r="F81" s="6">
        <v>99.686645080323501</v>
      </c>
    </row>
    <row r="82" spans="1:6" x14ac:dyDescent="0.25">
      <c r="A82" s="6" t="s">
        <v>108</v>
      </c>
      <c r="B82" s="6" t="s">
        <v>109</v>
      </c>
      <c r="C82" s="6">
        <v>1293.03104275908</v>
      </c>
      <c r="D82" s="6">
        <v>34012.843590750803</v>
      </c>
      <c r="E82" s="6">
        <v>3.66236796618495</v>
      </c>
      <c r="F82" s="6">
        <v>96.337632033815098</v>
      </c>
    </row>
    <row r="83" spans="1:6" x14ac:dyDescent="0.25">
      <c r="A83" s="6" t="s">
        <v>110</v>
      </c>
      <c r="B83" s="6" t="s">
        <v>111</v>
      </c>
      <c r="C83" s="6">
        <v>587.10003978080704</v>
      </c>
      <c r="D83" s="6">
        <v>108366.13871467899</v>
      </c>
      <c r="E83" s="6">
        <v>0.53885505974164905</v>
      </c>
      <c r="F83" s="6">
        <v>99.461144940258393</v>
      </c>
    </row>
    <row r="84" spans="1:6" x14ac:dyDescent="0.25">
      <c r="A84" s="6" t="s">
        <v>112</v>
      </c>
      <c r="B84" s="6" t="s">
        <v>113</v>
      </c>
      <c r="C84" s="6">
        <v>956.82822427732594</v>
      </c>
      <c r="D84" s="6">
        <v>97633.7320277627</v>
      </c>
      <c r="E84" s="6">
        <v>0.97050693477272099</v>
      </c>
      <c r="F84" s="6">
        <v>99.0294930652273</v>
      </c>
    </row>
    <row r="85" spans="1:6" x14ac:dyDescent="0.25">
      <c r="A85" s="6" t="s">
        <v>114</v>
      </c>
      <c r="B85" s="6" t="s">
        <v>115</v>
      </c>
      <c r="C85" s="6">
        <v>79.560796878019701</v>
      </c>
      <c r="D85" s="6">
        <v>51387.908662337002</v>
      </c>
      <c r="E85" s="6">
        <v>0.15458462930855199</v>
      </c>
      <c r="F85" s="6">
        <v>99.845415370691498</v>
      </c>
    </row>
    <row r="86" spans="1:6" x14ac:dyDescent="0.25">
      <c r="A86" s="6" t="s">
        <v>116</v>
      </c>
      <c r="B86" s="6" t="s">
        <v>117</v>
      </c>
      <c r="C86" s="6">
        <v>682.56899903989301</v>
      </c>
      <c r="D86" s="6">
        <v>192592.58540042801</v>
      </c>
      <c r="E86" s="6">
        <v>0.353159205155328</v>
      </c>
      <c r="F86" s="6">
        <v>99.646840794844707</v>
      </c>
    </row>
    <row r="87" spans="1:6" x14ac:dyDescent="0.25">
      <c r="A87" s="6" t="s">
        <v>118</v>
      </c>
      <c r="B87" s="6" t="s">
        <v>119</v>
      </c>
      <c r="C87" s="6">
        <v>1342.268880628</v>
      </c>
      <c r="D87" s="6">
        <v>297847.76447665499</v>
      </c>
      <c r="E87" s="6">
        <v>0.448634222726632</v>
      </c>
      <c r="F87" s="6">
        <v>99.551365777273404</v>
      </c>
    </row>
    <row r="88" spans="1:6" x14ac:dyDescent="0.25">
      <c r="A88" s="6" t="s">
        <v>120</v>
      </c>
      <c r="B88" s="6" t="s">
        <v>121</v>
      </c>
      <c r="C88" s="6">
        <v>294.75763624412701</v>
      </c>
      <c r="D88" s="6">
        <v>114795.33652567799</v>
      </c>
      <c r="E88" s="6">
        <v>0.25611034415301398</v>
      </c>
      <c r="F88" s="6">
        <v>99.743889655846999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300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301</v>
      </c>
    </row>
    <row r="12" spans="1:6" x14ac:dyDescent="0.25">
      <c r="A12" s="3" t="s">
        <v>6</v>
      </c>
    </row>
    <row r="15" spans="1:6" ht="17.25" x14ac:dyDescent="0.3">
      <c r="A15" s="4" t="s">
        <v>302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31195.209796609899</v>
      </c>
      <c r="D17" s="6">
        <v>2244491.7874183501</v>
      </c>
      <c r="E17" s="6">
        <v>1.3708040620167601</v>
      </c>
      <c r="F17" s="6">
        <v>98.629195937983198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303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31195.209796609899</v>
      </c>
      <c r="D28" s="6">
        <v>2244491.7874183501</v>
      </c>
      <c r="E28" s="6">
        <v>1.3708040620167601</v>
      </c>
      <c r="F28" s="6">
        <v>98.629195937983198</v>
      </c>
    </row>
    <row r="29" spans="1:6" x14ac:dyDescent="0.25">
      <c r="A29" s="6" t="s">
        <v>20</v>
      </c>
      <c r="B29" s="6" t="s">
        <v>21</v>
      </c>
      <c r="C29" s="6">
        <v>21.8060758843631</v>
      </c>
      <c r="D29" s="6">
        <v>2068.1021536927401</v>
      </c>
      <c r="E29" s="6">
        <v>1.04339872802815</v>
      </c>
      <c r="F29" s="6">
        <v>98.956601271971806</v>
      </c>
    </row>
    <row r="30" spans="1:6" x14ac:dyDescent="0.25">
      <c r="A30" s="6" t="s">
        <v>22</v>
      </c>
      <c r="B30" s="6" t="s">
        <v>23</v>
      </c>
      <c r="C30" s="6">
        <v>203.303353941859</v>
      </c>
      <c r="D30" s="6">
        <v>13805.613098358001</v>
      </c>
      <c r="E30" s="6">
        <v>1.4512425328118901</v>
      </c>
      <c r="F30" s="6">
        <v>98.548757467188096</v>
      </c>
    </row>
    <row r="31" spans="1:6" x14ac:dyDescent="0.25">
      <c r="A31" s="6" t="s">
        <v>24</v>
      </c>
      <c r="B31" s="6" t="s">
        <v>25</v>
      </c>
      <c r="C31" s="6">
        <v>4.2035331538765703</v>
      </c>
      <c r="D31" s="6">
        <v>2018.2181575397501</v>
      </c>
      <c r="E31" s="6">
        <v>0.20784652247449401</v>
      </c>
      <c r="F31" s="6">
        <v>99.792153477525503</v>
      </c>
    </row>
    <row r="32" spans="1:6" x14ac:dyDescent="0.25">
      <c r="A32" s="6" t="s">
        <v>26</v>
      </c>
      <c r="B32" s="6" t="s">
        <v>27</v>
      </c>
      <c r="C32" s="6">
        <v>64.801162458427996</v>
      </c>
      <c r="D32" s="6">
        <v>25843.338398706099</v>
      </c>
      <c r="E32" s="6">
        <v>0.25011893387961698</v>
      </c>
      <c r="F32" s="6">
        <v>99.749881066120395</v>
      </c>
    </row>
    <row r="33" spans="1:6" x14ac:dyDescent="0.25">
      <c r="A33" s="6" t="s">
        <v>28</v>
      </c>
      <c r="B33" s="6" t="s">
        <v>29</v>
      </c>
      <c r="C33" s="6">
        <v>99.227886587655703</v>
      </c>
      <c r="D33" s="6">
        <v>2511.4215707447502</v>
      </c>
      <c r="E33" s="6">
        <v>3.8008889438970499</v>
      </c>
      <c r="F33" s="6">
        <v>96.199111056103007</v>
      </c>
    </row>
    <row r="34" spans="1:6" x14ac:dyDescent="0.25">
      <c r="A34" s="6" t="s">
        <v>30</v>
      </c>
      <c r="B34" s="6" t="s">
        <v>31</v>
      </c>
      <c r="C34" s="6">
        <v>84.837749156885906</v>
      </c>
      <c r="D34" s="6">
        <v>4769.6243980303298</v>
      </c>
      <c r="E34" s="6">
        <v>1.74762407419415</v>
      </c>
      <c r="F34" s="6">
        <v>98.252375925805794</v>
      </c>
    </row>
    <row r="35" spans="1:6" x14ac:dyDescent="0.25">
      <c r="A35" s="6" t="s">
        <v>32</v>
      </c>
      <c r="B35" s="6" t="s">
        <v>33</v>
      </c>
      <c r="C35" s="6">
        <v>147.877283705981</v>
      </c>
      <c r="D35" s="6">
        <v>4644.8737290536601</v>
      </c>
      <c r="E35" s="6">
        <v>3.0854363874169501</v>
      </c>
      <c r="F35" s="6">
        <v>96.914563612582995</v>
      </c>
    </row>
    <row r="36" spans="1:6" x14ac:dyDescent="0.25">
      <c r="A36" s="6" t="s">
        <v>34</v>
      </c>
      <c r="B36" s="6" t="s">
        <v>35</v>
      </c>
      <c r="C36" s="6">
        <v>380.57444262675102</v>
      </c>
      <c r="D36" s="6">
        <v>30277.684735061001</v>
      </c>
      <c r="E36" s="6">
        <v>1.24134394070138</v>
      </c>
      <c r="F36" s="6">
        <v>98.758656059298602</v>
      </c>
    </row>
    <row r="37" spans="1:6" x14ac:dyDescent="0.25">
      <c r="A37" s="6" t="s">
        <v>36</v>
      </c>
      <c r="B37" s="6" t="s">
        <v>37</v>
      </c>
      <c r="C37" s="6">
        <v>1730.56375431677</v>
      </c>
      <c r="D37" s="6">
        <v>19873.528707952199</v>
      </c>
      <c r="E37" s="6">
        <v>8.0103515449175209</v>
      </c>
      <c r="F37" s="6">
        <v>91.989648455082502</v>
      </c>
    </row>
    <row r="38" spans="1:6" x14ac:dyDescent="0.25">
      <c r="A38" s="6" t="s">
        <v>38</v>
      </c>
      <c r="B38" s="6" t="s">
        <v>39</v>
      </c>
      <c r="C38" s="6">
        <v>646.80431456236795</v>
      </c>
      <c r="D38" s="6">
        <v>31761.400758631298</v>
      </c>
      <c r="E38" s="6">
        <v>1.9958041894068701</v>
      </c>
      <c r="F38" s="6">
        <v>98.004195810593103</v>
      </c>
    </row>
    <row r="39" spans="1:6" x14ac:dyDescent="0.25">
      <c r="A39" s="6" t="s">
        <v>40</v>
      </c>
      <c r="B39" s="6" t="s">
        <v>41</v>
      </c>
      <c r="C39" s="6">
        <v>140.50696280345699</v>
      </c>
      <c r="D39" s="6">
        <v>2455.2781718132701</v>
      </c>
      <c r="E39" s="6">
        <v>5.4128887992188401</v>
      </c>
      <c r="F39" s="6">
        <v>94.587111200781194</v>
      </c>
    </row>
    <row r="40" spans="1:6" x14ac:dyDescent="0.25">
      <c r="A40" s="6" t="s">
        <v>42</v>
      </c>
      <c r="B40" s="6" t="s">
        <v>43</v>
      </c>
      <c r="C40" s="6">
        <v>4.0388955003805398</v>
      </c>
      <c r="D40" s="6">
        <v>1113.5022321101801</v>
      </c>
      <c r="E40" s="6">
        <v>0.36140911511831397</v>
      </c>
      <c r="F40" s="6">
        <v>99.638590884881694</v>
      </c>
    </row>
    <row r="41" spans="1:6" x14ac:dyDescent="0.25">
      <c r="A41" s="6" t="s">
        <v>44</v>
      </c>
      <c r="B41" s="6" t="s">
        <v>45</v>
      </c>
      <c r="C41" s="6">
        <v>159.30217484921499</v>
      </c>
      <c r="D41" s="6">
        <v>25433.613096240199</v>
      </c>
      <c r="E41" s="6">
        <v>0.62244638081214698</v>
      </c>
      <c r="F41" s="6">
        <v>99.377553619187907</v>
      </c>
    </row>
    <row r="42" spans="1:6" x14ac:dyDescent="0.25">
      <c r="A42" s="6" t="s">
        <v>46</v>
      </c>
      <c r="B42" s="6" t="s">
        <v>47</v>
      </c>
      <c r="C42" s="6">
        <v>0</v>
      </c>
      <c r="D42" s="6">
        <v>3994.3618449411001</v>
      </c>
      <c r="E42" s="6">
        <v>0</v>
      </c>
      <c r="F42" s="6">
        <v>100</v>
      </c>
    </row>
    <row r="43" spans="1:6" x14ac:dyDescent="0.25">
      <c r="A43" s="6" t="s">
        <v>48</v>
      </c>
      <c r="B43" s="6" t="s">
        <v>49</v>
      </c>
      <c r="C43" s="6">
        <v>4.2242353877412704</v>
      </c>
      <c r="D43" s="6">
        <v>3421.7182671222699</v>
      </c>
      <c r="E43" s="6">
        <v>0.123301409309888</v>
      </c>
      <c r="F43" s="6">
        <v>99.876698590690097</v>
      </c>
    </row>
    <row r="44" spans="1:6" x14ac:dyDescent="0.25">
      <c r="A44" s="6" t="s">
        <v>50</v>
      </c>
      <c r="B44" s="6" t="s">
        <v>51</v>
      </c>
      <c r="C44" s="6">
        <v>20.080826610566699</v>
      </c>
      <c r="D44" s="6">
        <v>4902.2319279495496</v>
      </c>
      <c r="E44" s="6">
        <v>0.40795511402568702</v>
      </c>
      <c r="F44" s="6">
        <v>99.592044885974303</v>
      </c>
    </row>
    <row r="45" spans="1:6" x14ac:dyDescent="0.25">
      <c r="A45" s="6" t="s">
        <v>52</v>
      </c>
      <c r="B45" s="6" t="s">
        <v>53</v>
      </c>
      <c r="C45" s="6">
        <v>290.40197802090802</v>
      </c>
      <c r="D45" s="6">
        <v>24463.192086477698</v>
      </c>
      <c r="E45" s="6">
        <v>1.1731709636355401</v>
      </c>
      <c r="F45" s="6">
        <v>98.826829036364501</v>
      </c>
    </row>
    <row r="46" spans="1:6" x14ac:dyDescent="0.25">
      <c r="A46" s="6" t="s">
        <v>54</v>
      </c>
      <c r="B46" s="6" t="s">
        <v>55</v>
      </c>
      <c r="C46" s="6">
        <v>10.8600574974545</v>
      </c>
      <c r="D46" s="6">
        <v>1085.06610501505</v>
      </c>
      <c r="E46" s="6">
        <v>0.99094791865876197</v>
      </c>
      <c r="F46" s="6">
        <v>99.009052081341196</v>
      </c>
    </row>
    <row r="47" spans="1:6" x14ac:dyDescent="0.25">
      <c r="A47" s="6" t="s">
        <v>56</v>
      </c>
      <c r="B47" s="6" t="s">
        <v>57</v>
      </c>
      <c r="C47" s="6">
        <v>555.26537816894404</v>
      </c>
      <c r="D47" s="6">
        <v>28746.5929487131</v>
      </c>
      <c r="E47" s="6">
        <v>1.89498349208635</v>
      </c>
      <c r="F47" s="6">
        <v>98.105016507913703</v>
      </c>
    </row>
    <row r="48" spans="1:6" x14ac:dyDescent="0.25">
      <c r="A48" s="6" t="s">
        <v>58</v>
      </c>
      <c r="B48" s="6" t="s">
        <v>59</v>
      </c>
      <c r="C48" s="6">
        <v>12.8792654569558</v>
      </c>
      <c r="D48" s="6">
        <v>3572.3147130193402</v>
      </c>
      <c r="E48" s="6">
        <v>0.35923482897372999</v>
      </c>
      <c r="F48" s="6">
        <v>99.640765171026302</v>
      </c>
    </row>
    <row r="49" spans="1:6" x14ac:dyDescent="0.25">
      <c r="A49" s="6" t="s">
        <v>60</v>
      </c>
      <c r="B49" s="6" t="s">
        <v>61</v>
      </c>
      <c r="C49" s="6">
        <v>1.8021462105969199</v>
      </c>
      <c r="D49" s="6">
        <v>980.36753856472205</v>
      </c>
      <c r="E49" s="6">
        <v>0.18348623853210999</v>
      </c>
      <c r="F49" s="6">
        <v>99.816513761467903</v>
      </c>
    </row>
    <row r="50" spans="1:6" x14ac:dyDescent="0.25">
      <c r="A50" s="6" t="s">
        <v>62</v>
      </c>
      <c r="B50" s="6" t="s">
        <v>63</v>
      </c>
      <c r="C50" s="6">
        <v>40.034163448424799</v>
      </c>
      <c r="D50" s="6">
        <v>5525.7159348620598</v>
      </c>
      <c r="E50" s="6">
        <v>0.71929502297592196</v>
      </c>
      <c r="F50" s="6">
        <v>99.280704977024101</v>
      </c>
    </row>
    <row r="51" spans="1:6" x14ac:dyDescent="0.25">
      <c r="A51" s="6" t="s">
        <v>64</v>
      </c>
      <c r="B51" s="6" t="s">
        <v>65</v>
      </c>
      <c r="C51" s="6">
        <v>4477.1018737610902</v>
      </c>
      <c r="D51" s="6">
        <v>156711.87497108401</v>
      </c>
      <c r="E51" s="6">
        <v>2.7775484163973498</v>
      </c>
      <c r="F51" s="6">
        <v>97.222451583602606</v>
      </c>
    </row>
    <row r="52" spans="1:6" x14ac:dyDescent="0.25">
      <c r="A52" s="6" t="s">
        <v>66</v>
      </c>
      <c r="B52" s="6" t="s">
        <v>67</v>
      </c>
      <c r="C52" s="6">
        <v>10.5492202760088</v>
      </c>
      <c r="D52" s="6">
        <v>4192.2285538961296</v>
      </c>
      <c r="E52" s="6">
        <v>0.251005902354348</v>
      </c>
      <c r="F52" s="6">
        <v>99.748994097645607</v>
      </c>
    </row>
    <row r="53" spans="1:6" x14ac:dyDescent="0.25">
      <c r="A53" s="6" t="s">
        <v>68</v>
      </c>
      <c r="B53" s="6" t="s">
        <v>69</v>
      </c>
      <c r="C53" s="6">
        <v>9.4111267365829896</v>
      </c>
      <c r="D53" s="6">
        <v>1885.26434088319</v>
      </c>
      <c r="E53" s="6">
        <v>0.49671444516067498</v>
      </c>
      <c r="F53" s="6">
        <v>99.503285554839294</v>
      </c>
    </row>
    <row r="54" spans="1:6" x14ac:dyDescent="0.25">
      <c r="A54" s="6" t="s">
        <v>70</v>
      </c>
      <c r="B54" s="6" t="s">
        <v>71</v>
      </c>
      <c r="C54" s="6">
        <v>6.3422091509105201</v>
      </c>
      <c r="D54" s="6">
        <v>1793.63014608767</v>
      </c>
      <c r="E54" s="6">
        <v>0.35235036429600503</v>
      </c>
      <c r="F54" s="6">
        <v>99.647649635703999</v>
      </c>
    </row>
    <row r="55" spans="1:6" x14ac:dyDescent="0.25">
      <c r="A55" s="6" t="s">
        <v>72</v>
      </c>
      <c r="B55" s="6" t="s">
        <v>73</v>
      </c>
      <c r="C55" s="6">
        <v>47.646097762076501</v>
      </c>
      <c r="D55" s="6">
        <v>2411.4733677690801</v>
      </c>
      <c r="E55" s="6">
        <v>1.93752676231958</v>
      </c>
      <c r="F55" s="6">
        <v>98.062473237680393</v>
      </c>
    </row>
    <row r="56" spans="1:6" x14ac:dyDescent="0.25">
      <c r="A56" s="6" t="s">
        <v>74</v>
      </c>
      <c r="B56" s="6" t="s">
        <v>75</v>
      </c>
      <c r="C56" s="6">
        <v>107.803067079097</v>
      </c>
      <c r="D56" s="6">
        <v>3449.8612595437198</v>
      </c>
      <c r="E56" s="6">
        <v>3.0301640959317502</v>
      </c>
      <c r="F56" s="6">
        <v>96.969835904068205</v>
      </c>
    </row>
    <row r="57" spans="1:6" x14ac:dyDescent="0.25">
      <c r="A57" s="6" t="s">
        <v>76</v>
      </c>
      <c r="B57" s="6" t="s">
        <v>77</v>
      </c>
      <c r="C57" s="6">
        <v>392.78062673016399</v>
      </c>
      <c r="D57" s="6">
        <v>7639.2276021748803</v>
      </c>
      <c r="E57" s="6">
        <v>4.8901920358678304</v>
      </c>
      <c r="F57" s="6">
        <v>95.109807964132202</v>
      </c>
    </row>
    <row r="58" spans="1:6" x14ac:dyDescent="0.25">
      <c r="A58" s="6" t="s">
        <v>78</v>
      </c>
      <c r="B58" s="6" t="s">
        <v>79</v>
      </c>
      <c r="C58" s="6">
        <v>31.1337599952289</v>
      </c>
      <c r="D58" s="6">
        <v>4948.14739681234</v>
      </c>
      <c r="E58" s="6">
        <v>0.625266158201641</v>
      </c>
      <c r="F58" s="6">
        <v>99.374733841798403</v>
      </c>
    </row>
    <row r="59" spans="1:6" x14ac:dyDescent="0.25">
      <c r="A59" s="6" t="s">
        <v>80</v>
      </c>
      <c r="B59" s="6" t="s">
        <v>81</v>
      </c>
      <c r="C59" s="6">
        <v>487.74457026741999</v>
      </c>
      <c r="D59" s="6">
        <v>25252.9661611792</v>
      </c>
      <c r="E59" s="6">
        <v>1.89483723023839</v>
      </c>
      <c r="F59" s="6">
        <v>98.105162769761606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304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1622.80311852197</v>
      </c>
      <c r="D70" s="6">
        <v>188808.92673960299</v>
      </c>
      <c r="E70" s="6">
        <v>0.85217054937797698</v>
      </c>
      <c r="F70" s="6">
        <v>99.147829450621998</v>
      </c>
    </row>
    <row r="71" spans="1:6" x14ac:dyDescent="0.25">
      <c r="A71" s="6" t="s">
        <v>86</v>
      </c>
      <c r="B71" s="6" t="s">
        <v>87</v>
      </c>
      <c r="C71" s="6">
        <v>2218.2958875778099</v>
      </c>
      <c r="D71" s="6">
        <v>247801.80046563299</v>
      </c>
      <c r="E71" s="6">
        <v>0.88724703331206101</v>
      </c>
      <c r="F71" s="6">
        <v>99.112752966687907</v>
      </c>
    </row>
    <row r="72" spans="1:6" x14ac:dyDescent="0.25">
      <c r="A72" s="6" t="s">
        <v>88</v>
      </c>
      <c r="B72" s="6" t="s">
        <v>89</v>
      </c>
      <c r="C72" s="6">
        <v>3522.46895156354</v>
      </c>
      <c r="D72" s="6">
        <v>343965.592101129</v>
      </c>
      <c r="E72" s="6">
        <v>1.01369495714254</v>
      </c>
      <c r="F72" s="6">
        <v>98.986305042857495</v>
      </c>
    </row>
    <row r="73" spans="1:6" x14ac:dyDescent="0.25">
      <c r="A73" s="6" t="s">
        <v>90</v>
      </c>
      <c r="B73" s="6" t="s">
        <v>91</v>
      </c>
      <c r="C73" s="6">
        <v>372.63343502987601</v>
      </c>
      <c r="D73" s="6">
        <v>49419.749573039502</v>
      </c>
      <c r="E73" s="6">
        <v>0.74837437479039104</v>
      </c>
      <c r="F73" s="6">
        <v>99.251625625209599</v>
      </c>
    </row>
    <row r="74" spans="1:6" x14ac:dyDescent="0.25">
      <c r="A74" s="6" t="s">
        <v>92</v>
      </c>
      <c r="B74" s="6" t="s">
        <v>93</v>
      </c>
      <c r="C74" s="6">
        <v>346.61201711231899</v>
      </c>
      <c r="D74" s="6">
        <v>56480.9152598043</v>
      </c>
      <c r="E74" s="6">
        <v>0.60993682766329504</v>
      </c>
      <c r="F74" s="6">
        <v>99.390063172336696</v>
      </c>
    </row>
    <row r="75" spans="1:6" x14ac:dyDescent="0.25">
      <c r="A75" s="6" t="s">
        <v>94</v>
      </c>
      <c r="B75" s="6" t="s">
        <v>95</v>
      </c>
      <c r="C75" s="6">
        <v>81.896420883690695</v>
      </c>
      <c r="D75" s="6">
        <v>24595.822864249902</v>
      </c>
      <c r="E75" s="6">
        <v>0.33186381584714397</v>
      </c>
      <c r="F75" s="6">
        <v>99.6681361841529</v>
      </c>
    </row>
    <row r="76" spans="1:6" x14ac:dyDescent="0.25">
      <c r="A76" s="6" t="s">
        <v>96</v>
      </c>
      <c r="B76" s="6" t="s">
        <v>97</v>
      </c>
      <c r="C76" s="6">
        <v>38.918585264598001</v>
      </c>
      <c r="D76" s="6">
        <v>25473.785706682502</v>
      </c>
      <c r="E76" s="6">
        <v>0.15254590348104499</v>
      </c>
      <c r="F76" s="6">
        <v>99.847454096518902</v>
      </c>
    </row>
    <row r="77" spans="1:6" x14ac:dyDescent="0.25">
      <c r="A77" s="6" t="s">
        <v>98</v>
      </c>
      <c r="B77" s="6" t="s">
        <v>99</v>
      </c>
      <c r="C77" s="6">
        <v>487.21436502813702</v>
      </c>
      <c r="D77" s="6">
        <v>77745.257146027405</v>
      </c>
      <c r="E77" s="6">
        <v>0.62277767226015102</v>
      </c>
      <c r="F77" s="6">
        <v>99.377222327739801</v>
      </c>
    </row>
    <row r="78" spans="1:6" x14ac:dyDescent="0.25">
      <c r="A78" s="6" t="s">
        <v>100</v>
      </c>
      <c r="B78" s="6" t="s">
        <v>101</v>
      </c>
      <c r="C78" s="6">
        <v>15.400535947192401</v>
      </c>
      <c r="D78" s="6">
        <v>6978.4442375424396</v>
      </c>
      <c r="E78" s="6">
        <v>0.220201283356597</v>
      </c>
      <c r="F78" s="6">
        <v>99.779798716643398</v>
      </c>
    </row>
    <row r="79" spans="1:6" x14ac:dyDescent="0.25">
      <c r="A79" s="6" t="s">
        <v>102</v>
      </c>
      <c r="B79" s="6" t="s">
        <v>103</v>
      </c>
      <c r="C79" s="6">
        <v>5035.1146233240997</v>
      </c>
      <c r="D79" s="6">
        <v>98325.647454253194</v>
      </c>
      <c r="E79" s="6">
        <v>4.8713985095669097</v>
      </c>
      <c r="F79" s="6">
        <v>95.128601490433098</v>
      </c>
    </row>
    <row r="80" spans="1:6" x14ac:dyDescent="0.25">
      <c r="A80" s="6" t="s">
        <v>104</v>
      </c>
      <c r="B80" s="6" t="s">
        <v>105</v>
      </c>
      <c r="C80" s="6">
        <v>2081.7776110686</v>
      </c>
      <c r="D80" s="6">
        <v>167697.572184144</v>
      </c>
      <c r="E80" s="6">
        <v>1.2261665588775299</v>
      </c>
      <c r="F80" s="6">
        <v>98.773833441122505</v>
      </c>
    </row>
    <row r="81" spans="1:6" x14ac:dyDescent="0.25">
      <c r="A81" s="6" t="s">
        <v>106</v>
      </c>
      <c r="B81" s="6" t="s">
        <v>107</v>
      </c>
      <c r="C81" s="6">
        <v>274.74654379516102</v>
      </c>
      <c r="D81" s="6">
        <v>70423.176369834298</v>
      </c>
      <c r="E81" s="6">
        <v>0.38862039006551002</v>
      </c>
      <c r="F81" s="6">
        <v>99.611379609934502</v>
      </c>
    </row>
    <row r="82" spans="1:6" x14ac:dyDescent="0.25">
      <c r="A82" s="6" t="s">
        <v>108</v>
      </c>
      <c r="B82" s="6" t="s">
        <v>109</v>
      </c>
      <c r="C82" s="6">
        <v>696.41638389788898</v>
      </c>
      <c r="D82" s="6">
        <v>34609.458249611896</v>
      </c>
      <c r="E82" s="6">
        <v>1.97252267824262</v>
      </c>
      <c r="F82" s="6">
        <v>98.027477321757402</v>
      </c>
    </row>
    <row r="83" spans="1:6" x14ac:dyDescent="0.25">
      <c r="A83" s="6" t="s">
        <v>110</v>
      </c>
      <c r="B83" s="6" t="s">
        <v>111</v>
      </c>
      <c r="C83" s="6">
        <v>2212.2681333820901</v>
      </c>
      <c r="D83" s="6">
        <v>106740.970621078</v>
      </c>
      <c r="E83" s="6">
        <v>2.0304748703870201</v>
      </c>
      <c r="F83" s="6">
        <v>97.969525129613004</v>
      </c>
    </row>
    <row r="84" spans="1:6" x14ac:dyDescent="0.25">
      <c r="A84" s="6" t="s">
        <v>112</v>
      </c>
      <c r="B84" s="6" t="s">
        <v>113</v>
      </c>
      <c r="C84" s="6">
        <v>553.97547239615199</v>
      </c>
      <c r="D84" s="6">
        <v>98036.584779643905</v>
      </c>
      <c r="E84" s="6">
        <v>0.56189504449508298</v>
      </c>
      <c r="F84" s="6">
        <v>99.438104955504897</v>
      </c>
    </row>
    <row r="85" spans="1:6" x14ac:dyDescent="0.25">
      <c r="A85" s="6" t="s">
        <v>114</v>
      </c>
      <c r="B85" s="6" t="s">
        <v>115</v>
      </c>
      <c r="C85" s="6">
        <v>337.61137087396202</v>
      </c>
      <c r="D85" s="6">
        <v>51129.858088341098</v>
      </c>
      <c r="E85" s="6">
        <v>0.65597041086603103</v>
      </c>
      <c r="F85" s="6">
        <v>99.344029589133996</v>
      </c>
    </row>
    <row r="86" spans="1:6" x14ac:dyDescent="0.25">
      <c r="A86" s="6" t="s">
        <v>116</v>
      </c>
      <c r="B86" s="6" t="s">
        <v>117</v>
      </c>
      <c r="C86" s="6">
        <v>1504.2507444221801</v>
      </c>
      <c r="D86" s="6">
        <v>191770.90365504599</v>
      </c>
      <c r="E86" s="6">
        <v>0.77829493868267097</v>
      </c>
      <c r="F86" s="6">
        <v>99.221705061317294</v>
      </c>
    </row>
    <row r="87" spans="1:6" x14ac:dyDescent="0.25">
      <c r="A87" s="6" t="s">
        <v>118</v>
      </c>
      <c r="B87" s="6" t="s">
        <v>119</v>
      </c>
      <c r="C87" s="6">
        <v>9109.5445565302598</v>
      </c>
      <c r="D87" s="6">
        <v>290080.48880075198</v>
      </c>
      <c r="E87" s="6">
        <v>3.0447352989368999</v>
      </c>
      <c r="F87" s="6">
        <v>96.955264701063101</v>
      </c>
    </row>
    <row r="88" spans="1:6" x14ac:dyDescent="0.25">
      <c r="A88" s="6" t="s">
        <v>120</v>
      </c>
      <c r="B88" s="6" t="s">
        <v>121</v>
      </c>
      <c r="C88" s="6">
        <v>683.26103999036502</v>
      </c>
      <c r="D88" s="6">
        <v>114406.833121932</v>
      </c>
      <c r="E88" s="6">
        <v>0.59367493350824296</v>
      </c>
      <c r="F88" s="6">
        <v>99.406325066491803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305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306</v>
      </c>
    </row>
    <row r="12" spans="1:6" x14ac:dyDescent="0.25">
      <c r="A12" s="3" t="s">
        <v>6</v>
      </c>
    </row>
    <row r="15" spans="1:6" ht="17.25" x14ac:dyDescent="0.3">
      <c r="A15" s="4" t="s">
        <v>307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14009.344006775</v>
      </c>
      <c r="D17" s="6">
        <v>2261677.6532081799</v>
      </c>
      <c r="E17" s="6">
        <v>0.61560944118940597</v>
      </c>
      <c r="F17" s="6">
        <v>99.384390558810594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308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14009.344006775</v>
      </c>
      <c r="D28" s="6">
        <v>2261677.6532081799</v>
      </c>
      <c r="E28" s="6">
        <v>0.61560944118940597</v>
      </c>
      <c r="F28" s="6">
        <v>99.384390558810594</v>
      </c>
    </row>
    <row r="29" spans="1:6" x14ac:dyDescent="0.25">
      <c r="A29" s="6" t="s">
        <v>20</v>
      </c>
      <c r="B29" s="6" t="s">
        <v>21</v>
      </c>
      <c r="C29" s="6">
        <v>27.094140357608499</v>
      </c>
      <c r="D29" s="6">
        <v>2062.8140892194901</v>
      </c>
      <c r="E29" s="6">
        <v>1.2964272772441801</v>
      </c>
      <c r="F29" s="6">
        <v>98.703572722755794</v>
      </c>
    </row>
    <row r="30" spans="1:6" x14ac:dyDescent="0.25">
      <c r="A30" s="6" t="s">
        <v>22</v>
      </c>
      <c r="B30" s="6" t="s">
        <v>23</v>
      </c>
      <c r="C30" s="6">
        <v>89.584996016021194</v>
      </c>
      <c r="D30" s="6">
        <v>13919.3314562839</v>
      </c>
      <c r="E30" s="6">
        <v>0.63948554708750305</v>
      </c>
      <c r="F30" s="6">
        <v>99.360514452912497</v>
      </c>
    </row>
    <row r="31" spans="1:6" x14ac:dyDescent="0.25">
      <c r="A31" s="6" t="s">
        <v>24</v>
      </c>
      <c r="B31" s="6" t="s">
        <v>25</v>
      </c>
      <c r="C31" s="6">
        <v>26.756093178630401</v>
      </c>
      <c r="D31" s="6">
        <v>1995.6655975149999</v>
      </c>
      <c r="E31" s="6">
        <v>1.32297301308383</v>
      </c>
      <c r="F31" s="6">
        <v>98.677026986916204</v>
      </c>
    </row>
    <row r="32" spans="1:6" x14ac:dyDescent="0.25">
      <c r="A32" s="6" t="s">
        <v>26</v>
      </c>
      <c r="B32" s="6" t="s">
        <v>27</v>
      </c>
      <c r="C32" s="6">
        <v>28.681605635680199</v>
      </c>
      <c r="D32" s="6">
        <v>25879.457955528898</v>
      </c>
      <c r="E32" s="6">
        <v>0.110704998975198</v>
      </c>
      <c r="F32" s="6">
        <v>99.889295001024806</v>
      </c>
    </row>
    <row r="33" spans="1:6" x14ac:dyDescent="0.25">
      <c r="A33" s="6" t="s">
        <v>28</v>
      </c>
      <c r="B33" s="6" t="s">
        <v>29</v>
      </c>
      <c r="C33" s="6">
        <v>14.4710150952957</v>
      </c>
      <c r="D33" s="6">
        <v>2596.1784422371102</v>
      </c>
      <c r="E33" s="6">
        <v>0.55430709223146002</v>
      </c>
      <c r="F33" s="6">
        <v>99.445692907768503</v>
      </c>
    </row>
    <row r="34" spans="1:6" x14ac:dyDescent="0.25">
      <c r="A34" s="6" t="s">
        <v>30</v>
      </c>
      <c r="B34" s="6" t="s">
        <v>31</v>
      </c>
      <c r="C34" s="6">
        <v>25.136267401205799</v>
      </c>
      <c r="D34" s="6">
        <v>4829.3258797860099</v>
      </c>
      <c r="E34" s="6">
        <v>0.51779716555767696</v>
      </c>
      <c r="F34" s="6">
        <v>99.482202834442305</v>
      </c>
    </row>
    <row r="35" spans="1:6" x14ac:dyDescent="0.25">
      <c r="A35" s="6" t="s">
        <v>32</v>
      </c>
      <c r="B35" s="6" t="s">
        <v>33</v>
      </c>
      <c r="C35" s="6">
        <v>27.503480444273301</v>
      </c>
      <c r="D35" s="6">
        <v>4765.2475323153703</v>
      </c>
      <c r="E35" s="6">
        <v>0.57385581623270998</v>
      </c>
      <c r="F35" s="6">
        <v>99.426144183767306</v>
      </c>
    </row>
    <row r="36" spans="1:6" x14ac:dyDescent="0.25">
      <c r="A36" s="6" t="s">
        <v>34</v>
      </c>
      <c r="B36" s="6" t="s">
        <v>35</v>
      </c>
      <c r="C36" s="6">
        <v>25.921035212908102</v>
      </c>
      <c r="D36" s="6">
        <v>30632.3381424748</v>
      </c>
      <c r="E36" s="6">
        <v>8.4548294352514194E-2</v>
      </c>
      <c r="F36" s="6">
        <v>99.915451705647499</v>
      </c>
    </row>
    <row r="37" spans="1:6" x14ac:dyDescent="0.25">
      <c r="A37" s="6" t="s">
        <v>36</v>
      </c>
      <c r="B37" s="6" t="s">
        <v>37</v>
      </c>
      <c r="C37" s="6">
        <v>57.334453427549498</v>
      </c>
      <c r="D37" s="6">
        <v>21546.758008841502</v>
      </c>
      <c r="E37" s="6">
        <v>0.26538700261389198</v>
      </c>
      <c r="F37" s="6">
        <v>99.734612997386094</v>
      </c>
    </row>
    <row r="38" spans="1:6" x14ac:dyDescent="0.25">
      <c r="A38" s="6" t="s">
        <v>38</v>
      </c>
      <c r="B38" s="6" t="s">
        <v>39</v>
      </c>
      <c r="C38" s="6">
        <v>283.950464447927</v>
      </c>
      <c r="D38" s="6">
        <v>32124.254608745701</v>
      </c>
      <c r="E38" s="6">
        <v>0.87616843884635698</v>
      </c>
      <c r="F38" s="6">
        <v>99.123831561153594</v>
      </c>
    </row>
    <row r="39" spans="1:6" x14ac:dyDescent="0.25">
      <c r="A39" s="6" t="s">
        <v>40</v>
      </c>
      <c r="B39" s="6" t="s">
        <v>41</v>
      </c>
      <c r="C39" s="6">
        <v>15.3495562835247</v>
      </c>
      <c r="D39" s="6">
        <v>2580.4355783331998</v>
      </c>
      <c r="E39" s="6">
        <v>0.59132614941147899</v>
      </c>
      <c r="F39" s="6">
        <v>99.408673850588499</v>
      </c>
    </row>
    <row r="40" spans="1:6" x14ac:dyDescent="0.25">
      <c r="A40" s="6" t="s">
        <v>42</v>
      </c>
      <c r="B40" s="6" t="s">
        <v>43</v>
      </c>
      <c r="C40" s="6">
        <v>6.0075104696735799</v>
      </c>
      <c r="D40" s="6">
        <v>1111.5336171408801</v>
      </c>
      <c r="E40" s="6">
        <v>0.53756504537048999</v>
      </c>
      <c r="F40" s="6">
        <v>99.462434954629501</v>
      </c>
    </row>
    <row r="41" spans="1:6" x14ac:dyDescent="0.25">
      <c r="A41" s="6" t="s">
        <v>44</v>
      </c>
      <c r="B41" s="6" t="s">
        <v>45</v>
      </c>
      <c r="C41" s="6">
        <v>436.26748033319001</v>
      </c>
      <c r="D41" s="6">
        <v>25156.6477907562</v>
      </c>
      <c r="E41" s="6">
        <v>1.7046415998806199</v>
      </c>
      <c r="F41" s="6">
        <v>98.295358400119397</v>
      </c>
    </row>
    <row r="42" spans="1:6" x14ac:dyDescent="0.25">
      <c r="A42" s="6" t="s">
        <v>46</v>
      </c>
      <c r="B42" s="6" t="s">
        <v>47</v>
      </c>
      <c r="C42" s="6">
        <v>18.487901026579799</v>
      </c>
      <c r="D42" s="6">
        <v>3975.8739439145202</v>
      </c>
      <c r="E42" s="6">
        <v>0.462849930583903</v>
      </c>
      <c r="F42" s="6">
        <v>99.5371500694161</v>
      </c>
    </row>
    <row r="43" spans="1:6" x14ac:dyDescent="0.25">
      <c r="A43" s="6" t="s">
        <v>48</v>
      </c>
      <c r="B43" s="6" t="s">
        <v>49</v>
      </c>
      <c r="C43" s="6">
        <v>0</v>
      </c>
      <c r="D43" s="6">
        <v>3425.9425025100099</v>
      </c>
      <c r="E43" s="6">
        <v>0</v>
      </c>
      <c r="F43" s="6">
        <v>100</v>
      </c>
    </row>
    <row r="44" spans="1:6" x14ac:dyDescent="0.25">
      <c r="A44" s="6" t="s">
        <v>50</v>
      </c>
      <c r="B44" s="6" t="s">
        <v>51</v>
      </c>
      <c r="C44" s="6">
        <v>13.0453318808009</v>
      </c>
      <c r="D44" s="6">
        <v>4909.2674226793197</v>
      </c>
      <c r="E44" s="6">
        <v>0.26502444138104497</v>
      </c>
      <c r="F44" s="6">
        <v>99.734975558618999</v>
      </c>
    </row>
    <row r="45" spans="1:6" x14ac:dyDescent="0.25">
      <c r="A45" s="6" t="s">
        <v>52</v>
      </c>
      <c r="B45" s="6" t="s">
        <v>53</v>
      </c>
      <c r="C45" s="6">
        <v>0</v>
      </c>
      <c r="D45" s="6">
        <v>24753.5940644986</v>
      </c>
      <c r="E45" s="6">
        <v>0</v>
      </c>
      <c r="F45" s="6">
        <v>100</v>
      </c>
    </row>
    <row r="46" spans="1:6" x14ac:dyDescent="0.25">
      <c r="A46" s="6" t="s">
        <v>54</v>
      </c>
      <c r="B46" s="6" t="s">
        <v>55</v>
      </c>
      <c r="C46" s="6">
        <v>21.771945642228999</v>
      </c>
      <c r="D46" s="6">
        <v>1074.1542168702799</v>
      </c>
      <c r="E46" s="6">
        <v>1.9866252295971201</v>
      </c>
      <c r="F46" s="6">
        <v>98.013374770402905</v>
      </c>
    </row>
    <row r="47" spans="1:6" x14ac:dyDescent="0.25">
      <c r="A47" s="6" t="s">
        <v>56</v>
      </c>
      <c r="B47" s="6" t="s">
        <v>57</v>
      </c>
      <c r="C47" s="6">
        <v>60.830054697309002</v>
      </c>
      <c r="D47" s="6">
        <v>29241.0282721847</v>
      </c>
      <c r="E47" s="6">
        <v>0.207597941464014</v>
      </c>
      <c r="F47" s="6">
        <v>99.792402058535998</v>
      </c>
    </row>
    <row r="48" spans="1:6" x14ac:dyDescent="0.25">
      <c r="A48" s="6" t="s">
        <v>58</v>
      </c>
      <c r="B48" s="6" t="s">
        <v>59</v>
      </c>
      <c r="C48" s="6">
        <v>27.2661939963177</v>
      </c>
      <c r="D48" s="6">
        <v>3557.9277844799699</v>
      </c>
      <c r="E48" s="6">
        <v>0.76052214078262703</v>
      </c>
      <c r="F48" s="6">
        <v>99.239477859217402</v>
      </c>
    </row>
    <row r="49" spans="1:6" x14ac:dyDescent="0.25">
      <c r="A49" s="6" t="s">
        <v>60</v>
      </c>
      <c r="B49" s="6" t="s">
        <v>61</v>
      </c>
      <c r="C49" s="6">
        <v>10.8128772635815</v>
      </c>
      <c r="D49" s="6">
        <v>971.35680751173697</v>
      </c>
      <c r="E49" s="6">
        <v>1.1009174311926599</v>
      </c>
      <c r="F49" s="6">
        <v>98.899082568807302</v>
      </c>
    </row>
    <row r="50" spans="1:6" x14ac:dyDescent="0.25">
      <c r="A50" s="6" t="s">
        <v>62</v>
      </c>
      <c r="B50" s="6" t="s">
        <v>63</v>
      </c>
      <c r="C50" s="6">
        <v>51.413562079060803</v>
      </c>
      <c r="D50" s="6">
        <v>5514.3365362314198</v>
      </c>
      <c r="E50" s="6">
        <v>0.92374902162186101</v>
      </c>
      <c r="F50" s="6">
        <v>99.076250978378098</v>
      </c>
    </row>
    <row r="51" spans="1:6" x14ac:dyDescent="0.25">
      <c r="A51" s="6" t="s">
        <v>64</v>
      </c>
      <c r="B51" s="6" t="s">
        <v>65</v>
      </c>
      <c r="C51" s="6">
        <v>1513.43889386827</v>
      </c>
      <c r="D51" s="6">
        <v>159675.53795097701</v>
      </c>
      <c r="E51" s="6">
        <v>0.93892207984237996</v>
      </c>
      <c r="F51" s="6">
        <v>99.061077920157601</v>
      </c>
    </row>
    <row r="52" spans="1:6" x14ac:dyDescent="0.25">
      <c r="A52" s="6" t="s">
        <v>66</v>
      </c>
      <c r="B52" s="6" t="s">
        <v>67</v>
      </c>
      <c r="C52" s="6">
        <v>12.857839096565501</v>
      </c>
      <c r="D52" s="6">
        <v>4189.9199350755798</v>
      </c>
      <c r="E52" s="6">
        <v>0.305936687292446</v>
      </c>
      <c r="F52" s="6">
        <v>99.694063312707499</v>
      </c>
    </row>
    <row r="53" spans="1:6" x14ac:dyDescent="0.25">
      <c r="A53" s="6" t="s">
        <v>68</v>
      </c>
      <c r="B53" s="6" t="s">
        <v>69</v>
      </c>
      <c r="C53" s="6">
        <v>0</v>
      </c>
      <c r="D53" s="6">
        <v>1894.67546761977</v>
      </c>
      <c r="E53" s="6">
        <v>0</v>
      </c>
      <c r="F53" s="6">
        <v>100</v>
      </c>
    </row>
    <row r="54" spans="1:6" x14ac:dyDescent="0.25">
      <c r="A54" s="6" t="s">
        <v>70</v>
      </c>
      <c r="B54" s="6" t="s">
        <v>71</v>
      </c>
      <c r="C54" s="6">
        <v>5.5088820497439004</v>
      </c>
      <c r="D54" s="6">
        <v>1794.46347318884</v>
      </c>
      <c r="E54" s="6">
        <v>0.30605370319777497</v>
      </c>
      <c r="F54" s="6">
        <v>99.693946296802196</v>
      </c>
    </row>
    <row r="55" spans="1:6" x14ac:dyDescent="0.25">
      <c r="A55" s="6" t="s">
        <v>72</v>
      </c>
      <c r="B55" s="6" t="s">
        <v>73</v>
      </c>
      <c r="C55" s="6">
        <v>6.53019046318283</v>
      </c>
      <c r="D55" s="6">
        <v>2452.58927506798</v>
      </c>
      <c r="E55" s="6">
        <v>0.265549948049081</v>
      </c>
      <c r="F55" s="6">
        <v>99.734450051950901</v>
      </c>
    </row>
    <row r="56" spans="1:6" x14ac:dyDescent="0.25">
      <c r="A56" s="6" t="s">
        <v>74</v>
      </c>
      <c r="B56" s="6" t="s">
        <v>75</v>
      </c>
      <c r="C56" s="6">
        <v>5.5602445671456699</v>
      </c>
      <c r="D56" s="6">
        <v>3552.10408205567</v>
      </c>
      <c r="E56" s="6">
        <v>0.15628918460735899</v>
      </c>
      <c r="F56" s="6">
        <v>99.843710815392598</v>
      </c>
    </row>
    <row r="57" spans="1:6" x14ac:dyDescent="0.25">
      <c r="A57" s="6" t="s">
        <v>76</v>
      </c>
      <c r="B57" s="6" t="s">
        <v>77</v>
      </c>
      <c r="C57" s="6">
        <v>91.879658306303696</v>
      </c>
      <c r="D57" s="6">
        <v>7940.1285705987402</v>
      </c>
      <c r="E57" s="6">
        <v>1.14391887667213</v>
      </c>
      <c r="F57" s="6">
        <v>98.856081123327897</v>
      </c>
    </row>
    <row r="58" spans="1:6" x14ac:dyDescent="0.25">
      <c r="A58" s="6" t="s">
        <v>78</v>
      </c>
      <c r="B58" s="6" t="s">
        <v>79</v>
      </c>
      <c r="C58" s="6">
        <v>60.944274799168397</v>
      </c>
      <c r="D58" s="6">
        <v>4918.3368820083997</v>
      </c>
      <c r="E58" s="6">
        <v>1.22395729182408</v>
      </c>
      <c r="F58" s="6">
        <v>98.776042708175893</v>
      </c>
    </row>
    <row r="59" spans="1:6" x14ac:dyDescent="0.25">
      <c r="A59" s="6" t="s">
        <v>80</v>
      </c>
      <c r="B59" s="6" t="s">
        <v>81</v>
      </c>
      <c r="C59" s="6">
        <v>103.346906596465</v>
      </c>
      <c r="D59" s="6">
        <v>25637.363824850199</v>
      </c>
      <c r="E59" s="6">
        <v>0.40149204765433699</v>
      </c>
      <c r="F59" s="6">
        <v>99.598507952345699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309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348.40533425739602</v>
      </c>
      <c r="D70" s="6">
        <v>190083.32452386801</v>
      </c>
      <c r="E70" s="6">
        <v>0.182955505638143</v>
      </c>
      <c r="F70" s="6">
        <v>99.817044494361895</v>
      </c>
    </row>
    <row r="71" spans="1:6" x14ac:dyDescent="0.25">
      <c r="A71" s="6" t="s">
        <v>86</v>
      </c>
      <c r="B71" s="6" t="s">
        <v>87</v>
      </c>
      <c r="C71" s="6">
        <v>487.06383074350498</v>
      </c>
      <c r="D71" s="6">
        <v>249533.03252246699</v>
      </c>
      <c r="E71" s="6">
        <v>0.194809872425381</v>
      </c>
      <c r="F71" s="6">
        <v>99.805190127574605</v>
      </c>
    </row>
    <row r="72" spans="1:6" x14ac:dyDescent="0.25">
      <c r="A72" s="6" t="s">
        <v>88</v>
      </c>
      <c r="B72" s="6" t="s">
        <v>89</v>
      </c>
      <c r="C72" s="6">
        <v>2377.4381208763498</v>
      </c>
      <c r="D72" s="6">
        <v>345110.62293181597</v>
      </c>
      <c r="E72" s="6">
        <v>0.684178361027443</v>
      </c>
      <c r="F72" s="6">
        <v>99.315821638972494</v>
      </c>
    </row>
    <row r="73" spans="1:6" x14ac:dyDescent="0.25">
      <c r="A73" s="6" t="s">
        <v>90</v>
      </c>
      <c r="B73" s="6" t="s">
        <v>91</v>
      </c>
      <c r="C73" s="6">
        <v>351.62557617739299</v>
      </c>
      <c r="D73" s="6">
        <v>49440.757431892001</v>
      </c>
      <c r="E73" s="6">
        <v>0.70618346609441895</v>
      </c>
      <c r="F73" s="6">
        <v>99.293816533905598</v>
      </c>
    </row>
    <row r="74" spans="1:6" x14ac:dyDescent="0.25">
      <c r="A74" s="6" t="s">
        <v>92</v>
      </c>
      <c r="B74" s="6" t="s">
        <v>93</v>
      </c>
      <c r="C74" s="6">
        <v>87.355392373279301</v>
      </c>
      <c r="D74" s="6">
        <v>56740.171884543299</v>
      </c>
      <c r="E74" s="6">
        <v>0.153720206666045</v>
      </c>
      <c r="F74" s="6">
        <v>99.846279793334006</v>
      </c>
    </row>
    <row r="75" spans="1:6" x14ac:dyDescent="0.25">
      <c r="A75" s="6" t="s">
        <v>94</v>
      </c>
      <c r="B75" s="6" t="s">
        <v>95</v>
      </c>
      <c r="C75" s="6">
        <v>132.615264779162</v>
      </c>
      <c r="D75" s="6">
        <v>24545.1040203544</v>
      </c>
      <c r="E75" s="6">
        <v>0.53738865916613598</v>
      </c>
      <c r="F75" s="6">
        <v>99.462611340833902</v>
      </c>
    </row>
    <row r="76" spans="1:6" x14ac:dyDescent="0.25">
      <c r="A76" s="6" t="s">
        <v>96</v>
      </c>
      <c r="B76" s="6" t="s">
        <v>97</v>
      </c>
      <c r="C76" s="6">
        <v>0</v>
      </c>
      <c r="D76" s="6">
        <v>25512.704291947099</v>
      </c>
      <c r="E76" s="6">
        <v>0</v>
      </c>
      <c r="F76" s="6">
        <v>100</v>
      </c>
    </row>
    <row r="77" spans="1:6" x14ac:dyDescent="0.25">
      <c r="A77" s="6" t="s">
        <v>98</v>
      </c>
      <c r="B77" s="6" t="s">
        <v>99</v>
      </c>
      <c r="C77" s="6">
        <v>95.221946347780701</v>
      </c>
      <c r="D77" s="6">
        <v>78137.249564707701</v>
      </c>
      <c r="E77" s="6">
        <v>0.121716653594824</v>
      </c>
      <c r="F77" s="6">
        <v>99.878283346405198</v>
      </c>
    </row>
    <row r="78" spans="1:6" x14ac:dyDescent="0.25">
      <c r="A78" s="6" t="s">
        <v>100</v>
      </c>
      <c r="B78" s="6" t="s">
        <v>101</v>
      </c>
      <c r="C78" s="6">
        <v>32.800827871730803</v>
      </c>
      <c r="D78" s="6">
        <v>6961.0439456179001</v>
      </c>
      <c r="E78" s="6">
        <v>0.46899565166306401</v>
      </c>
      <c r="F78" s="6">
        <v>99.531004348336893</v>
      </c>
    </row>
    <row r="79" spans="1:6" x14ac:dyDescent="0.25">
      <c r="A79" s="6" t="s">
        <v>102</v>
      </c>
      <c r="B79" s="6" t="s">
        <v>103</v>
      </c>
      <c r="C79" s="6">
        <v>1049.38256198046</v>
      </c>
      <c r="D79" s="6">
        <v>102311.379515597</v>
      </c>
      <c r="E79" s="6">
        <v>1.01526202099095</v>
      </c>
      <c r="F79" s="6">
        <v>98.984737979009097</v>
      </c>
    </row>
    <row r="80" spans="1:6" x14ac:dyDescent="0.25">
      <c r="A80" s="6" t="s">
        <v>104</v>
      </c>
      <c r="B80" s="6" t="s">
        <v>105</v>
      </c>
      <c r="C80" s="6">
        <v>2028.3101949187701</v>
      </c>
      <c r="D80" s="6">
        <v>167751.039600294</v>
      </c>
      <c r="E80" s="6">
        <v>1.19467426242668</v>
      </c>
      <c r="F80" s="6">
        <v>98.805325737573298</v>
      </c>
    </row>
    <row r="81" spans="1:6" x14ac:dyDescent="0.25">
      <c r="A81" s="6" t="s">
        <v>106</v>
      </c>
      <c r="B81" s="6" t="s">
        <v>107</v>
      </c>
      <c r="C81" s="6">
        <v>174.07684616135199</v>
      </c>
      <c r="D81" s="6">
        <v>70523.846067468097</v>
      </c>
      <c r="E81" s="6">
        <v>0.246226252465747</v>
      </c>
      <c r="F81" s="6">
        <v>99.753773747534296</v>
      </c>
    </row>
    <row r="82" spans="1:6" x14ac:dyDescent="0.25">
      <c r="A82" s="6" t="s">
        <v>108</v>
      </c>
      <c r="B82" s="6" t="s">
        <v>109</v>
      </c>
      <c r="C82" s="6">
        <v>684.85256776474898</v>
      </c>
      <c r="D82" s="6">
        <v>34621.022065745099</v>
      </c>
      <c r="E82" s="6">
        <v>1.9397694431134</v>
      </c>
      <c r="F82" s="6">
        <v>98.060230556886594</v>
      </c>
    </row>
    <row r="83" spans="1:6" x14ac:dyDescent="0.25">
      <c r="A83" s="6" t="s">
        <v>110</v>
      </c>
      <c r="B83" s="6" t="s">
        <v>111</v>
      </c>
      <c r="C83" s="6">
        <v>937.85198188020502</v>
      </c>
      <c r="D83" s="6">
        <v>108015.38677257999</v>
      </c>
      <c r="E83" s="6">
        <v>0.86078394052495699</v>
      </c>
      <c r="F83" s="6">
        <v>99.139216059475004</v>
      </c>
    </row>
    <row r="84" spans="1:6" x14ac:dyDescent="0.25">
      <c r="A84" s="6" t="s">
        <v>112</v>
      </c>
      <c r="B84" s="6" t="s">
        <v>113</v>
      </c>
      <c r="C84" s="6">
        <v>968.24840108419596</v>
      </c>
      <c r="D84" s="6">
        <v>97622.311850955899</v>
      </c>
      <c r="E84" s="6">
        <v>0.98209037316446302</v>
      </c>
      <c r="F84" s="6">
        <v>99.017909626835504</v>
      </c>
    </row>
    <row r="85" spans="1:6" x14ac:dyDescent="0.25">
      <c r="A85" s="6" t="s">
        <v>114</v>
      </c>
      <c r="B85" s="6" t="s">
        <v>115</v>
      </c>
      <c r="C85" s="6">
        <v>297.49526163598603</v>
      </c>
      <c r="D85" s="6">
        <v>51169.974197579097</v>
      </c>
      <c r="E85" s="6">
        <v>0.57802581856435198</v>
      </c>
      <c r="F85" s="6">
        <v>99.421974181435601</v>
      </c>
    </row>
    <row r="86" spans="1:6" x14ac:dyDescent="0.25">
      <c r="A86" s="6" t="s">
        <v>116</v>
      </c>
      <c r="B86" s="6" t="s">
        <v>117</v>
      </c>
      <c r="C86" s="6">
        <v>1966.65962388458</v>
      </c>
      <c r="D86" s="6">
        <v>191308.49477558301</v>
      </c>
      <c r="E86" s="6">
        <v>1.01754394143172</v>
      </c>
      <c r="F86" s="6">
        <v>98.982456058568303</v>
      </c>
    </row>
    <row r="87" spans="1:6" x14ac:dyDescent="0.25">
      <c r="A87" s="6" t="s">
        <v>118</v>
      </c>
      <c r="B87" s="6" t="s">
        <v>119</v>
      </c>
      <c r="C87" s="6">
        <v>1263.7561011252601</v>
      </c>
      <c r="D87" s="6">
        <v>297926.27725615702</v>
      </c>
      <c r="E87" s="6">
        <v>0.42239244634734202</v>
      </c>
      <c r="F87" s="6">
        <v>99.577607553652697</v>
      </c>
    </row>
    <row r="88" spans="1:6" x14ac:dyDescent="0.25">
      <c r="A88" s="6" t="s">
        <v>120</v>
      </c>
      <c r="B88" s="6" t="s">
        <v>121</v>
      </c>
      <c r="C88" s="6">
        <v>726.18417291281798</v>
      </c>
      <c r="D88" s="6">
        <v>114363.909989009</v>
      </c>
      <c r="E88" s="6">
        <v>0.63097017879847905</v>
      </c>
      <c r="F88" s="6">
        <v>99.369029821201494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310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311</v>
      </c>
    </row>
    <row r="12" spans="1:6" x14ac:dyDescent="0.25">
      <c r="A12" s="3" t="s">
        <v>6</v>
      </c>
    </row>
    <row r="15" spans="1:6" ht="17.25" x14ac:dyDescent="0.3">
      <c r="A15" s="4" t="s">
        <v>312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229382.32611322499</v>
      </c>
      <c r="D17" s="6">
        <v>2046304.6711017301</v>
      </c>
      <c r="E17" s="6">
        <v>10.079695775119699</v>
      </c>
      <c r="F17" s="6">
        <v>89.920304224880297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313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229382.32611322499</v>
      </c>
      <c r="D28" s="6">
        <v>2046304.6711017301</v>
      </c>
      <c r="E28" s="6">
        <v>10.079695775119699</v>
      </c>
      <c r="F28" s="6">
        <v>89.920304224880297</v>
      </c>
    </row>
    <row r="29" spans="1:6" x14ac:dyDescent="0.25">
      <c r="A29" s="6" t="s">
        <v>20</v>
      </c>
      <c r="B29" s="6" t="s">
        <v>21</v>
      </c>
      <c r="C29" s="6">
        <v>279.80950811974901</v>
      </c>
      <c r="D29" s="6">
        <v>1810.0987214573499</v>
      </c>
      <c r="E29" s="6">
        <v>13.3886026266507</v>
      </c>
      <c r="F29" s="6">
        <v>86.611397373349305</v>
      </c>
    </row>
    <row r="30" spans="1:6" x14ac:dyDescent="0.25">
      <c r="A30" s="6" t="s">
        <v>22</v>
      </c>
      <c r="B30" s="6" t="s">
        <v>23</v>
      </c>
      <c r="C30" s="6">
        <v>1650.33765124098</v>
      </c>
      <c r="D30" s="6">
        <v>12358.5788010589</v>
      </c>
      <c r="E30" s="6">
        <v>11.780623125709599</v>
      </c>
      <c r="F30" s="6">
        <v>88.219376874290305</v>
      </c>
    </row>
    <row r="31" spans="1:6" x14ac:dyDescent="0.25">
      <c r="A31" s="6" t="s">
        <v>24</v>
      </c>
      <c r="B31" s="6" t="s">
        <v>25</v>
      </c>
      <c r="C31" s="6">
        <v>248.86912040476</v>
      </c>
      <c r="D31" s="6">
        <v>1773.5525702888699</v>
      </c>
      <c r="E31" s="6">
        <v>12.3055009521484</v>
      </c>
      <c r="F31" s="6">
        <v>87.694499047851593</v>
      </c>
    </row>
    <row r="32" spans="1:6" x14ac:dyDescent="0.25">
      <c r="A32" s="6" t="s">
        <v>26</v>
      </c>
      <c r="B32" s="6" t="s">
        <v>27</v>
      </c>
      <c r="C32" s="6">
        <v>1748.40808544532</v>
      </c>
      <c r="D32" s="6">
        <v>24159.7314757192</v>
      </c>
      <c r="E32" s="6">
        <v>6.7484895290054796</v>
      </c>
      <c r="F32" s="6">
        <v>93.251510470994504</v>
      </c>
    </row>
    <row r="33" spans="1:6" x14ac:dyDescent="0.25">
      <c r="A33" s="6" t="s">
        <v>28</v>
      </c>
      <c r="B33" s="6" t="s">
        <v>29</v>
      </c>
      <c r="C33" s="6">
        <v>329.82823545879899</v>
      </c>
      <c r="D33" s="6">
        <v>2280.8212218736098</v>
      </c>
      <c r="E33" s="6">
        <v>12.633953383991299</v>
      </c>
      <c r="F33" s="6">
        <v>87.366046616008703</v>
      </c>
    </row>
    <row r="34" spans="1:6" x14ac:dyDescent="0.25">
      <c r="A34" s="6" t="s">
        <v>30</v>
      </c>
      <c r="B34" s="6" t="s">
        <v>31</v>
      </c>
      <c r="C34" s="6">
        <v>665.36837496137798</v>
      </c>
      <c r="D34" s="6">
        <v>4189.0937722258404</v>
      </c>
      <c r="E34" s="6">
        <v>13.7063253309516</v>
      </c>
      <c r="F34" s="6">
        <v>86.2936746690484</v>
      </c>
    </row>
    <row r="35" spans="1:6" x14ac:dyDescent="0.25">
      <c r="A35" s="6" t="s">
        <v>32</v>
      </c>
      <c r="B35" s="6" t="s">
        <v>33</v>
      </c>
      <c r="C35" s="6">
        <v>861.60862548969396</v>
      </c>
      <c r="D35" s="6">
        <v>3931.1423872699502</v>
      </c>
      <c r="E35" s="6">
        <v>17.977329162225399</v>
      </c>
      <c r="F35" s="6">
        <v>82.022670837774598</v>
      </c>
    </row>
    <row r="36" spans="1:6" x14ac:dyDescent="0.25">
      <c r="A36" s="6" t="s">
        <v>34</v>
      </c>
      <c r="B36" s="6" t="s">
        <v>35</v>
      </c>
      <c r="C36" s="6">
        <v>2911.6728202680301</v>
      </c>
      <c r="D36" s="6">
        <v>27746.586357419699</v>
      </c>
      <c r="E36" s="6">
        <v>9.4971890066970008</v>
      </c>
      <c r="F36" s="6">
        <v>90.502810993303001</v>
      </c>
    </row>
    <row r="37" spans="1:6" x14ac:dyDescent="0.25">
      <c r="A37" s="6" t="s">
        <v>36</v>
      </c>
      <c r="B37" s="6" t="s">
        <v>37</v>
      </c>
      <c r="C37" s="6">
        <v>1415.4242384418101</v>
      </c>
      <c r="D37" s="6">
        <v>20188.668223827201</v>
      </c>
      <c r="E37" s="6">
        <v>6.5516486791278803</v>
      </c>
      <c r="F37" s="6">
        <v>93.448351320872106</v>
      </c>
    </row>
    <row r="38" spans="1:6" x14ac:dyDescent="0.25">
      <c r="A38" s="6" t="s">
        <v>38</v>
      </c>
      <c r="B38" s="6" t="s">
        <v>39</v>
      </c>
      <c r="C38" s="6">
        <v>2197.7572044231101</v>
      </c>
      <c r="D38" s="6">
        <v>30210.447868770501</v>
      </c>
      <c r="E38" s="6">
        <v>6.78148388489734</v>
      </c>
      <c r="F38" s="6">
        <v>93.218516115102702</v>
      </c>
    </row>
    <row r="39" spans="1:6" x14ac:dyDescent="0.25">
      <c r="A39" s="6" t="s">
        <v>40</v>
      </c>
      <c r="B39" s="6" t="s">
        <v>41</v>
      </c>
      <c r="C39" s="6">
        <v>432.12025163068898</v>
      </c>
      <c r="D39" s="6">
        <v>2163.6648829860401</v>
      </c>
      <c r="E39" s="6">
        <v>16.646996158042601</v>
      </c>
      <c r="F39" s="6">
        <v>83.353003841957403</v>
      </c>
    </row>
    <row r="40" spans="1:6" x14ac:dyDescent="0.25">
      <c r="A40" s="6" t="s">
        <v>42</v>
      </c>
      <c r="B40" s="6" t="s">
        <v>43</v>
      </c>
      <c r="C40" s="6">
        <v>70.9924043829498</v>
      </c>
      <c r="D40" s="6">
        <v>1046.54872322761</v>
      </c>
      <c r="E40" s="6">
        <v>6.3525540697316796</v>
      </c>
      <c r="F40" s="6">
        <v>93.647445930268304</v>
      </c>
    </row>
    <row r="41" spans="1:6" x14ac:dyDescent="0.25">
      <c r="A41" s="6" t="s">
        <v>44</v>
      </c>
      <c r="B41" s="6" t="s">
        <v>45</v>
      </c>
      <c r="C41" s="6">
        <v>3321.9986089190002</v>
      </c>
      <c r="D41" s="6">
        <v>22270.916662170399</v>
      </c>
      <c r="E41" s="6">
        <v>12.9801492863599</v>
      </c>
      <c r="F41" s="6">
        <v>87.019850713640096</v>
      </c>
    </row>
    <row r="42" spans="1:6" x14ac:dyDescent="0.25">
      <c r="A42" s="6" t="s">
        <v>46</v>
      </c>
      <c r="B42" s="6" t="s">
        <v>47</v>
      </c>
      <c r="C42" s="6">
        <v>273.26083514213099</v>
      </c>
      <c r="D42" s="6">
        <v>3721.1010097989702</v>
      </c>
      <c r="E42" s="6">
        <v>6.8411637640745697</v>
      </c>
      <c r="F42" s="6">
        <v>93.158836235925406</v>
      </c>
    </row>
    <row r="43" spans="1:6" x14ac:dyDescent="0.25">
      <c r="A43" s="6" t="s">
        <v>48</v>
      </c>
      <c r="B43" s="6" t="s">
        <v>49</v>
      </c>
      <c r="C43" s="6">
        <v>251.52303270586901</v>
      </c>
      <c r="D43" s="6">
        <v>3174.4194698041401</v>
      </c>
      <c r="E43" s="6">
        <v>7.34171786367083</v>
      </c>
      <c r="F43" s="6">
        <v>92.658282136329206</v>
      </c>
    </row>
    <row r="44" spans="1:6" x14ac:dyDescent="0.25">
      <c r="A44" s="6" t="s">
        <v>50</v>
      </c>
      <c r="B44" s="6" t="s">
        <v>51</v>
      </c>
      <c r="C44" s="6">
        <v>384.63742528814998</v>
      </c>
      <c r="D44" s="6">
        <v>4537.6753292719704</v>
      </c>
      <c r="E44" s="6">
        <v>7.8141606286966399</v>
      </c>
      <c r="F44" s="6">
        <v>92.185839371303402</v>
      </c>
    </row>
    <row r="45" spans="1:6" x14ac:dyDescent="0.25">
      <c r="A45" s="6" t="s">
        <v>52</v>
      </c>
      <c r="B45" s="6" t="s">
        <v>53</v>
      </c>
      <c r="C45" s="6">
        <v>2108.29212961434</v>
      </c>
      <c r="D45" s="6">
        <v>22645.301934884301</v>
      </c>
      <c r="E45" s="6">
        <v>8.5171152282812592</v>
      </c>
      <c r="F45" s="6">
        <v>91.482884771718702</v>
      </c>
    </row>
    <row r="46" spans="1:6" x14ac:dyDescent="0.25">
      <c r="A46" s="6" t="s">
        <v>54</v>
      </c>
      <c r="B46" s="6" t="s">
        <v>55</v>
      </c>
      <c r="C46" s="6">
        <v>192.110947721359</v>
      </c>
      <c r="D46" s="6">
        <v>903.81521479114997</v>
      </c>
      <c r="E46" s="6">
        <v>17.529552107865399</v>
      </c>
      <c r="F46" s="6">
        <v>82.470447892134601</v>
      </c>
    </row>
    <row r="47" spans="1:6" x14ac:dyDescent="0.25">
      <c r="A47" s="6" t="s">
        <v>56</v>
      </c>
      <c r="B47" s="6" t="s">
        <v>57</v>
      </c>
      <c r="C47" s="6">
        <v>2617.0488285474798</v>
      </c>
      <c r="D47" s="6">
        <v>26684.809498334602</v>
      </c>
      <c r="E47" s="6">
        <v>8.9313408021857406</v>
      </c>
      <c r="F47" s="6">
        <v>91.068659197814299</v>
      </c>
    </row>
    <row r="48" spans="1:6" x14ac:dyDescent="0.25">
      <c r="A48" s="6" t="s">
        <v>58</v>
      </c>
      <c r="B48" s="6" t="s">
        <v>59</v>
      </c>
      <c r="C48" s="6">
        <v>300.63047626953301</v>
      </c>
      <c r="D48" s="6">
        <v>3284.5635022067599</v>
      </c>
      <c r="E48" s="6">
        <v>8.3853336269771699</v>
      </c>
      <c r="F48" s="6">
        <v>91.6146663730228</v>
      </c>
    </row>
    <row r="49" spans="1:6" x14ac:dyDescent="0.25">
      <c r="A49" s="6" t="s">
        <v>60</v>
      </c>
      <c r="B49" s="6" t="s">
        <v>61</v>
      </c>
      <c r="C49" s="6">
        <v>108.128772635815</v>
      </c>
      <c r="D49" s="6">
        <v>874.04091213950403</v>
      </c>
      <c r="E49" s="6">
        <v>11.0091743119266</v>
      </c>
      <c r="F49" s="6">
        <v>88.9908256880734</v>
      </c>
    </row>
    <row r="50" spans="1:6" x14ac:dyDescent="0.25">
      <c r="A50" s="6" t="s">
        <v>62</v>
      </c>
      <c r="B50" s="6" t="s">
        <v>63</v>
      </c>
      <c r="C50" s="6">
        <v>689.650143123921</v>
      </c>
      <c r="D50" s="6">
        <v>4876.0999551865598</v>
      </c>
      <c r="E50" s="6">
        <v>12.3909649363034</v>
      </c>
      <c r="F50" s="6">
        <v>87.609035063696695</v>
      </c>
    </row>
    <row r="51" spans="1:6" x14ac:dyDescent="0.25">
      <c r="A51" s="6" t="s">
        <v>64</v>
      </c>
      <c r="B51" s="6" t="s">
        <v>65</v>
      </c>
      <c r="C51" s="6">
        <v>19020.384552998501</v>
      </c>
      <c r="D51" s="6">
        <v>142168.59229184699</v>
      </c>
      <c r="E51" s="6">
        <v>11.8000529101359</v>
      </c>
      <c r="F51" s="6">
        <v>88.199947089864096</v>
      </c>
    </row>
    <row r="52" spans="1:6" x14ac:dyDescent="0.25">
      <c r="A52" s="6" t="s">
        <v>66</v>
      </c>
      <c r="B52" s="6" t="s">
        <v>67</v>
      </c>
      <c r="C52" s="6">
        <v>285.94609064879899</v>
      </c>
      <c r="D52" s="6">
        <v>3916.83168352334</v>
      </c>
      <c r="E52" s="6">
        <v>6.8037404310563199</v>
      </c>
      <c r="F52" s="6">
        <v>93.196259568943702</v>
      </c>
    </row>
    <row r="53" spans="1:6" x14ac:dyDescent="0.25">
      <c r="A53" s="6" t="s">
        <v>68</v>
      </c>
      <c r="B53" s="6" t="s">
        <v>69</v>
      </c>
      <c r="C53" s="6">
        <v>148.11431762199501</v>
      </c>
      <c r="D53" s="6">
        <v>1746.5611499977799</v>
      </c>
      <c r="E53" s="6">
        <v>7.8173977630093203</v>
      </c>
      <c r="F53" s="6">
        <v>92.182602236990704</v>
      </c>
    </row>
    <row r="54" spans="1:6" x14ac:dyDescent="0.25">
      <c r="A54" s="6" t="s">
        <v>70</v>
      </c>
      <c r="B54" s="6" t="s">
        <v>71</v>
      </c>
      <c r="C54" s="6">
        <v>110.37390288656201</v>
      </c>
      <c r="D54" s="6">
        <v>1689.5984523520201</v>
      </c>
      <c r="E54" s="6">
        <v>6.1319776698421897</v>
      </c>
      <c r="F54" s="6">
        <v>93.8680223301578</v>
      </c>
    </row>
    <row r="55" spans="1:6" x14ac:dyDescent="0.25">
      <c r="A55" s="6" t="s">
        <v>72</v>
      </c>
      <c r="B55" s="6" t="s">
        <v>73</v>
      </c>
      <c r="C55" s="6">
        <v>199.41448970862501</v>
      </c>
      <c r="D55" s="6">
        <v>2259.7049758225398</v>
      </c>
      <c r="E55" s="6">
        <v>8.1091826771234903</v>
      </c>
      <c r="F55" s="6">
        <v>91.890817322876501</v>
      </c>
    </row>
    <row r="56" spans="1:6" x14ac:dyDescent="0.25">
      <c r="A56" s="6" t="s">
        <v>74</v>
      </c>
      <c r="B56" s="6" t="s">
        <v>75</v>
      </c>
      <c r="C56" s="6">
        <v>505.74832537218202</v>
      </c>
      <c r="D56" s="6">
        <v>3051.91600125063</v>
      </c>
      <c r="E56" s="6">
        <v>14.215740411133</v>
      </c>
      <c r="F56" s="6">
        <v>85.784259588867002</v>
      </c>
    </row>
    <row r="57" spans="1:6" x14ac:dyDescent="0.25">
      <c r="A57" s="6" t="s">
        <v>76</v>
      </c>
      <c r="B57" s="6" t="s">
        <v>77</v>
      </c>
      <c r="C57" s="6">
        <v>887.89324617942498</v>
      </c>
      <c r="D57" s="6">
        <v>7144.1149827256204</v>
      </c>
      <c r="E57" s="6">
        <v>11.0544364606617</v>
      </c>
      <c r="F57" s="6">
        <v>88.945563539338295</v>
      </c>
    </row>
    <row r="58" spans="1:6" x14ac:dyDescent="0.25">
      <c r="A58" s="6" t="s">
        <v>78</v>
      </c>
      <c r="B58" s="6" t="s">
        <v>79</v>
      </c>
      <c r="C58" s="6">
        <v>514.53756719609498</v>
      </c>
      <c r="D58" s="6">
        <v>4464.7435896114703</v>
      </c>
      <c r="E58" s="6">
        <v>10.3335712724844</v>
      </c>
      <c r="F58" s="6">
        <v>89.666428727515594</v>
      </c>
    </row>
    <row r="59" spans="1:6" x14ac:dyDescent="0.25">
      <c r="A59" s="6" t="s">
        <v>80</v>
      </c>
      <c r="B59" s="6" t="s">
        <v>81</v>
      </c>
      <c r="C59" s="6">
        <v>2383.4633232558999</v>
      </c>
      <c r="D59" s="6">
        <v>23357.247408190698</v>
      </c>
      <c r="E59" s="6">
        <v>9.2595085975776605</v>
      </c>
      <c r="F59" s="6">
        <v>90.740491402422293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314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8334.3781045331707</v>
      </c>
      <c r="D70" s="6">
        <v>182097.351753592</v>
      </c>
      <c r="E70" s="6">
        <v>4.37657007618553</v>
      </c>
      <c r="F70" s="6">
        <v>95.623429923814498</v>
      </c>
    </row>
    <row r="71" spans="1:6" x14ac:dyDescent="0.25">
      <c r="A71" s="6" t="s">
        <v>86</v>
      </c>
      <c r="B71" s="6" t="s">
        <v>87</v>
      </c>
      <c r="C71" s="6">
        <v>19386.588300987401</v>
      </c>
      <c r="D71" s="6">
        <v>230633.50805222301</v>
      </c>
      <c r="E71" s="6">
        <v>7.7540120109382702</v>
      </c>
      <c r="F71" s="6">
        <v>92.245987989061703</v>
      </c>
    </row>
    <row r="72" spans="1:6" x14ac:dyDescent="0.25">
      <c r="A72" s="6" t="s">
        <v>88</v>
      </c>
      <c r="B72" s="6" t="s">
        <v>89</v>
      </c>
      <c r="C72" s="6">
        <v>29517.079053821599</v>
      </c>
      <c r="D72" s="6">
        <v>317970.98199887102</v>
      </c>
      <c r="E72" s="6">
        <v>8.4944153086588106</v>
      </c>
      <c r="F72" s="6">
        <v>91.505584691341198</v>
      </c>
    </row>
    <row r="73" spans="1:6" x14ac:dyDescent="0.25">
      <c r="A73" s="6" t="s">
        <v>90</v>
      </c>
      <c r="B73" s="6" t="s">
        <v>91</v>
      </c>
      <c r="C73" s="6">
        <v>2474.6041283241898</v>
      </c>
      <c r="D73" s="6">
        <v>47317.778879745201</v>
      </c>
      <c r="E73" s="6">
        <v>4.9698447409579796</v>
      </c>
      <c r="F73" s="6">
        <v>95.030155259042004</v>
      </c>
    </row>
    <row r="74" spans="1:6" x14ac:dyDescent="0.25">
      <c r="A74" s="6" t="s">
        <v>92</v>
      </c>
      <c r="B74" s="6" t="s">
        <v>93</v>
      </c>
      <c r="C74" s="6">
        <v>981.40907791644895</v>
      </c>
      <c r="D74" s="6">
        <v>55846.118199000099</v>
      </c>
      <c r="E74" s="6">
        <v>1.7269959207165799</v>
      </c>
      <c r="F74" s="6">
        <v>98.273004079283396</v>
      </c>
    </row>
    <row r="75" spans="1:6" x14ac:dyDescent="0.25">
      <c r="A75" s="6" t="s">
        <v>94</v>
      </c>
      <c r="B75" s="6" t="s">
        <v>95</v>
      </c>
      <c r="C75" s="6">
        <v>2426.1437257050502</v>
      </c>
      <c r="D75" s="6">
        <v>22251.5755594285</v>
      </c>
      <c r="E75" s="6">
        <v>9.8313126009445302</v>
      </c>
      <c r="F75" s="6">
        <v>90.1686873990555</v>
      </c>
    </row>
    <row r="76" spans="1:6" x14ac:dyDescent="0.25">
      <c r="A76" s="6" t="s">
        <v>96</v>
      </c>
      <c r="B76" s="6" t="s">
        <v>97</v>
      </c>
      <c r="C76" s="6">
        <v>1899.1216138094301</v>
      </c>
      <c r="D76" s="6">
        <v>23613.582678137602</v>
      </c>
      <c r="E76" s="6">
        <v>7.4438271697009899</v>
      </c>
      <c r="F76" s="6">
        <v>92.556172830299005</v>
      </c>
    </row>
    <row r="77" spans="1:6" x14ac:dyDescent="0.25">
      <c r="A77" s="6" t="s">
        <v>98</v>
      </c>
      <c r="B77" s="6" t="s">
        <v>99</v>
      </c>
      <c r="C77" s="6">
        <v>3351.6934263456401</v>
      </c>
      <c r="D77" s="6">
        <v>74880.778084709906</v>
      </c>
      <c r="E77" s="6">
        <v>4.2842739870131696</v>
      </c>
      <c r="F77" s="6">
        <v>95.715726012986806</v>
      </c>
    </row>
    <row r="78" spans="1:6" x14ac:dyDescent="0.25">
      <c r="A78" s="6" t="s">
        <v>100</v>
      </c>
      <c r="B78" s="6" t="s">
        <v>101</v>
      </c>
      <c r="C78" s="6">
        <v>582.80643633238299</v>
      </c>
      <c r="D78" s="6">
        <v>6411.0383371572498</v>
      </c>
      <c r="E78" s="6">
        <v>8.3331337083935306</v>
      </c>
      <c r="F78" s="6">
        <v>91.666866291606496</v>
      </c>
    </row>
    <row r="79" spans="1:6" x14ac:dyDescent="0.25">
      <c r="A79" s="6" t="s">
        <v>102</v>
      </c>
      <c r="B79" s="6" t="s">
        <v>103</v>
      </c>
      <c r="C79" s="6">
        <v>11602.3578554905</v>
      </c>
      <c r="D79" s="6">
        <v>91758.4042220868</v>
      </c>
      <c r="E79" s="6">
        <v>11.2251086604628</v>
      </c>
      <c r="F79" s="6">
        <v>88.774891339537206</v>
      </c>
    </row>
    <row r="80" spans="1:6" x14ac:dyDescent="0.25">
      <c r="A80" s="6" t="s">
        <v>104</v>
      </c>
      <c r="B80" s="6" t="s">
        <v>105</v>
      </c>
      <c r="C80" s="6">
        <v>33412.288511683801</v>
      </c>
      <c r="D80" s="6">
        <v>136367.06128352901</v>
      </c>
      <c r="E80" s="6">
        <v>19.679830646062399</v>
      </c>
      <c r="F80" s="6">
        <v>80.320169353937601</v>
      </c>
    </row>
    <row r="81" spans="1:6" x14ac:dyDescent="0.25">
      <c r="A81" s="6" t="s">
        <v>106</v>
      </c>
      <c r="B81" s="6" t="s">
        <v>107</v>
      </c>
      <c r="C81" s="6">
        <v>2080.1475557818599</v>
      </c>
      <c r="D81" s="6">
        <v>68617.775357847597</v>
      </c>
      <c r="E81" s="6">
        <v>2.9423036350348601</v>
      </c>
      <c r="F81" s="6">
        <v>97.057696364965096</v>
      </c>
    </row>
    <row r="82" spans="1:6" x14ac:dyDescent="0.25">
      <c r="A82" s="6" t="s">
        <v>108</v>
      </c>
      <c r="B82" s="6" t="s">
        <v>109</v>
      </c>
      <c r="C82" s="6">
        <v>4583.8770720330504</v>
      </c>
      <c r="D82" s="6">
        <v>30721.997561476801</v>
      </c>
      <c r="E82" s="6">
        <v>12.983326768181399</v>
      </c>
      <c r="F82" s="6">
        <v>87.016673231818601</v>
      </c>
    </row>
    <row r="83" spans="1:6" x14ac:dyDescent="0.25">
      <c r="A83" s="6" t="s">
        <v>110</v>
      </c>
      <c r="B83" s="6" t="s">
        <v>111</v>
      </c>
      <c r="C83" s="6">
        <v>14731.761549926699</v>
      </c>
      <c r="D83" s="6">
        <v>94221.477204533207</v>
      </c>
      <c r="E83" s="6">
        <v>13.52117818464</v>
      </c>
      <c r="F83" s="6">
        <v>86.478821815360007</v>
      </c>
    </row>
    <row r="84" spans="1:6" x14ac:dyDescent="0.25">
      <c r="A84" s="6" t="s">
        <v>112</v>
      </c>
      <c r="B84" s="6" t="s">
        <v>113</v>
      </c>
      <c r="C84" s="6">
        <v>17955.698942319799</v>
      </c>
      <c r="D84" s="6">
        <v>80634.861309720305</v>
      </c>
      <c r="E84" s="6">
        <v>18.212391628992901</v>
      </c>
      <c r="F84" s="6">
        <v>81.787608371007096</v>
      </c>
    </row>
    <row r="85" spans="1:6" x14ac:dyDescent="0.25">
      <c r="A85" s="6" t="s">
        <v>114</v>
      </c>
      <c r="B85" s="6" t="s">
        <v>115</v>
      </c>
      <c r="C85" s="6">
        <v>6359.0643661857002</v>
      </c>
      <c r="D85" s="6">
        <v>45108.405093029403</v>
      </c>
      <c r="E85" s="6">
        <v>12.355502287177501</v>
      </c>
      <c r="F85" s="6">
        <v>87.644497712822499</v>
      </c>
    </row>
    <row r="86" spans="1:6" x14ac:dyDescent="0.25">
      <c r="A86" s="6" t="s">
        <v>116</v>
      </c>
      <c r="B86" s="6" t="s">
        <v>117</v>
      </c>
      <c r="C86" s="6">
        <v>31236.786778726</v>
      </c>
      <c r="D86" s="6">
        <v>162038.36762074201</v>
      </c>
      <c r="E86" s="6">
        <v>16.161822183396001</v>
      </c>
      <c r="F86" s="6">
        <v>83.838177816604002</v>
      </c>
    </row>
    <row r="87" spans="1:6" x14ac:dyDescent="0.25">
      <c r="A87" s="6" t="s">
        <v>118</v>
      </c>
      <c r="B87" s="6" t="s">
        <v>119</v>
      </c>
      <c r="C87" s="6">
        <v>29845.874088575099</v>
      </c>
      <c r="D87" s="6">
        <v>269344.15926870803</v>
      </c>
      <c r="E87" s="6">
        <v>9.9755575924998006</v>
      </c>
      <c r="F87" s="6">
        <v>90.024442407500203</v>
      </c>
    </row>
    <row r="88" spans="1:6" x14ac:dyDescent="0.25">
      <c r="A88" s="6" t="s">
        <v>120</v>
      </c>
      <c r="B88" s="6" t="s">
        <v>121</v>
      </c>
      <c r="C88" s="6">
        <v>8620.6455247272606</v>
      </c>
      <c r="D88" s="6">
        <v>106469.448637195</v>
      </c>
      <c r="E88" s="6">
        <v>7.4903453572630996</v>
      </c>
      <c r="F88" s="6">
        <v>92.509654642736905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315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316</v>
      </c>
    </row>
    <row r="12" spans="1:6" x14ac:dyDescent="0.25">
      <c r="A12" s="3" t="s">
        <v>6</v>
      </c>
    </row>
    <row r="15" spans="1:6" ht="17.25" x14ac:dyDescent="0.3">
      <c r="A15" s="4" t="s">
        <v>317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5158.24072790644</v>
      </c>
      <c r="D17" s="6">
        <v>2270528.7564870501</v>
      </c>
      <c r="E17" s="6">
        <v>0.22666740787372</v>
      </c>
      <c r="F17" s="6">
        <v>99.773332592126295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318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5158.24072790644</v>
      </c>
      <c r="D28" s="6">
        <v>2270528.7564870501</v>
      </c>
      <c r="E28" s="6">
        <v>0.22666740787372</v>
      </c>
      <c r="F28" s="6">
        <v>99.773332592126295</v>
      </c>
    </row>
    <row r="29" spans="1:6" x14ac:dyDescent="0.25">
      <c r="A29" s="6" t="s">
        <v>20</v>
      </c>
      <c r="B29" s="6" t="s">
        <v>21</v>
      </c>
      <c r="C29" s="6">
        <v>19.293345817908001</v>
      </c>
      <c r="D29" s="6">
        <v>2070.61488375919</v>
      </c>
      <c r="E29" s="6">
        <v>0.92316712977450099</v>
      </c>
      <c r="F29" s="6">
        <v>99.076832870225502</v>
      </c>
    </row>
    <row r="30" spans="1:6" x14ac:dyDescent="0.25">
      <c r="A30" s="6" t="s">
        <v>22</v>
      </c>
      <c r="B30" s="6" t="s">
        <v>23</v>
      </c>
      <c r="C30" s="6">
        <v>13.567890369014499</v>
      </c>
      <c r="D30" s="6">
        <v>13995.348561930899</v>
      </c>
      <c r="E30" s="6">
        <v>9.6851818734253595E-2</v>
      </c>
      <c r="F30" s="6">
        <v>99.903148181265706</v>
      </c>
    </row>
    <row r="31" spans="1:6" x14ac:dyDescent="0.25">
      <c r="A31" s="6" t="s">
        <v>24</v>
      </c>
      <c r="B31" s="6" t="s">
        <v>25</v>
      </c>
      <c r="C31" s="6">
        <v>19.247232694522602</v>
      </c>
      <c r="D31" s="6">
        <v>2003.17445799911</v>
      </c>
      <c r="E31" s="6">
        <v>0.95169235887305903</v>
      </c>
      <c r="F31" s="6">
        <v>99.048307641126897</v>
      </c>
    </row>
    <row r="32" spans="1:6" x14ac:dyDescent="0.25">
      <c r="A32" s="6" t="s">
        <v>26</v>
      </c>
      <c r="B32" s="6" t="s">
        <v>27</v>
      </c>
      <c r="C32" s="6">
        <v>22.241542064000601</v>
      </c>
      <c r="D32" s="6">
        <v>25885.898019100601</v>
      </c>
      <c r="E32" s="6">
        <v>8.5847700532461005E-2</v>
      </c>
      <c r="F32" s="6">
        <v>99.914152299467503</v>
      </c>
    </row>
    <row r="33" spans="1:6" x14ac:dyDescent="0.25">
      <c r="A33" s="6" t="s">
        <v>28</v>
      </c>
      <c r="B33" s="6" t="s">
        <v>29</v>
      </c>
      <c r="C33" s="6">
        <v>3.0342024244946399</v>
      </c>
      <c r="D33" s="6">
        <v>2607.6152549079102</v>
      </c>
      <c r="E33" s="6">
        <v>0.116224045935107</v>
      </c>
      <c r="F33" s="6">
        <v>99.883775954064902</v>
      </c>
    </row>
    <row r="34" spans="1:6" x14ac:dyDescent="0.25">
      <c r="A34" s="6" t="s">
        <v>30</v>
      </c>
      <c r="B34" s="6" t="s">
        <v>31</v>
      </c>
      <c r="C34" s="6">
        <v>5.5273978270518302</v>
      </c>
      <c r="D34" s="6">
        <v>4848.9347493601699</v>
      </c>
      <c r="E34" s="6">
        <v>0.113862208818634</v>
      </c>
      <c r="F34" s="6">
        <v>99.886137791181397</v>
      </c>
    </row>
    <row r="35" spans="1:6" x14ac:dyDescent="0.25">
      <c r="A35" s="6" t="s">
        <v>32</v>
      </c>
      <c r="B35" s="6" t="s">
        <v>33</v>
      </c>
      <c r="C35" s="6">
        <v>7.9502668365147198</v>
      </c>
      <c r="D35" s="6">
        <v>4784.8007459231303</v>
      </c>
      <c r="E35" s="6">
        <v>0.16588107363284399</v>
      </c>
      <c r="F35" s="6">
        <v>99.834118926367196</v>
      </c>
    </row>
    <row r="36" spans="1:6" x14ac:dyDescent="0.25">
      <c r="A36" s="6" t="s">
        <v>34</v>
      </c>
      <c r="B36" s="6" t="s">
        <v>35</v>
      </c>
      <c r="C36" s="6">
        <v>36.152756127146901</v>
      </c>
      <c r="D36" s="6">
        <v>30622.106421560598</v>
      </c>
      <c r="E36" s="6">
        <v>0.117921751256699</v>
      </c>
      <c r="F36" s="6">
        <v>99.882078248743298</v>
      </c>
    </row>
    <row r="37" spans="1:6" x14ac:dyDescent="0.25">
      <c r="A37" s="6" t="s">
        <v>36</v>
      </c>
      <c r="B37" s="6" t="s">
        <v>37</v>
      </c>
      <c r="C37" s="6">
        <v>0</v>
      </c>
      <c r="D37" s="6">
        <v>21604.092462269</v>
      </c>
      <c r="E37" s="6">
        <v>0</v>
      </c>
      <c r="F37" s="6">
        <v>100</v>
      </c>
    </row>
    <row r="38" spans="1:6" x14ac:dyDescent="0.25">
      <c r="A38" s="6" t="s">
        <v>38</v>
      </c>
      <c r="B38" s="6" t="s">
        <v>39</v>
      </c>
      <c r="C38" s="6">
        <v>182.864858738978</v>
      </c>
      <c r="D38" s="6">
        <v>32225.3402144547</v>
      </c>
      <c r="E38" s="6">
        <v>0.56425481857442905</v>
      </c>
      <c r="F38" s="6">
        <v>99.435745181425602</v>
      </c>
    </row>
    <row r="39" spans="1:6" x14ac:dyDescent="0.25">
      <c r="A39" s="6" t="s">
        <v>40</v>
      </c>
      <c r="B39" s="6" t="s">
        <v>41</v>
      </c>
      <c r="C39" s="6">
        <v>0</v>
      </c>
      <c r="D39" s="6">
        <v>2595.7851346167299</v>
      </c>
      <c r="E39" s="6">
        <v>0</v>
      </c>
      <c r="F39" s="6">
        <v>100</v>
      </c>
    </row>
    <row r="40" spans="1:6" x14ac:dyDescent="0.25">
      <c r="A40" s="6" t="s">
        <v>42</v>
      </c>
      <c r="B40" s="6" t="s">
        <v>43</v>
      </c>
      <c r="C40" s="6">
        <v>6.5612312918212004</v>
      </c>
      <c r="D40" s="6">
        <v>1110.97989631874</v>
      </c>
      <c r="E40" s="6">
        <v>0.58711318355235298</v>
      </c>
      <c r="F40" s="6">
        <v>99.412886816447596</v>
      </c>
    </row>
    <row r="41" spans="1:6" x14ac:dyDescent="0.25">
      <c r="A41" s="6" t="s">
        <v>44</v>
      </c>
      <c r="B41" s="6" t="s">
        <v>45</v>
      </c>
      <c r="C41" s="6">
        <v>67.037228993114496</v>
      </c>
      <c r="D41" s="6">
        <v>25525.878042096301</v>
      </c>
      <c r="E41" s="6">
        <v>0.261936665999289</v>
      </c>
      <c r="F41" s="6">
        <v>99.738063334000699</v>
      </c>
    </row>
    <row r="42" spans="1:6" x14ac:dyDescent="0.25">
      <c r="A42" s="6" t="s">
        <v>46</v>
      </c>
      <c r="B42" s="6" t="s">
        <v>47</v>
      </c>
      <c r="C42" s="6">
        <v>8.9823493001579102</v>
      </c>
      <c r="D42" s="6">
        <v>3985.3794956409502</v>
      </c>
      <c r="E42" s="6">
        <v>0.224875703525311</v>
      </c>
      <c r="F42" s="6">
        <v>99.775124296474701</v>
      </c>
    </row>
    <row r="43" spans="1:6" x14ac:dyDescent="0.25">
      <c r="A43" s="6" t="s">
        <v>48</v>
      </c>
      <c r="B43" s="6" t="s">
        <v>49</v>
      </c>
      <c r="C43" s="6">
        <v>0</v>
      </c>
      <c r="D43" s="6">
        <v>3425.9425025100099</v>
      </c>
      <c r="E43" s="6">
        <v>0</v>
      </c>
      <c r="F43" s="6">
        <v>100</v>
      </c>
    </row>
    <row r="44" spans="1:6" x14ac:dyDescent="0.25">
      <c r="A44" s="6" t="s">
        <v>50</v>
      </c>
      <c r="B44" s="6" t="s">
        <v>51</v>
      </c>
      <c r="C44" s="6">
        <v>4.4892494431700003</v>
      </c>
      <c r="D44" s="6">
        <v>4917.8235051169504</v>
      </c>
      <c r="E44" s="6">
        <v>9.1202035852172805E-2</v>
      </c>
      <c r="F44" s="6">
        <v>99.908797964147794</v>
      </c>
    </row>
    <row r="45" spans="1:6" x14ac:dyDescent="0.25">
      <c r="A45" s="6" t="s">
        <v>52</v>
      </c>
      <c r="B45" s="6" t="s">
        <v>53</v>
      </c>
      <c r="C45" s="6">
        <v>26.557186343485402</v>
      </c>
      <c r="D45" s="6">
        <v>24727.036878155101</v>
      </c>
      <c r="E45" s="6">
        <v>0.107286183470115</v>
      </c>
      <c r="F45" s="6">
        <v>99.892713816529906</v>
      </c>
    </row>
    <row r="46" spans="1:6" x14ac:dyDescent="0.25">
      <c r="A46" s="6" t="s">
        <v>54</v>
      </c>
      <c r="B46" s="6" t="s">
        <v>55</v>
      </c>
      <c r="C46" s="6">
        <v>39.073973267551203</v>
      </c>
      <c r="D46" s="6">
        <v>1056.8521892449601</v>
      </c>
      <c r="E46" s="6">
        <v>3.5653837461066402</v>
      </c>
      <c r="F46" s="6">
        <v>96.434616253893395</v>
      </c>
    </row>
    <row r="47" spans="1:6" x14ac:dyDescent="0.25">
      <c r="A47" s="6" t="s">
        <v>56</v>
      </c>
      <c r="B47" s="6" t="s">
        <v>57</v>
      </c>
      <c r="C47" s="6">
        <v>0</v>
      </c>
      <c r="D47" s="6">
        <v>29301.858326882098</v>
      </c>
      <c r="E47" s="6">
        <v>0</v>
      </c>
      <c r="F47" s="6">
        <v>100</v>
      </c>
    </row>
    <row r="48" spans="1:6" x14ac:dyDescent="0.25">
      <c r="A48" s="6" t="s">
        <v>58</v>
      </c>
      <c r="B48" s="6" t="s">
        <v>59</v>
      </c>
      <c r="C48" s="6">
        <v>23.956478010873401</v>
      </c>
      <c r="D48" s="6">
        <v>3561.23750046542</v>
      </c>
      <c r="E48" s="6">
        <v>0.66820590893257403</v>
      </c>
      <c r="F48" s="6">
        <v>99.331794091067394</v>
      </c>
    </row>
    <row r="49" spans="1:6" x14ac:dyDescent="0.25">
      <c r="A49" s="6" t="s">
        <v>60</v>
      </c>
      <c r="B49" s="6" t="s">
        <v>61</v>
      </c>
      <c r="C49" s="6">
        <v>18.0214621059691</v>
      </c>
      <c r="D49" s="6">
        <v>964.14822266935005</v>
      </c>
      <c r="E49" s="6">
        <v>1.8348623853210999</v>
      </c>
      <c r="F49" s="6">
        <v>98.165137614678898</v>
      </c>
    </row>
    <row r="50" spans="1:6" x14ac:dyDescent="0.25">
      <c r="A50" s="6" t="s">
        <v>62</v>
      </c>
      <c r="B50" s="6" t="s">
        <v>63</v>
      </c>
      <c r="C50" s="6">
        <v>19.911730539628</v>
      </c>
      <c r="D50" s="6">
        <v>5545.8383677708598</v>
      </c>
      <c r="E50" s="6">
        <v>0.35775466357485902</v>
      </c>
      <c r="F50" s="6">
        <v>99.642245336425106</v>
      </c>
    </row>
    <row r="51" spans="1:6" x14ac:dyDescent="0.25">
      <c r="A51" s="6" t="s">
        <v>64</v>
      </c>
      <c r="B51" s="6" t="s">
        <v>65</v>
      </c>
      <c r="C51" s="6">
        <v>2834.04266949768</v>
      </c>
      <c r="D51" s="6">
        <v>158354.934175348</v>
      </c>
      <c r="E51" s="6">
        <v>1.7582112157865599</v>
      </c>
      <c r="F51" s="6">
        <v>98.241788784213398</v>
      </c>
    </row>
    <row r="52" spans="1:6" x14ac:dyDescent="0.25">
      <c r="A52" s="6" t="s">
        <v>66</v>
      </c>
      <c r="B52" s="6" t="s">
        <v>67</v>
      </c>
      <c r="C52" s="6">
        <v>0</v>
      </c>
      <c r="D52" s="6">
        <v>4202.7777741721402</v>
      </c>
      <c r="E52" s="6">
        <v>0</v>
      </c>
      <c r="F52" s="6">
        <v>100</v>
      </c>
    </row>
    <row r="53" spans="1:6" x14ac:dyDescent="0.25">
      <c r="A53" s="6" t="s">
        <v>68</v>
      </c>
      <c r="B53" s="6" t="s">
        <v>69</v>
      </c>
      <c r="C53" s="6">
        <v>0</v>
      </c>
      <c r="D53" s="6">
        <v>1894.67546761977</v>
      </c>
      <c r="E53" s="6">
        <v>0</v>
      </c>
      <c r="F53" s="6">
        <v>100</v>
      </c>
    </row>
    <row r="54" spans="1:6" x14ac:dyDescent="0.25">
      <c r="A54" s="6" t="s">
        <v>70</v>
      </c>
      <c r="B54" s="6" t="s">
        <v>71</v>
      </c>
      <c r="C54" s="6">
        <v>0</v>
      </c>
      <c r="D54" s="6">
        <v>1799.9723552385799</v>
      </c>
      <c r="E54" s="6">
        <v>0</v>
      </c>
      <c r="F54" s="6">
        <v>100</v>
      </c>
    </row>
    <row r="55" spans="1:6" x14ac:dyDescent="0.25">
      <c r="A55" s="6" t="s">
        <v>72</v>
      </c>
      <c r="B55" s="6" t="s">
        <v>73</v>
      </c>
      <c r="C55" s="6">
        <v>4.1247776505208904</v>
      </c>
      <c r="D55" s="6">
        <v>2454.99468788064</v>
      </c>
      <c r="E55" s="6">
        <v>0.167733927055469</v>
      </c>
      <c r="F55" s="6">
        <v>99.832266072944506</v>
      </c>
    </row>
    <row r="56" spans="1:6" x14ac:dyDescent="0.25">
      <c r="A56" s="6" t="s">
        <v>74</v>
      </c>
      <c r="B56" s="6" t="s">
        <v>75</v>
      </c>
      <c r="C56" s="6">
        <v>13.488688115804999</v>
      </c>
      <c r="D56" s="6">
        <v>3544.1756385070098</v>
      </c>
      <c r="E56" s="6">
        <v>0.37914448574774201</v>
      </c>
      <c r="F56" s="6">
        <v>99.620855514252298</v>
      </c>
    </row>
    <row r="57" spans="1:6" x14ac:dyDescent="0.25">
      <c r="A57" s="6" t="s">
        <v>76</v>
      </c>
      <c r="B57" s="6" t="s">
        <v>77</v>
      </c>
      <c r="C57" s="6">
        <v>26.933595176562498</v>
      </c>
      <c r="D57" s="6">
        <v>8005.07463372848</v>
      </c>
      <c r="E57" s="6">
        <v>0.33532828165732897</v>
      </c>
      <c r="F57" s="6">
        <v>99.664671718342703</v>
      </c>
    </row>
    <row r="58" spans="1:6" x14ac:dyDescent="0.25">
      <c r="A58" s="6" t="s">
        <v>78</v>
      </c>
      <c r="B58" s="6" t="s">
        <v>79</v>
      </c>
      <c r="C58" s="6">
        <v>13.3207330247971</v>
      </c>
      <c r="D58" s="6">
        <v>4965.9604237827698</v>
      </c>
      <c r="E58" s="6">
        <v>0.26752321480351199</v>
      </c>
      <c r="F58" s="6">
        <v>99.732476785196496</v>
      </c>
    </row>
    <row r="59" spans="1:6" x14ac:dyDescent="0.25">
      <c r="A59" s="6" t="s">
        <v>80</v>
      </c>
      <c r="B59" s="6" t="s">
        <v>81</v>
      </c>
      <c r="C59" s="6">
        <v>0</v>
      </c>
      <c r="D59" s="6">
        <v>25740.710731446601</v>
      </c>
      <c r="E59" s="6">
        <v>0</v>
      </c>
      <c r="F59" s="6">
        <v>100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319</v>
      </c>
    </row>
    <row r="69" spans="1:6" x14ac:dyDescent="0.25">
      <c r="A69" s="5" t="s">
        <v>18</v>
      </c>
      <c r="B69" s="5" t="s">
        <v>83</v>
      </c>
      <c r="C69" s="5" t="s">
        <v>249</v>
      </c>
      <c r="D69" s="5" t="s">
        <v>248</v>
      </c>
      <c r="E69" s="5" t="s">
        <v>251</v>
      </c>
      <c r="F69" s="5" t="s">
        <v>250</v>
      </c>
    </row>
    <row r="70" spans="1:6" x14ac:dyDescent="0.25">
      <c r="A70" s="6" t="s">
        <v>84</v>
      </c>
      <c r="B70" s="6" t="s">
        <v>85</v>
      </c>
      <c r="C70" s="6">
        <v>190431.72985812501</v>
      </c>
      <c r="D70" s="6">
        <v>0</v>
      </c>
      <c r="E70" s="6">
        <v>100</v>
      </c>
      <c r="F70" s="6">
        <v>0</v>
      </c>
    </row>
    <row r="71" spans="1:6" x14ac:dyDescent="0.25">
      <c r="A71" s="6" t="s">
        <v>86</v>
      </c>
      <c r="B71" s="6" t="s">
        <v>87</v>
      </c>
      <c r="C71" s="6">
        <v>249731.89375436399</v>
      </c>
      <c r="D71" s="6">
        <v>288.20259884636801</v>
      </c>
      <c r="E71" s="6">
        <v>99.8847282266305</v>
      </c>
      <c r="F71" s="6">
        <v>0.115271773369456</v>
      </c>
    </row>
    <row r="72" spans="1:6" x14ac:dyDescent="0.25">
      <c r="A72" s="6" t="s">
        <v>88</v>
      </c>
      <c r="B72" s="6" t="s">
        <v>89</v>
      </c>
      <c r="C72" s="6">
        <v>347488.061052693</v>
      </c>
      <c r="D72" s="6">
        <v>0</v>
      </c>
      <c r="E72" s="6">
        <v>100</v>
      </c>
      <c r="F72" s="6">
        <v>0</v>
      </c>
    </row>
    <row r="73" spans="1:6" x14ac:dyDescent="0.25">
      <c r="A73" s="6" t="s">
        <v>90</v>
      </c>
      <c r="B73" s="6" t="s">
        <v>91</v>
      </c>
      <c r="C73" s="6">
        <v>49746.300438294202</v>
      </c>
      <c r="D73" s="6">
        <v>46.082569775227398</v>
      </c>
      <c r="E73" s="6">
        <v>99.907450563738294</v>
      </c>
      <c r="F73" s="6">
        <v>9.25494362616852E-2</v>
      </c>
    </row>
    <row r="74" spans="1:6" x14ac:dyDescent="0.25">
      <c r="A74" s="6" t="s">
        <v>92</v>
      </c>
      <c r="B74" s="6" t="s">
        <v>93</v>
      </c>
      <c r="C74" s="6">
        <v>56827.527276916597</v>
      </c>
      <c r="D74" s="6">
        <v>0</v>
      </c>
      <c r="E74" s="6">
        <v>100</v>
      </c>
      <c r="F74" s="6">
        <v>0</v>
      </c>
    </row>
    <row r="75" spans="1:6" x14ac:dyDescent="0.25">
      <c r="A75" s="6" t="s">
        <v>94</v>
      </c>
      <c r="B75" s="6" t="s">
        <v>95</v>
      </c>
      <c r="C75" s="6">
        <v>24655.348700426901</v>
      </c>
      <c r="D75" s="6">
        <v>22.3705847066622</v>
      </c>
      <c r="E75" s="6">
        <v>99.909349059172797</v>
      </c>
      <c r="F75" s="6">
        <v>9.0650940827172705E-2</v>
      </c>
    </row>
    <row r="76" spans="1:6" x14ac:dyDescent="0.25">
      <c r="A76" s="6" t="s">
        <v>96</v>
      </c>
      <c r="B76" s="6" t="s">
        <v>97</v>
      </c>
      <c r="C76" s="6">
        <v>25512.704291947099</v>
      </c>
      <c r="D76" s="6">
        <v>0</v>
      </c>
      <c r="E76" s="6">
        <v>100</v>
      </c>
      <c r="F76" s="6">
        <v>0</v>
      </c>
    </row>
    <row r="77" spans="1:6" x14ac:dyDescent="0.25">
      <c r="A77" s="6" t="s">
        <v>98</v>
      </c>
      <c r="B77" s="6" t="s">
        <v>99</v>
      </c>
      <c r="C77" s="6">
        <v>78124.209893516396</v>
      </c>
      <c r="D77" s="6">
        <v>108.26161753906101</v>
      </c>
      <c r="E77" s="6">
        <v>99.861615496164205</v>
      </c>
      <c r="F77" s="6">
        <v>0.138384503835804</v>
      </c>
    </row>
    <row r="78" spans="1:6" x14ac:dyDescent="0.25">
      <c r="A78" s="6" t="s">
        <v>100</v>
      </c>
      <c r="B78" s="6" t="s">
        <v>101</v>
      </c>
      <c r="C78" s="6">
        <v>6986.1756205909596</v>
      </c>
      <c r="D78" s="6">
        <v>7.6691528986736204</v>
      </c>
      <c r="E78" s="6">
        <v>99.890344250593799</v>
      </c>
      <c r="F78" s="6">
        <v>0.10965574940616001</v>
      </c>
    </row>
    <row r="79" spans="1:6" x14ac:dyDescent="0.25">
      <c r="A79" s="6" t="s">
        <v>102</v>
      </c>
      <c r="B79" s="6" t="s">
        <v>103</v>
      </c>
      <c r="C79" s="6">
        <v>103360.762077577</v>
      </c>
      <c r="D79" s="6">
        <v>0</v>
      </c>
      <c r="E79" s="6">
        <v>100</v>
      </c>
      <c r="F79" s="6">
        <v>0</v>
      </c>
    </row>
    <row r="80" spans="1:6" x14ac:dyDescent="0.25">
      <c r="A80" s="6" t="s">
        <v>104</v>
      </c>
      <c r="B80" s="6" t="s">
        <v>105</v>
      </c>
      <c r="C80" s="6">
        <v>167517.354124145</v>
      </c>
      <c r="D80" s="6">
        <v>2261.9956710680799</v>
      </c>
      <c r="E80" s="6">
        <v>98.667685043088895</v>
      </c>
      <c r="F80" s="6">
        <v>1.3323149569111301</v>
      </c>
    </row>
    <row r="81" spans="1:6" x14ac:dyDescent="0.25">
      <c r="A81" s="6" t="s">
        <v>106</v>
      </c>
      <c r="B81" s="6" t="s">
        <v>107</v>
      </c>
      <c r="C81" s="6">
        <v>70561.8749448702</v>
      </c>
      <c r="D81" s="6">
        <v>136.04796875923</v>
      </c>
      <c r="E81" s="6">
        <v>99.807564404790995</v>
      </c>
      <c r="F81" s="6">
        <v>0.19243559520898201</v>
      </c>
    </row>
    <row r="82" spans="1:6" x14ac:dyDescent="0.25">
      <c r="A82" s="6" t="s">
        <v>108</v>
      </c>
      <c r="B82" s="6" t="s">
        <v>109</v>
      </c>
      <c r="C82" s="6">
        <v>35108.063818451403</v>
      </c>
      <c r="D82" s="6">
        <v>197.81081505846601</v>
      </c>
      <c r="E82" s="6">
        <v>99.439722660571903</v>
      </c>
      <c r="F82" s="6">
        <v>0.56027733942814795</v>
      </c>
    </row>
    <row r="83" spans="1:6" x14ac:dyDescent="0.25">
      <c r="A83" s="6" t="s">
        <v>110</v>
      </c>
      <c r="B83" s="6" t="s">
        <v>111</v>
      </c>
      <c r="C83" s="6">
        <v>108238.36798683699</v>
      </c>
      <c r="D83" s="6">
        <v>714.87076762259699</v>
      </c>
      <c r="E83" s="6">
        <v>99.343873779435199</v>
      </c>
      <c r="F83" s="6">
        <v>0.65612622056481396</v>
      </c>
    </row>
    <row r="84" spans="1:6" x14ac:dyDescent="0.25">
      <c r="A84" s="6" t="s">
        <v>112</v>
      </c>
      <c r="B84" s="6" t="s">
        <v>113</v>
      </c>
      <c r="C84" s="6">
        <v>98163.162609423394</v>
      </c>
      <c r="D84" s="6">
        <v>427.39764261665198</v>
      </c>
      <c r="E84" s="6">
        <v>99.566492327942896</v>
      </c>
      <c r="F84" s="6">
        <v>0.43350767205708102</v>
      </c>
    </row>
    <row r="85" spans="1:6" x14ac:dyDescent="0.25">
      <c r="A85" s="6" t="s">
        <v>114</v>
      </c>
      <c r="B85" s="6" t="s">
        <v>115</v>
      </c>
      <c r="C85" s="6">
        <v>51467.469459215099</v>
      </c>
      <c r="D85" s="6">
        <v>0</v>
      </c>
      <c r="E85" s="6">
        <v>100</v>
      </c>
      <c r="F85" s="6">
        <v>0</v>
      </c>
    </row>
    <row r="86" spans="1:6" x14ac:dyDescent="0.25">
      <c r="A86" s="6" t="s">
        <v>116</v>
      </c>
      <c r="B86" s="6" t="s">
        <v>117</v>
      </c>
      <c r="C86" s="6">
        <v>193089.23148461801</v>
      </c>
      <c r="D86" s="6">
        <v>185.922914849715</v>
      </c>
      <c r="E86" s="6">
        <v>99.903804027254594</v>
      </c>
      <c r="F86" s="6">
        <v>9.6195972745385799E-2</v>
      </c>
    </row>
    <row r="87" spans="1:6" x14ac:dyDescent="0.25">
      <c r="A87" s="6" t="s">
        <v>118</v>
      </c>
      <c r="B87" s="6" t="s">
        <v>119</v>
      </c>
      <c r="C87" s="6">
        <v>298428.424933117</v>
      </c>
      <c r="D87" s="6">
        <v>761.60842416570802</v>
      </c>
      <c r="E87" s="6">
        <v>99.745443250358505</v>
      </c>
      <c r="F87" s="6">
        <v>0.25455674964153002</v>
      </c>
    </row>
    <row r="88" spans="1:6" x14ac:dyDescent="0.25">
      <c r="A88" s="6" t="s">
        <v>120</v>
      </c>
      <c r="B88" s="6" t="s">
        <v>121</v>
      </c>
      <c r="C88" s="6">
        <v>115090.094161922</v>
      </c>
      <c r="D88" s="6">
        <v>0</v>
      </c>
      <c r="E88" s="6">
        <v>100</v>
      </c>
      <c r="F88" s="6">
        <v>0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320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321</v>
      </c>
    </row>
    <row r="12" spans="1:6" x14ac:dyDescent="0.25">
      <c r="A12" s="3" t="s">
        <v>6</v>
      </c>
    </row>
    <row r="15" spans="1:6" ht="17.25" x14ac:dyDescent="0.3">
      <c r="A15" s="4" t="s">
        <v>322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8562.0660909743201</v>
      </c>
      <c r="D17" s="6">
        <v>2267124.9311239799</v>
      </c>
      <c r="E17" s="6">
        <v>0.376240937415945</v>
      </c>
      <c r="F17" s="6">
        <v>99.623759062584099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323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8562.0660909743201</v>
      </c>
      <c r="D28" s="6">
        <v>2267124.9311239799</v>
      </c>
      <c r="E28" s="6">
        <v>0.376240937415945</v>
      </c>
      <c r="F28" s="6">
        <v>99.623759062584099</v>
      </c>
    </row>
    <row r="29" spans="1:6" x14ac:dyDescent="0.25">
      <c r="A29" s="6" t="s">
        <v>20</v>
      </c>
      <c r="B29" s="6" t="s">
        <v>21</v>
      </c>
      <c r="C29" s="6">
        <v>51.7106822912097</v>
      </c>
      <c r="D29" s="6">
        <v>2038.1975472858901</v>
      </c>
      <c r="E29" s="6">
        <v>2.4743039698768801</v>
      </c>
      <c r="F29" s="6">
        <v>97.5256960301231</v>
      </c>
    </row>
    <row r="30" spans="1:6" x14ac:dyDescent="0.25">
      <c r="A30" s="6" t="s">
        <v>22</v>
      </c>
      <c r="B30" s="6" t="s">
        <v>23</v>
      </c>
      <c r="C30" s="6">
        <v>66.861618131612303</v>
      </c>
      <c r="D30" s="6">
        <v>13942.054834168301</v>
      </c>
      <c r="E30" s="6">
        <v>0.47727901268649098</v>
      </c>
      <c r="F30" s="6">
        <v>99.522720987313505</v>
      </c>
    </row>
    <row r="31" spans="1:6" x14ac:dyDescent="0.25">
      <c r="A31" s="6" t="s">
        <v>24</v>
      </c>
      <c r="B31" s="6" t="s">
        <v>25</v>
      </c>
      <c r="C31" s="6">
        <v>29.071040708564698</v>
      </c>
      <c r="D31" s="6">
        <v>1993.35064998507</v>
      </c>
      <c r="E31" s="6">
        <v>1.43743714984555</v>
      </c>
      <c r="F31" s="6">
        <v>98.562562850154507</v>
      </c>
    </row>
    <row r="32" spans="1:6" x14ac:dyDescent="0.25">
      <c r="A32" s="6" t="s">
        <v>26</v>
      </c>
      <c r="B32" s="6" t="s">
        <v>27</v>
      </c>
      <c r="C32" s="6">
        <v>88.344738752529594</v>
      </c>
      <c r="D32" s="6">
        <v>25819.794822412001</v>
      </c>
      <c r="E32" s="6">
        <v>0.34099221421886799</v>
      </c>
      <c r="F32" s="6">
        <v>99.6590077857811</v>
      </c>
    </row>
    <row r="33" spans="1:6" x14ac:dyDescent="0.25">
      <c r="A33" s="6" t="s">
        <v>28</v>
      </c>
      <c r="B33" s="6" t="s">
        <v>29</v>
      </c>
      <c r="C33" s="6">
        <v>28.433978151431798</v>
      </c>
      <c r="D33" s="6">
        <v>2582.2154791809699</v>
      </c>
      <c r="E33" s="6">
        <v>1.08915343159422</v>
      </c>
      <c r="F33" s="6">
        <v>98.910846568405802</v>
      </c>
    </row>
    <row r="34" spans="1:6" x14ac:dyDescent="0.25">
      <c r="A34" s="6" t="s">
        <v>30</v>
      </c>
      <c r="B34" s="6" t="s">
        <v>31</v>
      </c>
      <c r="C34" s="6">
        <v>51.3345437262331</v>
      </c>
      <c r="D34" s="6">
        <v>4803.12760346098</v>
      </c>
      <c r="E34" s="6">
        <v>1.0574712948576099</v>
      </c>
      <c r="F34" s="6">
        <v>98.942528705142394</v>
      </c>
    </row>
    <row r="35" spans="1:6" x14ac:dyDescent="0.25">
      <c r="A35" s="6" t="s">
        <v>32</v>
      </c>
      <c r="B35" s="6" t="s">
        <v>33</v>
      </c>
      <c r="C35" s="6">
        <v>24.600894428077702</v>
      </c>
      <c r="D35" s="6">
        <v>4768.1501183315704</v>
      </c>
      <c r="E35" s="6">
        <v>0.51329381314788203</v>
      </c>
      <c r="F35" s="6">
        <v>99.486706186852103</v>
      </c>
    </row>
    <row r="36" spans="1:6" x14ac:dyDescent="0.25">
      <c r="A36" s="6" t="s">
        <v>34</v>
      </c>
      <c r="B36" s="6" t="s">
        <v>35</v>
      </c>
      <c r="C36" s="6">
        <v>104.895055747193</v>
      </c>
      <c r="D36" s="6">
        <v>30553.3641219405</v>
      </c>
      <c r="E36" s="6">
        <v>0.34214289578298201</v>
      </c>
      <c r="F36" s="6">
        <v>99.657857104217001</v>
      </c>
    </row>
    <row r="37" spans="1:6" x14ac:dyDescent="0.25">
      <c r="A37" s="6" t="s">
        <v>36</v>
      </c>
      <c r="B37" s="6" t="s">
        <v>37</v>
      </c>
      <c r="C37" s="6">
        <v>19.358218171246602</v>
      </c>
      <c r="D37" s="6">
        <v>21584.734244097799</v>
      </c>
      <c r="E37" s="6">
        <v>8.9604403448352299E-2</v>
      </c>
      <c r="F37" s="6">
        <v>99.910395596551595</v>
      </c>
    </row>
    <row r="38" spans="1:6" x14ac:dyDescent="0.25">
      <c r="A38" s="6" t="s">
        <v>38</v>
      </c>
      <c r="B38" s="6" t="s">
        <v>39</v>
      </c>
      <c r="C38" s="6">
        <v>213.989664632531</v>
      </c>
      <c r="D38" s="6">
        <v>32194.2154085611</v>
      </c>
      <c r="E38" s="6">
        <v>0.66029471286434105</v>
      </c>
      <c r="F38" s="6">
        <v>99.3397052871357</v>
      </c>
    </row>
    <row r="39" spans="1:6" x14ac:dyDescent="0.25">
      <c r="A39" s="6" t="s">
        <v>40</v>
      </c>
      <c r="B39" s="6" t="s">
        <v>41</v>
      </c>
      <c r="C39" s="6">
        <v>19.8397529816136</v>
      </c>
      <c r="D39" s="6">
        <v>2575.9453816351102</v>
      </c>
      <c r="E39" s="6">
        <v>0.76430644112394996</v>
      </c>
      <c r="F39" s="6">
        <v>99.235693558875994</v>
      </c>
    </row>
    <row r="40" spans="1:6" x14ac:dyDescent="0.25">
      <c r="A40" s="6" t="s">
        <v>42</v>
      </c>
      <c r="B40" s="6" t="s">
        <v>43</v>
      </c>
      <c r="C40" s="6">
        <v>11.328522132801799</v>
      </c>
      <c r="D40" s="6">
        <v>1106.21260547776</v>
      </c>
      <c r="E40" s="6">
        <v>1.0137006910003901</v>
      </c>
      <c r="F40" s="6">
        <v>98.986299308999605</v>
      </c>
    </row>
    <row r="41" spans="1:6" x14ac:dyDescent="0.25">
      <c r="A41" s="6" t="s">
        <v>44</v>
      </c>
      <c r="B41" s="6" t="s">
        <v>45</v>
      </c>
      <c r="C41" s="6">
        <v>549.50381041292701</v>
      </c>
      <c r="D41" s="6">
        <v>25043.4114606765</v>
      </c>
      <c r="E41" s="6">
        <v>2.1470934615786601</v>
      </c>
      <c r="F41" s="6">
        <v>97.852906538421294</v>
      </c>
    </row>
    <row r="42" spans="1:6" x14ac:dyDescent="0.25">
      <c r="A42" s="6" t="s">
        <v>46</v>
      </c>
      <c r="B42" s="6" t="s">
        <v>47</v>
      </c>
      <c r="C42" s="6">
        <v>31.373536201773199</v>
      </c>
      <c r="D42" s="6">
        <v>3962.98830873933</v>
      </c>
      <c r="E42" s="6">
        <v>0.78544552095369402</v>
      </c>
      <c r="F42" s="6">
        <v>99.214554479046299</v>
      </c>
    </row>
    <row r="43" spans="1:6" x14ac:dyDescent="0.25">
      <c r="A43" s="6" t="s">
        <v>48</v>
      </c>
      <c r="B43" s="6" t="s">
        <v>49</v>
      </c>
      <c r="C43" s="6">
        <v>17.2770380362076</v>
      </c>
      <c r="D43" s="6">
        <v>3408.6654644738001</v>
      </c>
      <c r="E43" s="6">
        <v>0.50430029177517299</v>
      </c>
      <c r="F43" s="6">
        <v>99.495699708224805</v>
      </c>
    </row>
    <row r="44" spans="1:6" x14ac:dyDescent="0.25">
      <c r="A44" s="6" t="s">
        <v>50</v>
      </c>
      <c r="B44" s="6" t="s">
        <v>51</v>
      </c>
      <c r="C44" s="6">
        <v>77.283314734115805</v>
      </c>
      <c r="D44" s="6">
        <v>4845.0294398260003</v>
      </c>
      <c r="E44" s="6">
        <v>1.57006103812723</v>
      </c>
      <c r="F44" s="6">
        <v>98.429938961872793</v>
      </c>
    </row>
    <row r="45" spans="1:6" x14ac:dyDescent="0.25">
      <c r="A45" s="6" t="s">
        <v>52</v>
      </c>
      <c r="B45" s="6" t="s">
        <v>53</v>
      </c>
      <c r="C45" s="6">
        <v>88.0855581407681</v>
      </c>
      <c r="D45" s="6">
        <v>24665.508506357801</v>
      </c>
      <c r="E45" s="6">
        <v>0.355849570414907</v>
      </c>
      <c r="F45" s="6">
        <v>99.644150429585096</v>
      </c>
    </row>
    <row r="46" spans="1:6" x14ac:dyDescent="0.25">
      <c r="A46" s="6" t="s">
        <v>54</v>
      </c>
      <c r="B46" s="6" t="s">
        <v>55</v>
      </c>
      <c r="C46" s="6">
        <v>32.911308894092699</v>
      </c>
      <c r="D46" s="6">
        <v>1063.0148536184199</v>
      </c>
      <c r="E46" s="6">
        <v>3.0030589669143901</v>
      </c>
      <c r="F46" s="6">
        <v>96.996941033085605</v>
      </c>
    </row>
    <row r="47" spans="1:6" x14ac:dyDescent="0.25">
      <c r="A47" s="6" t="s">
        <v>56</v>
      </c>
      <c r="B47" s="6" t="s">
        <v>57</v>
      </c>
      <c r="C47" s="6">
        <v>153.87535447813201</v>
      </c>
      <c r="D47" s="6">
        <v>29147.982972403901</v>
      </c>
      <c r="E47" s="6">
        <v>0.525138551833636</v>
      </c>
      <c r="F47" s="6">
        <v>99.474861448166394</v>
      </c>
    </row>
    <row r="48" spans="1:6" x14ac:dyDescent="0.25">
      <c r="A48" s="6" t="s">
        <v>58</v>
      </c>
      <c r="B48" s="6" t="s">
        <v>59</v>
      </c>
      <c r="C48" s="6">
        <v>14.5738268627625</v>
      </c>
      <c r="D48" s="6">
        <v>3570.6201516135302</v>
      </c>
      <c r="E48" s="6">
        <v>0.40650037209301398</v>
      </c>
      <c r="F48" s="6">
        <v>99.593499627906994</v>
      </c>
    </row>
    <row r="49" spans="1:6" x14ac:dyDescent="0.25">
      <c r="A49" s="6" t="s">
        <v>60</v>
      </c>
      <c r="B49" s="6" t="s">
        <v>61</v>
      </c>
      <c r="C49" s="6">
        <v>12.6150234741784</v>
      </c>
      <c r="D49" s="6">
        <v>969.55466130113996</v>
      </c>
      <c r="E49" s="6">
        <v>1.28440366972477</v>
      </c>
      <c r="F49" s="6">
        <v>98.715596330275204</v>
      </c>
    </row>
    <row r="50" spans="1:6" x14ac:dyDescent="0.25">
      <c r="A50" s="6" t="s">
        <v>62</v>
      </c>
      <c r="B50" s="6" t="s">
        <v>63</v>
      </c>
      <c r="C50" s="6">
        <v>35.048944352274297</v>
      </c>
      <c r="D50" s="6">
        <v>5530.7011539582099</v>
      </c>
      <c r="E50" s="6">
        <v>0.629725441013128</v>
      </c>
      <c r="F50" s="6">
        <v>99.370274558986907</v>
      </c>
    </row>
    <row r="51" spans="1:6" x14ac:dyDescent="0.25">
      <c r="A51" s="6" t="s">
        <v>64</v>
      </c>
      <c r="B51" s="6" t="s">
        <v>65</v>
      </c>
      <c r="C51" s="6">
        <v>3853.2937987762498</v>
      </c>
      <c r="D51" s="6">
        <v>157335.683046069</v>
      </c>
      <c r="E51" s="6">
        <v>2.3905442383229998</v>
      </c>
      <c r="F51" s="6">
        <v>97.609455761676998</v>
      </c>
    </row>
    <row r="52" spans="1:6" x14ac:dyDescent="0.25">
      <c r="A52" s="6" t="s">
        <v>66</v>
      </c>
      <c r="B52" s="6" t="s">
        <v>67</v>
      </c>
      <c r="C52" s="6">
        <v>0</v>
      </c>
      <c r="D52" s="6">
        <v>4202.7777741721402</v>
      </c>
      <c r="E52" s="6">
        <v>0</v>
      </c>
      <c r="F52" s="6">
        <v>100</v>
      </c>
    </row>
    <row r="53" spans="1:6" x14ac:dyDescent="0.25">
      <c r="A53" s="6" t="s">
        <v>68</v>
      </c>
      <c r="B53" s="6" t="s">
        <v>69</v>
      </c>
      <c r="C53" s="6">
        <v>6.0645109707043199</v>
      </c>
      <c r="D53" s="6">
        <v>1888.61095664907</v>
      </c>
      <c r="E53" s="6">
        <v>0.32008178046042801</v>
      </c>
      <c r="F53" s="6">
        <v>99.679918219539601</v>
      </c>
    </row>
    <row r="54" spans="1:6" x14ac:dyDescent="0.25">
      <c r="A54" s="6" t="s">
        <v>70</v>
      </c>
      <c r="B54" s="6" t="s">
        <v>71</v>
      </c>
      <c r="C54" s="6">
        <v>6.3729269462892999</v>
      </c>
      <c r="D54" s="6">
        <v>1793.59942829229</v>
      </c>
      <c r="E54" s="6">
        <v>0.35405693469356597</v>
      </c>
      <c r="F54" s="6">
        <v>99.645943065306398</v>
      </c>
    </row>
    <row r="55" spans="1:6" x14ac:dyDescent="0.25">
      <c r="A55" s="6" t="s">
        <v>72</v>
      </c>
      <c r="B55" s="6" t="s">
        <v>73</v>
      </c>
      <c r="C55" s="6">
        <v>26.288422723937401</v>
      </c>
      <c r="D55" s="6">
        <v>2432.83104280722</v>
      </c>
      <c r="E55" s="6">
        <v>1.0690177151787601</v>
      </c>
      <c r="F55" s="6">
        <v>98.930982284821198</v>
      </c>
    </row>
    <row r="56" spans="1:6" x14ac:dyDescent="0.25">
      <c r="A56" s="6" t="s">
        <v>74</v>
      </c>
      <c r="B56" s="6" t="s">
        <v>75</v>
      </c>
      <c r="C56" s="6">
        <v>18.1750244435224</v>
      </c>
      <c r="D56" s="6">
        <v>3539.48930217929</v>
      </c>
      <c r="E56" s="6">
        <v>0.510869569889283</v>
      </c>
      <c r="F56" s="6">
        <v>99.489130430110706</v>
      </c>
    </row>
    <row r="57" spans="1:6" x14ac:dyDescent="0.25">
      <c r="A57" s="6" t="s">
        <v>76</v>
      </c>
      <c r="B57" s="6" t="s">
        <v>77</v>
      </c>
      <c r="C57" s="6">
        <v>53.340636013455303</v>
      </c>
      <c r="D57" s="6">
        <v>7978.6675928915902</v>
      </c>
      <c r="E57" s="6">
        <v>0.66410086361088005</v>
      </c>
      <c r="F57" s="6">
        <v>99.335899136389102</v>
      </c>
    </row>
    <row r="58" spans="1:6" x14ac:dyDescent="0.25">
      <c r="A58" s="6" t="s">
        <v>78</v>
      </c>
      <c r="B58" s="6" t="s">
        <v>79</v>
      </c>
      <c r="C58" s="6">
        <v>6.6932216814662402</v>
      </c>
      <c r="D58" s="6">
        <v>4972.5879351261001</v>
      </c>
      <c r="E58" s="6">
        <v>0.13442144499744499</v>
      </c>
      <c r="F58" s="6">
        <v>99.8655785550025</v>
      </c>
    </row>
    <row r="59" spans="1:6" x14ac:dyDescent="0.25">
      <c r="A59" s="6" t="s">
        <v>80</v>
      </c>
      <c r="B59" s="6" t="s">
        <v>81</v>
      </c>
      <c r="C59" s="6">
        <v>48.053749187787098</v>
      </c>
      <c r="D59" s="6">
        <v>25692.656982258799</v>
      </c>
      <c r="E59" s="6">
        <v>0.186683847579552</v>
      </c>
      <c r="F59" s="6">
        <v>99.813316152420398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324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472.82853056736798</v>
      </c>
      <c r="D70" s="6">
        <v>189958.90132755801</v>
      </c>
      <c r="E70" s="6">
        <v>0.24829293464888</v>
      </c>
      <c r="F70" s="6">
        <v>99.751707065351098</v>
      </c>
    </row>
    <row r="71" spans="1:6" x14ac:dyDescent="0.25">
      <c r="A71" s="6" t="s">
        <v>86</v>
      </c>
      <c r="B71" s="6" t="s">
        <v>87</v>
      </c>
      <c r="C71" s="6">
        <v>1184.2340219954301</v>
      </c>
      <c r="D71" s="6">
        <v>248835.862331215</v>
      </c>
      <c r="E71" s="6">
        <v>0.47365553380254399</v>
      </c>
      <c r="F71" s="6">
        <v>99.5263444661975</v>
      </c>
    </row>
    <row r="72" spans="1:6" x14ac:dyDescent="0.25">
      <c r="A72" s="6" t="s">
        <v>88</v>
      </c>
      <c r="B72" s="6" t="s">
        <v>89</v>
      </c>
      <c r="C72" s="6">
        <v>781.43597969163602</v>
      </c>
      <c r="D72" s="6">
        <v>346706.62507300102</v>
      </c>
      <c r="E72" s="6">
        <v>0.22488138939919999</v>
      </c>
      <c r="F72" s="6">
        <v>99.775118610600799</v>
      </c>
    </row>
    <row r="73" spans="1:6" x14ac:dyDescent="0.25">
      <c r="A73" s="6" t="s">
        <v>90</v>
      </c>
      <c r="B73" s="6" t="s">
        <v>91</v>
      </c>
      <c r="C73" s="6">
        <v>101.18781739859401</v>
      </c>
      <c r="D73" s="6">
        <v>49691.195190670798</v>
      </c>
      <c r="E73" s="6">
        <v>0.20321947110303101</v>
      </c>
      <c r="F73" s="6">
        <v>99.796780528897003</v>
      </c>
    </row>
    <row r="74" spans="1:6" x14ac:dyDescent="0.25">
      <c r="A74" s="6" t="s">
        <v>92</v>
      </c>
      <c r="B74" s="6" t="s">
        <v>93</v>
      </c>
      <c r="C74" s="6">
        <v>268.280549996481</v>
      </c>
      <c r="D74" s="6">
        <v>56559.246726920101</v>
      </c>
      <c r="E74" s="6">
        <v>0.47209611758957698</v>
      </c>
      <c r="F74" s="6">
        <v>99.527903882410399</v>
      </c>
    </row>
    <row r="75" spans="1:6" x14ac:dyDescent="0.25">
      <c r="A75" s="6" t="s">
        <v>94</v>
      </c>
      <c r="B75" s="6" t="s">
        <v>95</v>
      </c>
      <c r="C75" s="6">
        <v>579.23245979893295</v>
      </c>
      <c r="D75" s="6">
        <v>24098.486825334599</v>
      </c>
      <c r="E75" s="6">
        <v>2.3471879759483101</v>
      </c>
      <c r="F75" s="6">
        <v>97.652812024051698</v>
      </c>
    </row>
    <row r="76" spans="1:6" x14ac:dyDescent="0.25">
      <c r="A76" s="6" t="s">
        <v>96</v>
      </c>
      <c r="B76" s="6" t="s">
        <v>97</v>
      </c>
      <c r="C76" s="6">
        <v>106.450046214778</v>
      </c>
      <c r="D76" s="6">
        <v>25406.2542457323</v>
      </c>
      <c r="E76" s="6">
        <v>0.41724328787982901</v>
      </c>
      <c r="F76" s="6">
        <v>99.582756712120201</v>
      </c>
    </row>
    <row r="77" spans="1:6" x14ac:dyDescent="0.25">
      <c r="A77" s="6" t="s">
        <v>98</v>
      </c>
      <c r="B77" s="6" t="s">
        <v>99</v>
      </c>
      <c r="C77" s="6">
        <v>75.076662295284905</v>
      </c>
      <c r="D77" s="6">
        <v>78157.394848760203</v>
      </c>
      <c r="E77" s="6">
        <v>9.5966113360838198E-2</v>
      </c>
      <c r="F77" s="6">
        <v>99.904033886639198</v>
      </c>
    </row>
    <row r="78" spans="1:6" x14ac:dyDescent="0.25">
      <c r="A78" s="6" t="s">
        <v>100</v>
      </c>
      <c r="B78" s="6" t="s">
        <v>101</v>
      </c>
      <c r="C78" s="6">
        <v>182.03667847256801</v>
      </c>
      <c r="D78" s="6">
        <v>6811.8080950170597</v>
      </c>
      <c r="E78" s="6">
        <v>2.6028126784080698</v>
      </c>
      <c r="F78" s="6">
        <v>97.3971873215919</v>
      </c>
    </row>
    <row r="79" spans="1:6" x14ac:dyDescent="0.25">
      <c r="A79" s="6" t="s">
        <v>102</v>
      </c>
      <c r="B79" s="6" t="s">
        <v>103</v>
      </c>
      <c r="C79" s="6">
        <v>344.53523362915399</v>
      </c>
      <c r="D79" s="6">
        <v>103016.226843948</v>
      </c>
      <c r="E79" s="6">
        <v>0.333332714178871</v>
      </c>
      <c r="F79" s="6">
        <v>99.666667285821106</v>
      </c>
    </row>
    <row r="80" spans="1:6" x14ac:dyDescent="0.25">
      <c r="A80" s="6" t="s">
        <v>104</v>
      </c>
      <c r="B80" s="6" t="s">
        <v>105</v>
      </c>
      <c r="C80" s="6">
        <v>855.31381538606502</v>
      </c>
      <c r="D80" s="6">
        <v>168924.03597982699</v>
      </c>
      <c r="E80" s="6">
        <v>0.50377965071590902</v>
      </c>
      <c r="F80" s="6">
        <v>99.496220349284101</v>
      </c>
    </row>
    <row r="81" spans="1:6" x14ac:dyDescent="0.25">
      <c r="A81" s="6" t="s">
        <v>106</v>
      </c>
      <c r="B81" s="6" t="s">
        <v>107</v>
      </c>
      <c r="C81" s="6">
        <v>167.15263838642301</v>
      </c>
      <c r="D81" s="6">
        <v>70530.770275243005</v>
      </c>
      <c r="E81" s="6">
        <v>0.23643217720926599</v>
      </c>
      <c r="F81" s="6">
        <v>99.763567822790705</v>
      </c>
    </row>
    <row r="82" spans="1:6" x14ac:dyDescent="0.25">
      <c r="A82" s="6" t="s">
        <v>108</v>
      </c>
      <c r="B82" s="6" t="s">
        <v>109</v>
      </c>
      <c r="C82" s="6">
        <v>379.17678796672999</v>
      </c>
      <c r="D82" s="6">
        <v>34926.697845543102</v>
      </c>
      <c r="E82" s="6">
        <v>1.0739764753111201</v>
      </c>
      <c r="F82" s="6">
        <v>98.926023524688901</v>
      </c>
    </row>
    <row r="83" spans="1:6" x14ac:dyDescent="0.25">
      <c r="A83" s="6" t="s">
        <v>110</v>
      </c>
      <c r="B83" s="6" t="s">
        <v>111</v>
      </c>
      <c r="C83" s="6">
        <v>468.09416308534401</v>
      </c>
      <c r="D83" s="6">
        <v>108485.14459137501</v>
      </c>
      <c r="E83" s="6">
        <v>0.42962849791023999</v>
      </c>
      <c r="F83" s="6">
        <v>99.570371502089799</v>
      </c>
    </row>
    <row r="84" spans="1:6" x14ac:dyDescent="0.25">
      <c r="A84" s="6" t="s">
        <v>112</v>
      </c>
      <c r="B84" s="6" t="s">
        <v>113</v>
      </c>
      <c r="C84" s="6">
        <v>316.14745080882398</v>
      </c>
      <c r="D84" s="6">
        <v>98274.412801231199</v>
      </c>
      <c r="E84" s="6">
        <v>0.32066705980837801</v>
      </c>
      <c r="F84" s="6">
        <v>99.6793329401916</v>
      </c>
    </row>
    <row r="85" spans="1:6" x14ac:dyDescent="0.25">
      <c r="A85" s="6" t="s">
        <v>114</v>
      </c>
      <c r="B85" s="6" t="s">
        <v>115</v>
      </c>
      <c r="C85" s="6">
        <v>100.071454439509</v>
      </c>
      <c r="D85" s="6">
        <v>51367.398004775503</v>
      </c>
      <c r="E85" s="6">
        <v>0.194436321604678</v>
      </c>
      <c r="F85" s="6">
        <v>99.805563678395302</v>
      </c>
    </row>
    <row r="86" spans="1:6" x14ac:dyDescent="0.25">
      <c r="A86" s="6" t="s">
        <v>116</v>
      </c>
      <c r="B86" s="6" t="s">
        <v>117</v>
      </c>
      <c r="C86" s="6">
        <v>816.85769008890304</v>
      </c>
      <c r="D86" s="6">
        <v>192458.29670937901</v>
      </c>
      <c r="E86" s="6">
        <v>0.42263978141783998</v>
      </c>
      <c r="F86" s="6">
        <v>99.577360218582101</v>
      </c>
    </row>
    <row r="87" spans="1:6" x14ac:dyDescent="0.25">
      <c r="A87" s="6" t="s">
        <v>118</v>
      </c>
      <c r="B87" s="6" t="s">
        <v>119</v>
      </c>
      <c r="C87" s="6">
        <v>1267.08020377148</v>
      </c>
      <c r="D87" s="6">
        <v>297922.95315351099</v>
      </c>
      <c r="E87" s="6">
        <v>0.423503480230697</v>
      </c>
      <c r="F87" s="6">
        <v>99.576496519769293</v>
      </c>
    </row>
    <row r="88" spans="1:6" x14ac:dyDescent="0.25">
      <c r="A88" s="6" t="s">
        <v>120</v>
      </c>
      <c r="B88" s="6" t="s">
        <v>121</v>
      </c>
      <c r="C88" s="6">
        <v>96.873906980815406</v>
      </c>
      <c r="D88" s="6">
        <v>114993.220254941</v>
      </c>
      <c r="E88" s="6">
        <v>8.4172237138429903E-2</v>
      </c>
      <c r="F88" s="6">
        <v>99.915827762861596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325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326</v>
      </c>
    </row>
    <row r="12" spans="1:6" x14ac:dyDescent="0.25">
      <c r="A12" s="3" t="s">
        <v>6</v>
      </c>
    </row>
    <row r="15" spans="1:6" ht="17.25" x14ac:dyDescent="0.3">
      <c r="A15" s="4" t="s">
        <v>327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2508.2095240868898</v>
      </c>
      <c r="D17" s="6">
        <v>2273178.78769087</v>
      </c>
      <c r="E17" s="6">
        <v>0.110217684908184</v>
      </c>
      <c r="F17" s="6">
        <v>99.889782315091793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328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2508.2095240868898</v>
      </c>
      <c r="D28" s="6">
        <v>2273178.78769087</v>
      </c>
      <c r="E28" s="6">
        <v>0.110217684908184</v>
      </c>
      <c r="F28" s="6">
        <v>99.889782315091793</v>
      </c>
    </row>
    <row r="29" spans="1:6" x14ac:dyDescent="0.25">
      <c r="A29" s="6" t="s">
        <v>20</v>
      </c>
      <c r="B29" s="6" t="s">
        <v>21</v>
      </c>
      <c r="C29" s="6">
        <v>4.18010236469462</v>
      </c>
      <c r="D29" s="6">
        <v>2085.7281272124001</v>
      </c>
      <c r="E29" s="6">
        <v>0.200013680291621</v>
      </c>
      <c r="F29" s="6">
        <v>99.799986319708395</v>
      </c>
    </row>
    <row r="30" spans="1:6" x14ac:dyDescent="0.25">
      <c r="A30" s="6" t="s">
        <v>22</v>
      </c>
      <c r="B30" s="6" t="s">
        <v>23</v>
      </c>
      <c r="C30" s="6">
        <v>0</v>
      </c>
      <c r="D30" s="6">
        <v>14008.9164522999</v>
      </c>
      <c r="E30" s="6">
        <v>0</v>
      </c>
      <c r="F30" s="6">
        <v>100</v>
      </c>
    </row>
    <row r="31" spans="1:6" x14ac:dyDescent="0.25">
      <c r="A31" s="6" t="s">
        <v>24</v>
      </c>
      <c r="B31" s="6" t="s">
        <v>25</v>
      </c>
      <c r="C31" s="6">
        <v>34.968663489503697</v>
      </c>
      <c r="D31" s="6">
        <v>1987.45302720413</v>
      </c>
      <c r="E31" s="6">
        <v>1.7290490727238199</v>
      </c>
      <c r="F31" s="6">
        <v>98.270950927276203</v>
      </c>
    </row>
    <row r="32" spans="1:6" x14ac:dyDescent="0.25">
      <c r="A32" s="6" t="s">
        <v>26</v>
      </c>
      <c r="B32" s="6" t="s">
        <v>27</v>
      </c>
      <c r="C32" s="6">
        <v>118.241752333496</v>
      </c>
      <c r="D32" s="6">
        <v>25789.897808831101</v>
      </c>
      <c r="E32" s="6">
        <v>0.456388433659424</v>
      </c>
      <c r="F32" s="6">
        <v>99.543611566340601</v>
      </c>
    </row>
    <row r="33" spans="1:6" x14ac:dyDescent="0.25">
      <c r="A33" s="6" t="s">
        <v>28</v>
      </c>
      <c r="B33" s="6" t="s">
        <v>29</v>
      </c>
      <c r="C33" s="6">
        <v>0</v>
      </c>
      <c r="D33" s="6">
        <v>2610.6494573324098</v>
      </c>
      <c r="E33" s="6">
        <v>0</v>
      </c>
      <c r="F33" s="6">
        <v>100</v>
      </c>
    </row>
    <row r="34" spans="1:6" x14ac:dyDescent="0.25">
      <c r="A34" s="6" t="s">
        <v>30</v>
      </c>
      <c r="B34" s="6" t="s">
        <v>31</v>
      </c>
      <c r="C34" s="6">
        <v>14.192392697882401</v>
      </c>
      <c r="D34" s="6">
        <v>4840.2697544893399</v>
      </c>
      <c r="E34" s="6">
        <v>0.29235767563057002</v>
      </c>
      <c r="F34" s="6">
        <v>99.707642324369402</v>
      </c>
    </row>
    <row r="35" spans="1:6" x14ac:dyDescent="0.25">
      <c r="A35" s="6" t="s">
        <v>32</v>
      </c>
      <c r="B35" s="6" t="s">
        <v>33</v>
      </c>
      <c r="C35" s="6">
        <v>4.9357995405134698</v>
      </c>
      <c r="D35" s="6">
        <v>4787.8152132191299</v>
      </c>
      <c r="E35" s="6">
        <v>0.10298468514999</v>
      </c>
      <c r="F35" s="6">
        <v>99.897015314849995</v>
      </c>
    </row>
    <row r="36" spans="1:6" x14ac:dyDescent="0.25">
      <c r="A36" s="6" t="s">
        <v>34</v>
      </c>
      <c r="B36" s="6" t="s">
        <v>35</v>
      </c>
      <c r="C36" s="6">
        <v>68.4609201633819</v>
      </c>
      <c r="D36" s="6">
        <v>30589.7982575243</v>
      </c>
      <c r="E36" s="6">
        <v>0.22330335120007699</v>
      </c>
      <c r="F36" s="6">
        <v>99.776696648799899</v>
      </c>
    </row>
    <row r="37" spans="1:6" x14ac:dyDescent="0.25">
      <c r="A37" s="6" t="s">
        <v>36</v>
      </c>
      <c r="B37" s="6" t="s">
        <v>37</v>
      </c>
      <c r="C37" s="6">
        <v>68.602882250405102</v>
      </c>
      <c r="D37" s="6">
        <v>21535.489580018599</v>
      </c>
      <c r="E37" s="6">
        <v>0.31754577226614999</v>
      </c>
      <c r="F37" s="6">
        <v>99.6824542277338</v>
      </c>
    </row>
    <row r="38" spans="1:6" x14ac:dyDescent="0.25">
      <c r="A38" s="6" t="s">
        <v>38</v>
      </c>
      <c r="B38" s="6" t="s">
        <v>39</v>
      </c>
      <c r="C38" s="6">
        <v>78.144601212820504</v>
      </c>
      <c r="D38" s="6">
        <v>32330.0604719808</v>
      </c>
      <c r="E38" s="6">
        <v>0.24112597731448401</v>
      </c>
      <c r="F38" s="6">
        <v>99.758874022685504</v>
      </c>
    </row>
    <row r="39" spans="1:6" x14ac:dyDescent="0.25">
      <c r="A39" s="6" t="s">
        <v>40</v>
      </c>
      <c r="B39" s="6" t="s">
        <v>41</v>
      </c>
      <c r="C39" s="6">
        <v>36.825379430401199</v>
      </c>
      <c r="D39" s="6">
        <v>2558.9597551863299</v>
      </c>
      <c r="E39" s="6">
        <v>1.41866054086324</v>
      </c>
      <c r="F39" s="6">
        <v>98.5813394591368</v>
      </c>
    </row>
    <row r="40" spans="1:6" x14ac:dyDescent="0.25">
      <c r="A40" s="6" t="s">
        <v>42</v>
      </c>
      <c r="B40" s="6" t="s">
        <v>43</v>
      </c>
      <c r="C40" s="6">
        <v>1.2282021404665999</v>
      </c>
      <c r="D40" s="6">
        <v>1116.31292547009</v>
      </c>
      <c r="E40" s="6">
        <v>0.109902187053522</v>
      </c>
      <c r="F40" s="6">
        <v>99.890097812946493</v>
      </c>
    </row>
    <row r="41" spans="1:6" x14ac:dyDescent="0.25">
      <c r="A41" s="6" t="s">
        <v>44</v>
      </c>
      <c r="B41" s="6" t="s">
        <v>45</v>
      </c>
      <c r="C41" s="6">
        <v>69.418282896594107</v>
      </c>
      <c r="D41" s="6">
        <v>25523.496988192801</v>
      </c>
      <c r="E41" s="6">
        <v>0.27124023254596302</v>
      </c>
      <c r="F41" s="6">
        <v>99.728759767454093</v>
      </c>
    </row>
    <row r="42" spans="1:6" x14ac:dyDescent="0.25">
      <c r="A42" s="6" t="s">
        <v>46</v>
      </c>
      <c r="B42" s="6" t="s">
        <v>47</v>
      </c>
      <c r="C42" s="6">
        <v>57.891938558117502</v>
      </c>
      <c r="D42" s="6">
        <v>3936.4699063829898</v>
      </c>
      <c r="E42" s="6">
        <v>1.4493413667927499</v>
      </c>
      <c r="F42" s="6">
        <v>98.550658633207206</v>
      </c>
    </row>
    <row r="43" spans="1:6" x14ac:dyDescent="0.25">
      <c r="A43" s="6" t="s">
        <v>48</v>
      </c>
      <c r="B43" s="6" t="s">
        <v>49</v>
      </c>
      <c r="C43" s="6">
        <v>3.6743588552330202</v>
      </c>
      <c r="D43" s="6">
        <v>3422.26814365478</v>
      </c>
      <c r="E43" s="6">
        <v>0.107251036832668</v>
      </c>
      <c r="F43" s="6">
        <v>99.892748963167307</v>
      </c>
    </row>
    <row r="44" spans="1:6" x14ac:dyDescent="0.25">
      <c r="A44" s="6" t="s">
        <v>50</v>
      </c>
      <c r="B44" s="6" t="s">
        <v>51</v>
      </c>
      <c r="C44" s="6">
        <v>13.606217889593699</v>
      </c>
      <c r="D44" s="6">
        <v>4908.7065366705301</v>
      </c>
      <c r="E44" s="6">
        <v>0.27641920714990398</v>
      </c>
      <c r="F44" s="6">
        <v>99.7235807928501</v>
      </c>
    </row>
    <row r="45" spans="1:6" x14ac:dyDescent="0.25">
      <c r="A45" s="6" t="s">
        <v>52</v>
      </c>
      <c r="B45" s="6" t="s">
        <v>53</v>
      </c>
      <c r="C45" s="6">
        <v>49.377440558610701</v>
      </c>
      <c r="D45" s="6">
        <v>24704.216623939999</v>
      </c>
      <c r="E45" s="6">
        <v>0.19947584350761999</v>
      </c>
      <c r="F45" s="6">
        <v>99.800524156492401</v>
      </c>
    </row>
    <row r="46" spans="1:6" x14ac:dyDescent="0.25">
      <c r="A46" s="6" t="s">
        <v>54</v>
      </c>
      <c r="B46" s="6" t="s">
        <v>55</v>
      </c>
      <c r="C46" s="6">
        <v>1.88627566697506</v>
      </c>
      <c r="D46" s="6">
        <v>1094.03988684553</v>
      </c>
      <c r="E46" s="6">
        <v>0.17211703958691901</v>
      </c>
      <c r="F46" s="6">
        <v>99.827882960413106</v>
      </c>
    </row>
    <row r="47" spans="1:6" x14ac:dyDescent="0.25">
      <c r="A47" s="6" t="s">
        <v>56</v>
      </c>
      <c r="B47" s="6" t="s">
        <v>57</v>
      </c>
      <c r="C47" s="6">
        <v>0</v>
      </c>
      <c r="D47" s="6">
        <v>29301.858326882098</v>
      </c>
      <c r="E47" s="6">
        <v>0</v>
      </c>
      <c r="F47" s="6">
        <v>100</v>
      </c>
    </row>
    <row r="48" spans="1:6" x14ac:dyDescent="0.25">
      <c r="A48" s="6" t="s">
        <v>58</v>
      </c>
      <c r="B48" s="6" t="s">
        <v>59</v>
      </c>
      <c r="C48" s="6">
        <v>49.417019342376904</v>
      </c>
      <c r="D48" s="6">
        <v>3535.7769591339202</v>
      </c>
      <c r="E48" s="6">
        <v>1.37836389436811</v>
      </c>
      <c r="F48" s="6">
        <v>98.621636105631893</v>
      </c>
    </row>
    <row r="49" spans="1:6" x14ac:dyDescent="0.25">
      <c r="A49" s="6" t="s">
        <v>60</v>
      </c>
      <c r="B49" s="6" t="s">
        <v>61</v>
      </c>
      <c r="C49" s="6">
        <v>1.8021462105969199</v>
      </c>
      <c r="D49" s="6">
        <v>980.36753856472205</v>
      </c>
      <c r="E49" s="6">
        <v>0.18348623853210999</v>
      </c>
      <c r="F49" s="6">
        <v>99.816513761467903</v>
      </c>
    </row>
    <row r="50" spans="1:6" x14ac:dyDescent="0.25">
      <c r="A50" s="6" t="s">
        <v>62</v>
      </c>
      <c r="B50" s="6" t="s">
        <v>63</v>
      </c>
      <c r="C50" s="6">
        <v>9.0825215956728709</v>
      </c>
      <c r="D50" s="6">
        <v>5556.6675767148099</v>
      </c>
      <c r="E50" s="6">
        <v>0.16318593963516101</v>
      </c>
      <c r="F50" s="6">
        <v>99.836814060364802</v>
      </c>
    </row>
    <row r="51" spans="1:6" x14ac:dyDescent="0.25">
      <c r="A51" s="6" t="s">
        <v>64</v>
      </c>
      <c r="B51" s="6" t="s">
        <v>65</v>
      </c>
      <c r="C51" s="6">
        <v>24465.953231490701</v>
      </c>
      <c r="D51" s="6">
        <v>136723.02361335501</v>
      </c>
      <c r="E51" s="6">
        <v>15.1784282712091</v>
      </c>
      <c r="F51" s="6">
        <v>84.8215717287909</v>
      </c>
    </row>
    <row r="52" spans="1:6" x14ac:dyDescent="0.25">
      <c r="A52" s="6" t="s">
        <v>66</v>
      </c>
      <c r="B52" s="6" t="s">
        <v>67</v>
      </c>
      <c r="C52" s="6">
        <v>26.066331410052499</v>
      </c>
      <c r="D52" s="6">
        <v>4176.71144276209</v>
      </c>
      <c r="E52" s="6">
        <v>0.62021674260869097</v>
      </c>
      <c r="F52" s="6">
        <v>99.379783257391296</v>
      </c>
    </row>
    <row r="53" spans="1:6" x14ac:dyDescent="0.25">
      <c r="A53" s="6" t="s">
        <v>68</v>
      </c>
      <c r="B53" s="6" t="s">
        <v>69</v>
      </c>
      <c r="C53" s="6">
        <v>0</v>
      </c>
      <c r="D53" s="6">
        <v>1894.67546761977</v>
      </c>
      <c r="E53" s="6">
        <v>0</v>
      </c>
      <c r="F53" s="6">
        <v>100</v>
      </c>
    </row>
    <row r="54" spans="1:6" x14ac:dyDescent="0.25">
      <c r="A54" s="6" t="s">
        <v>70</v>
      </c>
      <c r="B54" s="6" t="s">
        <v>71</v>
      </c>
      <c r="C54" s="6">
        <v>2.3395463512132699</v>
      </c>
      <c r="D54" s="6">
        <v>1797.6328088873699</v>
      </c>
      <c r="E54" s="6">
        <v>0.12997679349931801</v>
      </c>
      <c r="F54" s="6">
        <v>99.870023206500704</v>
      </c>
    </row>
    <row r="55" spans="1:6" x14ac:dyDescent="0.25">
      <c r="A55" s="6" t="s">
        <v>72</v>
      </c>
      <c r="B55" s="6" t="s">
        <v>73</v>
      </c>
      <c r="C55" s="6">
        <v>3.4786899842309</v>
      </c>
      <c r="D55" s="6">
        <v>2455.6407755469299</v>
      </c>
      <c r="E55" s="6">
        <v>0.14146079655709301</v>
      </c>
      <c r="F55" s="6">
        <v>99.858539203442902</v>
      </c>
    </row>
    <row r="56" spans="1:6" x14ac:dyDescent="0.25">
      <c r="A56" s="6" t="s">
        <v>74</v>
      </c>
      <c r="B56" s="6" t="s">
        <v>75</v>
      </c>
      <c r="C56" s="6">
        <v>0</v>
      </c>
      <c r="D56" s="6">
        <v>3557.6643266228102</v>
      </c>
      <c r="E56" s="6">
        <v>0</v>
      </c>
      <c r="F56" s="6">
        <v>100</v>
      </c>
    </row>
    <row r="57" spans="1:6" x14ac:dyDescent="0.25">
      <c r="A57" s="6" t="s">
        <v>76</v>
      </c>
      <c r="B57" s="6" t="s">
        <v>77</v>
      </c>
      <c r="C57" s="6">
        <v>36.403720520479702</v>
      </c>
      <c r="D57" s="6">
        <v>7995.6045083845602</v>
      </c>
      <c r="E57" s="6">
        <v>0.45323310787297799</v>
      </c>
      <c r="F57" s="6">
        <v>99.546766892126996</v>
      </c>
    </row>
    <row r="58" spans="1:6" x14ac:dyDescent="0.25">
      <c r="A58" s="6" t="s">
        <v>78</v>
      </c>
      <c r="B58" s="6" t="s">
        <v>79</v>
      </c>
      <c r="C58" s="6">
        <v>17.4683446587722</v>
      </c>
      <c r="D58" s="6">
        <v>4961.8128121487898</v>
      </c>
      <c r="E58" s="6">
        <v>0.35082061262778502</v>
      </c>
      <c r="F58" s="6">
        <v>99.6491793873722</v>
      </c>
    </row>
    <row r="59" spans="1:6" x14ac:dyDescent="0.25">
      <c r="A59" s="6" t="s">
        <v>80</v>
      </c>
      <c r="B59" s="6" t="s">
        <v>81</v>
      </c>
      <c r="C59" s="6">
        <v>42.798179373179501</v>
      </c>
      <c r="D59" s="6">
        <v>25697.912552073401</v>
      </c>
      <c r="E59" s="6">
        <v>0.16626650219449601</v>
      </c>
      <c r="F59" s="6">
        <v>99.833733497805497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329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173.441403302954</v>
      </c>
      <c r="D70" s="6">
        <v>190258.288454822</v>
      </c>
      <c r="E70" s="6">
        <v>9.1077996000020797E-2</v>
      </c>
      <c r="F70" s="6">
        <v>99.908922004000004</v>
      </c>
    </row>
    <row r="71" spans="1:6" x14ac:dyDescent="0.25">
      <c r="A71" s="6" t="s">
        <v>86</v>
      </c>
      <c r="B71" s="6" t="s">
        <v>87</v>
      </c>
      <c r="C71" s="6">
        <v>0</v>
      </c>
      <c r="D71" s="6">
        <v>250020.09635321001</v>
      </c>
      <c r="E71" s="6">
        <v>0</v>
      </c>
      <c r="F71" s="6">
        <v>100</v>
      </c>
    </row>
    <row r="72" spans="1:6" x14ac:dyDescent="0.25">
      <c r="A72" s="6" t="s">
        <v>88</v>
      </c>
      <c r="B72" s="6" t="s">
        <v>89</v>
      </c>
      <c r="C72" s="6">
        <v>556.96582703928505</v>
      </c>
      <c r="D72" s="6">
        <v>346931.09522565303</v>
      </c>
      <c r="E72" s="6">
        <v>0.16028344264605601</v>
      </c>
      <c r="F72" s="6">
        <v>99.839716557353995</v>
      </c>
    </row>
    <row r="73" spans="1:6" x14ac:dyDescent="0.25">
      <c r="A73" s="6" t="s">
        <v>90</v>
      </c>
      <c r="B73" s="6" t="s">
        <v>91</v>
      </c>
      <c r="C73" s="6">
        <v>0</v>
      </c>
      <c r="D73" s="6">
        <v>49792.383008069402</v>
      </c>
      <c r="E73" s="6">
        <v>0</v>
      </c>
      <c r="F73" s="6">
        <v>100</v>
      </c>
    </row>
    <row r="74" spans="1:6" x14ac:dyDescent="0.25">
      <c r="A74" s="6" t="s">
        <v>92</v>
      </c>
      <c r="B74" s="6" t="s">
        <v>93</v>
      </c>
      <c r="C74" s="6">
        <v>0</v>
      </c>
      <c r="D74" s="6">
        <v>56827.527276916597</v>
      </c>
      <c r="E74" s="6">
        <v>0</v>
      </c>
      <c r="F74" s="6">
        <v>100</v>
      </c>
    </row>
    <row r="75" spans="1:6" x14ac:dyDescent="0.25">
      <c r="A75" s="6" t="s">
        <v>94</v>
      </c>
      <c r="B75" s="6" t="s">
        <v>95</v>
      </c>
      <c r="C75" s="6">
        <v>0</v>
      </c>
      <c r="D75" s="6">
        <v>24677.719285133498</v>
      </c>
      <c r="E75" s="6">
        <v>0</v>
      </c>
      <c r="F75" s="6">
        <v>100</v>
      </c>
    </row>
    <row r="76" spans="1:6" x14ac:dyDescent="0.25">
      <c r="A76" s="6" t="s">
        <v>96</v>
      </c>
      <c r="B76" s="6" t="s">
        <v>97</v>
      </c>
      <c r="C76" s="6">
        <v>0</v>
      </c>
      <c r="D76" s="6">
        <v>25512.704291947099</v>
      </c>
      <c r="E76" s="6">
        <v>0</v>
      </c>
      <c r="F76" s="6">
        <v>100</v>
      </c>
    </row>
    <row r="77" spans="1:6" x14ac:dyDescent="0.25">
      <c r="A77" s="6" t="s">
        <v>98</v>
      </c>
      <c r="B77" s="6" t="s">
        <v>99</v>
      </c>
      <c r="C77" s="6">
        <v>228.73152321991299</v>
      </c>
      <c r="D77" s="6">
        <v>78003.739987835594</v>
      </c>
      <c r="E77" s="6">
        <v>0.29237414950848101</v>
      </c>
      <c r="F77" s="6">
        <v>99.707625850491496</v>
      </c>
    </row>
    <row r="78" spans="1:6" x14ac:dyDescent="0.25">
      <c r="A78" s="6" t="s">
        <v>100</v>
      </c>
      <c r="B78" s="6" t="s">
        <v>101</v>
      </c>
      <c r="C78" s="6">
        <v>0</v>
      </c>
      <c r="D78" s="6">
        <v>6993.8447734896299</v>
      </c>
      <c r="E78" s="6">
        <v>0</v>
      </c>
      <c r="F78" s="6">
        <v>100</v>
      </c>
    </row>
    <row r="79" spans="1:6" x14ac:dyDescent="0.25">
      <c r="A79" s="6" t="s">
        <v>102</v>
      </c>
      <c r="B79" s="6" t="s">
        <v>103</v>
      </c>
      <c r="C79" s="6">
        <v>174.85443870123601</v>
      </c>
      <c r="D79" s="6">
        <v>103185.907638876</v>
      </c>
      <c r="E79" s="6">
        <v>0.16916906879033999</v>
      </c>
      <c r="F79" s="6">
        <v>99.830830931209704</v>
      </c>
    </row>
    <row r="80" spans="1:6" x14ac:dyDescent="0.25">
      <c r="A80" s="6" t="s">
        <v>104</v>
      </c>
      <c r="B80" s="6" t="s">
        <v>105</v>
      </c>
      <c r="C80" s="6">
        <v>0</v>
      </c>
      <c r="D80" s="6">
        <v>169779.349795213</v>
      </c>
      <c r="E80" s="6">
        <v>0</v>
      </c>
      <c r="F80" s="6">
        <v>100</v>
      </c>
    </row>
    <row r="81" spans="1:6" x14ac:dyDescent="0.25">
      <c r="A81" s="6" t="s">
        <v>106</v>
      </c>
      <c r="B81" s="6" t="s">
        <v>107</v>
      </c>
      <c r="C81" s="6">
        <v>0</v>
      </c>
      <c r="D81" s="6">
        <v>70697.922913629402</v>
      </c>
      <c r="E81" s="6">
        <v>0</v>
      </c>
      <c r="F81" s="6">
        <v>100</v>
      </c>
    </row>
    <row r="82" spans="1:6" x14ac:dyDescent="0.25">
      <c r="A82" s="6" t="s">
        <v>108</v>
      </c>
      <c r="B82" s="6" t="s">
        <v>109</v>
      </c>
      <c r="C82" s="6">
        <v>66.5700315910684</v>
      </c>
      <c r="D82" s="6">
        <v>35239.304601918797</v>
      </c>
      <c r="E82" s="6">
        <v>0.188552279987662</v>
      </c>
      <c r="F82" s="6">
        <v>99.811447720012396</v>
      </c>
    </row>
    <row r="83" spans="1:6" x14ac:dyDescent="0.25">
      <c r="A83" s="6" t="s">
        <v>110</v>
      </c>
      <c r="B83" s="6" t="s">
        <v>111</v>
      </c>
      <c r="C83" s="6">
        <v>933.07377800045401</v>
      </c>
      <c r="D83" s="6">
        <v>108020.164976459</v>
      </c>
      <c r="E83" s="6">
        <v>0.85639838582793804</v>
      </c>
      <c r="F83" s="6">
        <v>99.143601614172098</v>
      </c>
    </row>
    <row r="84" spans="1:6" x14ac:dyDescent="0.25">
      <c r="A84" s="6" t="s">
        <v>112</v>
      </c>
      <c r="B84" s="6" t="s">
        <v>113</v>
      </c>
      <c r="C84" s="6">
        <v>277.69861525116301</v>
      </c>
      <c r="D84" s="6">
        <v>98312.861636788904</v>
      </c>
      <c r="E84" s="6">
        <v>0.281668563948968</v>
      </c>
      <c r="F84" s="6">
        <v>99.718331436051002</v>
      </c>
    </row>
    <row r="85" spans="1:6" x14ac:dyDescent="0.25">
      <c r="A85" s="6" t="s">
        <v>114</v>
      </c>
      <c r="B85" s="6" t="s">
        <v>115</v>
      </c>
      <c r="C85" s="6">
        <v>0</v>
      </c>
      <c r="D85" s="6">
        <v>51467.469459215099</v>
      </c>
      <c r="E85" s="6">
        <v>0</v>
      </c>
      <c r="F85" s="6">
        <v>100</v>
      </c>
    </row>
    <row r="86" spans="1:6" x14ac:dyDescent="0.25">
      <c r="A86" s="6" t="s">
        <v>116</v>
      </c>
      <c r="B86" s="6" t="s">
        <v>117</v>
      </c>
      <c r="C86" s="6">
        <v>0</v>
      </c>
      <c r="D86" s="6">
        <v>193275.15439946801</v>
      </c>
      <c r="E86" s="6">
        <v>0</v>
      </c>
      <c r="F86" s="6">
        <v>100</v>
      </c>
    </row>
    <row r="87" spans="1:6" x14ac:dyDescent="0.25">
      <c r="A87" s="6" t="s">
        <v>118</v>
      </c>
      <c r="B87" s="6" t="s">
        <v>119</v>
      </c>
      <c r="C87" s="6">
        <v>0</v>
      </c>
      <c r="D87" s="6">
        <v>299190.03335728298</v>
      </c>
      <c r="E87" s="6">
        <v>0</v>
      </c>
      <c r="F87" s="6">
        <v>100</v>
      </c>
    </row>
    <row r="88" spans="1:6" x14ac:dyDescent="0.25">
      <c r="A88" s="6" t="s">
        <v>120</v>
      </c>
      <c r="B88" s="6" t="s">
        <v>121</v>
      </c>
      <c r="C88" s="6">
        <v>96.873906980815406</v>
      </c>
      <c r="D88" s="6">
        <v>114993.220254941</v>
      </c>
      <c r="E88" s="6">
        <v>8.4172237138429903E-2</v>
      </c>
      <c r="F88" s="6">
        <v>99.915827762861596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330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331</v>
      </c>
    </row>
    <row r="12" spans="1:6" x14ac:dyDescent="0.25">
      <c r="A12" s="3" t="s">
        <v>6</v>
      </c>
    </row>
    <row r="15" spans="1:6" ht="17.25" x14ac:dyDescent="0.3">
      <c r="A15" s="4" t="s">
        <v>332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10446.7843649488</v>
      </c>
      <c r="D17" s="6">
        <v>2265240.21285001</v>
      </c>
      <c r="E17" s="6">
        <v>0.45906068706873099</v>
      </c>
      <c r="F17" s="6">
        <v>99.5409393129313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333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10446.7843649488</v>
      </c>
      <c r="D28" s="6">
        <v>2265240.21285001</v>
      </c>
      <c r="E28" s="6">
        <v>0.45906068706873099</v>
      </c>
      <c r="F28" s="6">
        <v>99.5409393129313</v>
      </c>
    </row>
    <row r="29" spans="1:6" x14ac:dyDescent="0.25">
      <c r="A29" s="6" t="s">
        <v>20</v>
      </c>
      <c r="B29" s="6" t="s">
        <v>21</v>
      </c>
      <c r="C29" s="6">
        <v>4.18010236469462</v>
      </c>
      <c r="D29" s="6">
        <v>2085.7281272124001</v>
      </c>
      <c r="E29" s="6">
        <v>0.200013680291621</v>
      </c>
      <c r="F29" s="6">
        <v>99.799986319708395</v>
      </c>
    </row>
    <row r="30" spans="1:6" x14ac:dyDescent="0.25">
      <c r="A30" s="6" t="s">
        <v>22</v>
      </c>
      <c r="B30" s="6" t="s">
        <v>23</v>
      </c>
      <c r="C30" s="6">
        <v>19.5312881536275</v>
      </c>
      <c r="D30" s="6">
        <v>13989.385164146301</v>
      </c>
      <c r="E30" s="6">
        <v>0.13942040571182801</v>
      </c>
      <c r="F30" s="6">
        <v>99.860579594288197</v>
      </c>
    </row>
    <row r="31" spans="1:6" x14ac:dyDescent="0.25">
      <c r="A31" s="6" t="s">
        <v>24</v>
      </c>
      <c r="B31" s="6" t="s">
        <v>25</v>
      </c>
      <c r="C31" s="6">
        <v>133.499795383247</v>
      </c>
      <c r="D31" s="6">
        <v>1888.92189531038</v>
      </c>
      <c r="E31" s="6">
        <v>6.6009871233857602</v>
      </c>
      <c r="F31" s="6">
        <v>93.399012876614194</v>
      </c>
    </row>
    <row r="32" spans="1:6" x14ac:dyDescent="0.25">
      <c r="A32" s="6" t="s">
        <v>26</v>
      </c>
      <c r="B32" s="6" t="s">
        <v>27</v>
      </c>
      <c r="C32" s="6">
        <v>383.71684792043999</v>
      </c>
      <c r="D32" s="6">
        <v>25524.422713244101</v>
      </c>
      <c r="E32" s="6">
        <v>1.4810667783171101</v>
      </c>
      <c r="F32" s="6">
        <v>98.5189332216829</v>
      </c>
    </row>
    <row r="33" spans="1:6" x14ac:dyDescent="0.25">
      <c r="A33" s="6" t="s">
        <v>28</v>
      </c>
      <c r="B33" s="6" t="s">
        <v>29</v>
      </c>
      <c r="C33" s="6">
        <v>11.395300066999701</v>
      </c>
      <c r="D33" s="6">
        <v>2599.25415726541</v>
      </c>
      <c r="E33" s="6">
        <v>0.436492920755573</v>
      </c>
      <c r="F33" s="6">
        <v>99.563507079244403</v>
      </c>
    </row>
    <row r="34" spans="1:6" x14ac:dyDescent="0.25">
      <c r="A34" s="6" t="s">
        <v>30</v>
      </c>
      <c r="B34" s="6" t="s">
        <v>31</v>
      </c>
      <c r="C34" s="6">
        <v>106.651859380018</v>
      </c>
      <c r="D34" s="6">
        <v>4747.8102878072004</v>
      </c>
      <c r="E34" s="6">
        <v>2.1969861159966801</v>
      </c>
      <c r="F34" s="6">
        <v>97.803013884003306</v>
      </c>
    </row>
    <row r="35" spans="1:6" x14ac:dyDescent="0.25">
      <c r="A35" s="6" t="s">
        <v>32</v>
      </c>
      <c r="B35" s="6" t="s">
        <v>33</v>
      </c>
      <c r="C35" s="6">
        <v>24.025564470535699</v>
      </c>
      <c r="D35" s="6">
        <v>4768.7254482891103</v>
      </c>
      <c r="E35" s="6">
        <v>0.50128964360078099</v>
      </c>
      <c r="F35" s="6">
        <v>99.498710356399201</v>
      </c>
    </row>
    <row r="36" spans="1:6" x14ac:dyDescent="0.25">
      <c r="A36" s="6" t="s">
        <v>34</v>
      </c>
      <c r="B36" s="6" t="s">
        <v>35</v>
      </c>
      <c r="C36" s="6">
        <v>163.66100560631301</v>
      </c>
      <c r="D36" s="6">
        <v>30494.598172081402</v>
      </c>
      <c r="E36" s="6">
        <v>0.53382354378888397</v>
      </c>
      <c r="F36" s="6">
        <v>99.466176456211102</v>
      </c>
    </row>
    <row r="37" spans="1:6" x14ac:dyDescent="0.25">
      <c r="A37" s="6" t="s">
        <v>36</v>
      </c>
      <c r="B37" s="6" t="s">
        <v>37</v>
      </c>
      <c r="C37" s="6">
        <v>48.258880298512402</v>
      </c>
      <c r="D37" s="6">
        <v>21555.833581970499</v>
      </c>
      <c r="E37" s="6">
        <v>0.22337841954155299</v>
      </c>
      <c r="F37" s="6">
        <v>99.776621580458396</v>
      </c>
    </row>
    <row r="38" spans="1:6" x14ac:dyDescent="0.25">
      <c r="A38" s="6" t="s">
        <v>38</v>
      </c>
      <c r="B38" s="6" t="s">
        <v>39</v>
      </c>
      <c r="C38" s="6">
        <v>99.202277505341897</v>
      </c>
      <c r="D38" s="6">
        <v>32309.002795688299</v>
      </c>
      <c r="E38" s="6">
        <v>0.30610235056614299</v>
      </c>
      <c r="F38" s="6">
        <v>99.693897649433893</v>
      </c>
    </row>
    <row r="39" spans="1:6" x14ac:dyDescent="0.25">
      <c r="A39" s="6" t="s">
        <v>40</v>
      </c>
      <c r="B39" s="6" t="s">
        <v>41</v>
      </c>
      <c r="C39" s="6">
        <v>23.990876966295101</v>
      </c>
      <c r="D39" s="6">
        <v>2571.7942576504302</v>
      </c>
      <c r="E39" s="6">
        <v>0.924224299090047</v>
      </c>
      <c r="F39" s="6">
        <v>99.075775700909901</v>
      </c>
    </row>
    <row r="40" spans="1:6" x14ac:dyDescent="0.25">
      <c r="A40" s="6" t="s">
        <v>42</v>
      </c>
      <c r="B40" s="6" t="s">
        <v>43</v>
      </c>
      <c r="C40" s="6">
        <v>51.760725993132901</v>
      </c>
      <c r="D40" s="6">
        <v>1065.78040161742</v>
      </c>
      <c r="E40" s="6">
        <v>4.6316618435156602</v>
      </c>
      <c r="F40" s="6">
        <v>95.368338156484299</v>
      </c>
    </row>
    <row r="41" spans="1:6" x14ac:dyDescent="0.25">
      <c r="A41" s="6" t="s">
        <v>44</v>
      </c>
      <c r="B41" s="6" t="s">
        <v>45</v>
      </c>
      <c r="C41" s="6">
        <v>271.12772224596603</v>
      </c>
      <c r="D41" s="6">
        <v>25321.7875488434</v>
      </c>
      <c r="E41" s="6">
        <v>1.05938584711465</v>
      </c>
      <c r="F41" s="6">
        <v>98.940614152885303</v>
      </c>
    </row>
    <row r="42" spans="1:6" x14ac:dyDescent="0.25">
      <c r="A42" s="6" t="s">
        <v>46</v>
      </c>
      <c r="B42" s="6" t="s">
        <v>47</v>
      </c>
      <c r="C42" s="6">
        <v>126.56859752214601</v>
      </c>
      <c r="D42" s="6">
        <v>3867.7932474189602</v>
      </c>
      <c r="E42" s="6">
        <v>3.1686813172032999</v>
      </c>
      <c r="F42" s="6">
        <v>96.831318682796706</v>
      </c>
    </row>
    <row r="43" spans="1:6" x14ac:dyDescent="0.25">
      <c r="A43" s="6" t="s">
        <v>48</v>
      </c>
      <c r="B43" s="6" t="s">
        <v>49</v>
      </c>
      <c r="C43" s="6">
        <v>21.8152999890128</v>
      </c>
      <c r="D43" s="6">
        <v>3404.1272025210001</v>
      </c>
      <c r="E43" s="6">
        <v>0.63676783755214394</v>
      </c>
      <c r="F43" s="6">
        <v>99.3632321624479</v>
      </c>
    </row>
    <row r="44" spans="1:6" x14ac:dyDescent="0.25">
      <c r="A44" s="6" t="s">
        <v>50</v>
      </c>
      <c r="B44" s="6" t="s">
        <v>51</v>
      </c>
      <c r="C44" s="6">
        <v>188.363097122418</v>
      </c>
      <c r="D44" s="6">
        <v>4733.9496574376999</v>
      </c>
      <c r="E44" s="6">
        <v>3.8267194003045599</v>
      </c>
      <c r="F44" s="6">
        <v>96.173280599695403</v>
      </c>
    </row>
    <row r="45" spans="1:6" x14ac:dyDescent="0.25">
      <c r="A45" s="6" t="s">
        <v>52</v>
      </c>
      <c r="B45" s="6" t="s">
        <v>53</v>
      </c>
      <c r="C45" s="6">
        <v>49.377440558610701</v>
      </c>
      <c r="D45" s="6">
        <v>24704.216623939999</v>
      </c>
      <c r="E45" s="6">
        <v>0.19947584350761999</v>
      </c>
      <c r="F45" s="6">
        <v>99.800524156492401</v>
      </c>
    </row>
    <row r="46" spans="1:6" x14ac:dyDescent="0.25">
      <c r="A46" s="6" t="s">
        <v>54</v>
      </c>
      <c r="B46" s="6" t="s">
        <v>55</v>
      </c>
      <c r="C46" s="6">
        <v>3.0809169227259301</v>
      </c>
      <c r="D46" s="6">
        <v>1092.84524558978</v>
      </c>
      <c r="E46" s="6">
        <v>0.28112449799196798</v>
      </c>
      <c r="F46" s="6">
        <v>99.718875502008004</v>
      </c>
    </row>
    <row r="47" spans="1:6" x14ac:dyDescent="0.25">
      <c r="A47" s="6" t="s">
        <v>56</v>
      </c>
      <c r="B47" s="6" t="s">
        <v>57</v>
      </c>
      <c r="C47" s="6">
        <v>115.797360595854</v>
      </c>
      <c r="D47" s="6">
        <v>29186.060966286201</v>
      </c>
      <c r="E47" s="6">
        <v>0.39518777035932701</v>
      </c>
      <c r="F47" s="6">
        <v>99.6048122296407</v>
      </c>
    </row>
    <row r="48" spans="1:6" x14ac:dyDescent="0.25">
      <c r="A48" s="6" t="s">
        <v>58</v>
      </c>
      <c r="B48" s="6" t="s">
        <v>59</v>
      </c>
      <c r="C48" s="6">
        <v>242.98245726104199</v>
      </c>
      <c r="D48" s="6">
        <v>3342.2115212152498</v>
      </c>
      <c r="E48" s="6">
        <v>6.7773866273285996</v>
      </c>
      <c r="F48" s="6">
        <v>93.222613372671404</v>
      </c>
    </row>
    <row r="49" spans="1:6" x14ac:dyDescent="0.25">
      <c r="A49" s="6" t="s">
        <v>60</v>
      </c>
      <c r="B49" s="6" t="s">
        <v>61</v>
      </c>
      <c r="C49" s="6">
        <v>21.625754527163</v>
      </c>
      <c r="D49" s="6">
        <v>960.54393024815602</v>
      </c>
      <c r="E49" s="6">
        <v>2.2018348623853199</v>
      </c>
      <c r="F49" s="6">
        <v>97.798165137614703</v>
      </c>
    </row>
    <row r="50" spans="1:6" x14ac:dyDescent="0.25">
      <c r="A50" s="6" t="s">
        <v>62</v>
      </c>
      <c r="B50" s="6" t="s">
        <v>63</v>
      </c>
      <c r="C50" s="6">
        <v>28.034817825579299</v>
      </c>
      <c r="D50" s="6">
        <v>5537.7152804849002</v>
      </c>
      <c r="E50" s="6">
        <v>0.503702418009919</v>
      </c>
      <c r="F50" s="6">
        <v>99.496297581990106</v>
      </c>
    </row>
    <row r="51" spans="1:6" x14ac:dyDescent="0.25">
      <c r="A51" s="6" t="s">
        <v>64</v>
      </c>
      <c r="B51" s="6" t="s">
        <v>65</v>
      </c>
      <c r="C51" s="6">
        <v>35894.525340835098</v>
      </c>
      <c r="D51" s="6">
        <v>125294.45150400999</v>
      </c>
      <c r="E51" s="6">
        <v>22.268598041531</v>
      </c>
      <c r="F51" s="6">
        <v>77.731401958468993</v>
      </c>
    </row>
    <row r="52" spans="1:6" x14ac:dyDescent="0.25">
      <c r="A52" s="6" t="s">
        <v>66</v>
      </c>
      <c r="B52" s="6" t="s">
        <v>67</v>
      </c>
      <c r="C52" s="6">
        <v>140.058593041645</v>
      </c>
      <c r="D52" s="6">
        <v>4062.7191811305001</v>
      </c>
      <c r="E52" s="6">
        <v>3.3325243581129702</v>
      </c>
      <c r="F52" s="6">
        <v>96.667475641886995</v>
      </c>
    </row>
    <row r="53" spans="1:6" x14ac:dyDescent="0.25">
      <c r="A53" s="6" t="s">
        <v>68</v>
      </c>
      <c r="B53" s="6" t="s">
        <v>69</v>
      </c>
      <c r="C53" s="6">
        <v>2.9973089418409402</v>
      </c>
      <c r="D53" s="6">
        <v>1891.67815867793</v>
      </c>
      <c r="E53" s="6">
        <v>0.15819642957674299</v>
      </c>
      <c r="F53" s="6">
        <v>99.841803570423295</v>
      </c>
    </row>
    <row r="54" spans="1:6" x14ac:dyDescent="0.25">
      <c r="A54" s="6" t="s">
        <v>70</v>
      </c>
      <c r="B54" s="6" t="s">
        <v>71</v>
      </c>
      <c r="C54" s="6">
        <v>4.0162299289260499</v>
      </c>
      <c r="D54" s="6">
        <v>1795.9561253096599</v>
      </c>
      <c r="E54" s="6">
        <v>0.22312731177439199</v>
      </c>
      <c r="F54" s="6">
        <v>99.776872688225595</v>
      </c>
    </row>
    <row r="55" spans="1:6" x14ac:dyDescent="0.25">
      <c r="A55" s="6" t="s">
        <v>72</v>
      </c>
      <c r="B55" s="6" t="s">
        <v>73</v>
      </c>
      <c r="C55" s="6">
        <v>65.444729275215096</v>
      </c>
      <c r="D55" s="6">
        <v>2393.6747362559399</v>
      </c>
      <c r="E55" s="6">
        <v>2.66130743920891</v>
      </c>
      <c r="F55" s="6">
        <v>97.338692560791102</v>
      </c>
    </row>
    <row r="56" spans="1:6" x14ac:dyDescent="0.25">
      <c r="A56" s="6" t="s">
        <v>74</v>
      </c>
      <c r="B56" s="6" t="s">
        <v>75</v>
      </c>
      <c r="C56" s="6">
        <v>12.7862465234168</v>
      </c>
      <c r="D56" s="6">
        <v>3544.8780800994</v>
      </c>
      <c r="E56" s="6">
        <v>0.35940002624009398</v>
      </c>
      <c r="F56" s="6">
        <v>99.640599973759905</v>
      </c>
    </row>
    <row r="57" spans="1:6" x14ac:dyDescent="0.25">
      <c r="A57" s="6" t="s">
        <v>76</v>
      </c>
      <c r="B57" s="6" t="s">
        <v>77</v>
      </c>
      <c r="C57" s="6">
        <v>137.288058192135</v>
      </c>
      <c r="D57" s="6">
        <v>7894.7201707129097</v>
      </c>
      <c r="E57" s="6">
        <v>1.7092619215462399</v>
      </c>
      <c r="F57" s="6">
        <v>98.290738078453799</v>
      </c>
    </row>
    <row r="58" spans="1:6" x14ac:dyDescent="0.25">
      <c r="A58" s="6" t="s">
        <v>78</v>
      </c>
      <c r="B58" s="6" t="s">
        <v>79</v>
      </c>
      <c r="C58" s="6">
        <v>103.101247770051</v>
      </c>
      <c r="D58" s="6">
        <v>4876.1799090375198</v>
      </c>
      <c r="E58" s="6">
        <v>2.0706050637267799</v>
      </c>
      <c r="F58" s="6">
        <v>97.929394936273198</v>
      </c>
    </row>
    <row r="59" spans="1:6" x14ac:dyDescent="0.25">
      <c r="A59" s="6" t="s">
        <v>80</v>
      </c>
      <c r="B59" s="6" t="s">
        <v>81</v>
      </c>
      <c r="C59" s="6">
        <v>436.14768204697401</v>
      </c>
      <c r="D59" s="6">
        <v>25304.5630493996</v>
      </c>
      <c r="E59" s="6">
        <v>1.6943886538227799</v>
      </c>
      <c r="F59" s="6">
        <v>98.305611346177201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334</v>
      </c>
    </row>
    <row r="69" spans="1:6" x14ac:dyDescent="0.25">
      <c r="A69" s="5" t="s">
        <v>18</v>
      </c>
      <c r="B69" s="5" t="s">
        <v>83</v>
      </c>
      <c r="C69" s="5" t="s">
        <v>248</v>
      </c>
      <c r="D69" s="5" t="s">
        <v>249</v>
      </c>
      <c r="E69" s="5" t="s">
        <v>250</v>
      </c>
      <c r="F69" s="5" t="s">
        <v>251</v>
      </c>
    </row>
    <row r="70" spans="1:6" x14ac:dyDescent="0.25">
      <c r="A70" s="6" t="s">
        <v>84</v>
      </c>
      <c r="B70" s="6" t="s">
        <v>85</v>
      </c>
      <c r="C70" s="6">
        <v>1200.4398439054901</v>
      </c>
      <c r="D70" s="6">
        <v>189231.29001421999</v>
      </c>
      <c r="E70" s="6">
        <v>0.63037805979068495</v>
      </c>
      <c r="F70" s="6">
        <v>99.369621940209299</v>
      </c>
    </row>
    <row r="71" spans="1:6" x14ac:dyDescent="0.25">
      <c r="A71" s="6" t="s">
        <v>86</v>
      </c>
      <c r="B71" s="6" t="s">
        <v>87</v>
      </c>
      <c r="C71" s="6">
        <v>227.06871424259299</v>
      </c>
      <c r="D71" s="6">
        <v>249793.02763896799</v>
      </c>
      <c r="E71" s="6">
        <v>9.0820185078965193E-2</v>
      </c>
      <c r="F71" s="6">
        <v>99.909179814921004</v>
      </c>
    </row>
    <row r="72" spans="1:6" x14ac:dyDescent="0.25">
      <c r="A72" s="6" t="s">
        <v>88</v>
      </c>
      <c r="B72" s="6" t="s">
        <v>89</v>
      </c>
      <c r="C72" s="6">
        <v>3821.0982629320902</v>
      </c>
      <c r="D72" s="6">
        <v>343666.96278976102</v>
      </c>
      <c r="E72" s="6">
        <v>1.09963440221696</v>
      </c>
      <c r="F72" s="6">
        <v>98.900365597782994</v>
      </c>
    </row>
    <row r="73" spans="1:6" x14ac:dyDescent="0.25">
      <c r="A73" s="6" t="s">
        <v>90</v>
      </c>
      <c r="B73" s="6" t="s">
        <v>91</v>
      </c>
      <c r="C73" s="6">
        <v>52.910461865543702</v>
      </c>
      <c r="D73" s="6">
        <v>49739.472546203899</v>
      </c>
      <c r="E73" s="6">
        <v>0.106262160332774</v>
      </c>
      <c r="F73" s="6">
        <v>99.893737839667196</v>
      </c>
    </row>
    <row r="74" spans="1:6" x14ac:dyDescent="0.25">
      <c r="A74" s="6" t="s">
        <v>92</v>
      </c>
      <c r="B74" s="6" t="s">
        <v>93</v>
      </c>
      <c r="C74" s="6">
        <v>74.996168694254493</v>
      </c>
      <c r="D74" s="6">
        <v>56752.531108222298</v>
      </c>
      <c r="E74" s="6">
        <v>0.131971550211579</v>
      </c>
      <c r="F74" s="6">
        <v>99.868028449788397</v>
      </c>
    </row>
    <row r="75" spans="1:6" x14ac:dyDescent="0.25">
      <c r="A75" s="6" t="s">
        <v>94</v>
      </c>
      <c r="B75" s="6" t="s">
        <v>95</v>
      </c>
      <c r="C75" s="6">
        <v>13.416906692940801</v>
      </c>
      <c r="D75" s="6">
        <v>24664.3023784406</v>
      </c>
      <c r="E75" s="6">
        <v>5.4368503579759198E-2</v>
      </c>
      <c r="F75" s="6">
        <v>99.945631496420305</v>
      </c>
    </row>
    <row r="76" spans="1:6" x14ac:dyDescent="0.25">
      <c r="A76" s="6" t="s">
        <v>96</v>
      </c>
      <c r="B76" s="6" t="s">
        <v>97</v>
      </c>
      <c r="C76" s="6">
        <v>334.83132474714301</v>
      </c>
      <c r="D76" s="6">
        <v>25177.872967199899</v>
      </c>
      <c r="E76" s="6">
        <v>1.3124101659926</v>
      </c>
      <c r="F76" s="6">
        <v>98.687589834007397</v>
      </c>
    </row>
    <row r="77" spans="1:6" x14ac:dyDescent="0.25">
      <c r="A77" s="6" t="s">
        <v>98</v>
      </c>
      <c r="B77" s="6" t="s">
        <v>99</v>
      </c>
      <c r="C77" s="6">
        <v>228.73152321991299</v>
      </c>
      <c r="D77" s="6">
        <v>78003.739987835594</v>
      </c>
      <c r="E77" s="6">
        <v>0.29237414950848101</v>
      </c>
      <c r="F77" s="6">
        <v>99.707625850491496</v>
      </c>
    </row>
    <row r="78" spans="1:6" x14ac:dyDescent="0.25">
      <c r="A78" s="6" t="s">
        <v>100</v>
      </c>
      <c r="B78" s="6" t="s">
        <v>101</v>
      </c>
      <c r="C78" s="6">
        <v>4.9461321900294504</v>
      </c>
      <c r="D78" s="6">
        <v>6988.8986412996001</v>
      </c>
      <c r="E78" s="6">
        <v>7.0721217731024202E-2</v>
      </c>
      <c r="F78" s="6">
        <v>99.929278782268995</v>
      </c>
    </row>
    <row r="79" spans="1:6" x14ac:dyDescent="0.25">
      <c r="A79" s="6" t="s">
        <v>102</v>
      </c>
      <c r="B79" s="6" t="s">
        <v>103</v>
      </c>
      <c r="C79" s="6">
        <v>323.49427370884302</v>
      </c>
      <c r="D79" s="6">
        <v>103037.267803868</v>
      </c>
      <c r="E79" s="6">
        <v>0.312975898403347</v>
      </c>
      <c r="F79" s="6">
        <v>99.687024101596606</v>
      </c>
    </row>
    <row r="80" spans="1:6" x14ac:dyDescent="0.25">
      <c r="A80" s="6" t="s">
        <v>104</v>
      </c>
      <c r="B80" s="6" t="s">
        <v>105</v>
      </c>
      <c r="C80" s="6">
        <v>697.37712925273195</v>
      </c>
      <c r="D80" s="6">
        <v>169081.97266596</v>
      </c>
      <c r="E80" s="6">
        <v>0.41075497702983599</v>
      </c>
      <c r="F80" s="6">
        <v>99.589245022970204</v>
      </c>
    </row>
    <row r="81" spans="1:6" x14ac:dyDescent="0.25">
      <c r="A81" s="6" t="s">
        <v>106</v>
      </c>
      <c r="B81" s="6" t="s">
        <v>107</v>
      </c>
      <c r="C81" s="6">
        <v>54.642849307095702</v>
      </c>
      <c r="D81" s="6">
        <v>70643.280064322302</v>
      </c>
      <c r="E81" s="6">
        <v>7.7290600706688403E-2</v>
      </c>
      <c r="F81" s="6">
        <v>99.922709399293296</v>
      </c>
    </row>
    <row r="82" spans="1:6" x14ac:dyDescent="0.25">
      <c r="A82" s="6" t="s">
        <v>108</v>
      </c>
      <c r="B82" s="6" t="s">
        <v>109</v>
      </c>
      <c r="C82" s="6">
        <v>191.38321937508701</v>
      </c>
      <c r="D82" s="6">
        <v>35114.491414134798</v>
      </c>
      <c r="E82" s="6">
        <v>0.54207188282892604</v>
      </c>
      <c r="F82" s="6">
        <v>99.457928117171093</v>
      </c>
    </row>
    <row r="83" spans="1:6" x14ac:dyDescent="0.25">
      <c r="A83" s="6" t="s">
        <v>110</v>
      </c>
      <c r="B83" s="6" t="s">
        <v>111</v>
      </c>
      <c r="C83" s="6">
        <v>2020.2803425494401</v>
      </c>
      <c r="D83" s="6">
        <v>106932.95841191</v>
      </c>
      <c r="E83" s="6">
        <v>1.8542636874727501</v>
      </c>
      <c r="F83" s="6">
        <v>98.145736312527205</v>
      </c>
    </row>
    <row r="84" spans="1:6" x14ac:dyDescent="0.25">
      <c r="A84" s="6" t="s">
        <v>112</v>
      </c>
      <c r="B84" s="6" t="s">
        <v>113</v>
      </c>
      <c r="C84" s="6">
        <v>557.85164625283801</v>
      </c>
      <c r="D84" s="6">
        <v>98032.708605787193</v>
      </c>
      <c r="E84" s="6">
        <v>0.56582663170462599</v>
      </c>
      <c r="F84" s="6">
        <v>99.434173368295404</v>
      </c>
    </row>
    <row r="85" spans="1:6" x14ac:dyDescent="0.25">
      <c r="A85" s="6" t="s">
        <v>114</v>
      </c>
      <c r="B85" s="6" t="s">
        <v>115</v>
      </c>
      <c r="C85" s="6">
        <v>53.445175055304098</v>
      </c>
      <c r="D85" s="6">
        <v>51414.024284159801</v>
      </c>
      <c r="E85" s="6">
        <v>0.103842632281846</v>
      </c>
      <c r="F85" s="6">
        <v>99.896157367718104</v>
      </c>
    </row>
    <row r="86" spans="1:6" x14ac:dyDescent="0.25">
      <c r="A86" s="6" t="s">
        <v>116</v>
      </c>
      <c r="B86" s="6" t="s">
        <v>117</v>
      </c>
      <c r="C86" s="6">
        <v>390.558926008198</v>
      </c>
      <c r="D86" s="6">
        <v>192884.59547346001</v>
      </c>
      <c r="E86" s="6">
        <v>0.20207404682806601</v>
      </c>
      <c r="F86" s="6">
        <v>99.797925953171898</v>
      </c>
    </row>
    <row r="87" spans="1:6" x14ac:dyDescent="0.25">
      <c r="A87" s="6" t="s">
        <v>118</v>
      </c>
      <c r="B87" s="6" t="s">
        <v>119</v>
      </c>
      <c r="C87" s="6">
        <v>0</v>
      </c>
      <c r="D87" s="6">
        <v>299190.03335728298</v>
      </c>
      <c r="E87" s="6">
        <v>0</v>
      </c>
      <c r="F87" s="6">
        <v>100</v>
      </c>
    </row>
    <row r="88" spans="1:6" x14ac:dyDescent="0.25">
      <c r="A88" s="6" t="s">
        <v>120</v>
      </c>
      <c r="B88" s="6" t="s">
        <v>121</v>
      </c>
      <c r="C88" s="6">
        <v>199.311464949227</v>
      </c>
      <c r="D88" s="6">
        <v>114890.78269697299</v>
      </c>
      <c r="E88" s="6">
        <v>0.173178644435561</v>
      </c>
      <c r="F88" s="6">
        <v>99.826821355564405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3"/>
  <sheetViews>
    <sheetView workbookViewId="0"/>
  </sheetViews>
  <sheetFormatPr baseColWidth="10" defaultRowHeight="15" x14ac:dyDescent="0.25"/>
  <sheetData>
    <row r="1" spans="1:3" x14ac:dyDescent="0.25">
      <c r="C1" s="7" t="str">
        <f>HYPERLINK("#'Indice'!A1", "Ir al Índice")</f>
        <v>Ir al Índice</v>
      </c>
    </row>
    <row r="5" spans="1:3" ht="23.25" x14ac:dyDescent="0.35">
      <c r="A5" s="1" t="s">
        <v>0</v>
      </c>
    </row>
    <row r="7" spans="1:3" ht="21" x14ac:dyDescent="0.35">
      <c r="A7" s="2" t="s">
        <v>122</v>
      </c>
    </row>
    <row r="9" spans="1:3" x14ac:dyDescent="0.25">
      <c r="A9" t="s">
        <v>3</v>
      </c>
    </row>
    <row r="10" spans="1:3" x14ac:dyDescent="0.25">
      <c r="A10" t="s">
        <v>4</v>
      </c>
    </row>
    <row r="11" spans="1:3" x14ac:dyDescent="0.25">
      <c r="A11" t="s">
        <v>123</v>
      </c>
    </row>
    <row r="12" spans="1:3" x14ac:dyDescent="0.25">
      <c r="A12" s="3" t="s">
        <v>6</v>
      </c>
    </row>
    <row r="15" spans="1:3" ht="17.25" x14ac:dyDescent="0.3">
      <c r="A15" s="4" t="s">
        <v>124</v>
      </c>
    </row>
    <row r="16" spans="1:3" x14ac:dyDescent="0.25">
      <c r="A16" s="5" t="s">
        <v>8</v>
      </c>
      <c r="B16" s="5" t="s">
        <v>9</v>
      </c>
      <c r="C16" s="5" t="s">
        <v>125</v>
      </c>
    </row>
    <row r="17" spans="1:3" x14ac:dyDescent="0.25">
      <c r="A17" s="6" t="s">
        <v>11</v>
      </c>
      <c r="B17" s="6" t="s">
        <v>12</v>
      </c>
      <c r="C17" s="6">
        <v>2275686.9972149599</v>
      </c>
    </row>
    <row r="18" spans="1:3" x14ac:dyDescent="0.25">
      <c r="A18" t="s">
        <v>13</v>
      </c>
    </row>
    <row r="19" spans="1:3" x14ac:dyDescent="0.25">
      <c r="A19" t="s">
        <v>14</v>
      </c>
    </row>
    <row r="20" spans="1:3" x14ac:dyDescent="0.25">
      <c r="A20" t="s">
        <v>15</v>
      </c>
    </row>
    <row r="21" spans="1:3" x14ac:dyDescent="0.25">
      <c r="A21" t="s">
        <v>420</v>
      </c>
    </row>
    <row r="22" spans="1:3" x14ac:dyDescent="0.25">
      <c r="A22" t="s">
        <v>16</v>
      </c>
    </row>
    <row r="25" spans="1:3" x14ac:dyDescent="0.25">
      <c r="C25" s="7" t="str">
        <f>HYPERLINK("#'Indice'!A1", "Ir al Índice")</f>
        <v>Ir al Índice</v>
      </c>
    </row>
    <row r="26" spans="1:3" ht="17.25" x14ac:dyDescent="0.3">
      <c r="A26" s="4" t="s">
        <v>126</v>
      </c>
    </row>
    <row r="27" spans="1:3" x14ac:dyDescent="0.25">
      <c r="A27" s="5" t="s">
        <v>18</v>
      </c>
      <c r="B27" s="5" t="s">
        <v>9</v>
      </c>
      <c r="C27" s="5" t="s">
        <v>125</v>
      </c>
    </row>
    <row r="28" spans="1:3" x14ac:dyDescent="0.25">
      <c r="A28" s="6" t="s">
        <v>11</v>
      </c>
      <c r="B28" s="6" t="s">
        <v>19</v>
      </c>
      <c r="C28" s="6">
        <v>2275686.9972149599</v>
      </c>
    </row>
    <row r="29" spans="1:3" x14ac:dyDescent="0.25">
      <c r="A29" s="6" t="s">
        <v>20</v>
      </c>
      <c r="B29" s="6" t="s">
        <v>21</v>
      </c>
      <c r="C29" s="6">
        <v>2089.9082295771</v>
      </c>
    </row>
    <row r="30" spans="1:3" x14ac:dyDescent="0.25">
      <c r="A30" s="6" t="s">
        <v>22</v>
      </c>
      <c r="B30" s="6" t="s">
        <v>23</v>
      </c>
      <c r="C30" s="6">
        <v>14008.9164522999</v>
      </c>
    </row>
    <row r="31" spans="1:3" x14ac:dyDescent="0.25">
      <c r="A31" s="6" t="s">
        <v>24</v>
      </c>
      <c r="B31" s="6" t="s">
        <v>25</v>
      </c>
      <c r="C31" s="6">
        <v>2022.4216906936299</v>
      </c>
    </row>
    <row r="32" spans="1:3" x14ac:dyDescent="0.25">
      <c r="A32" s="6" t="s">
        <v>26</v>
      </c>
      <c r="B32" s="6" t="s">
        <v>27</v>
      </c>
      <c r="C32" s="6">
        <v>25908.1395611646</v>
      </c>
    </row>
    <row r="33" spans="1:3" x14ac:dyDescent="0.25">
      <c r="A33" s="6" t="s">
        <v>28</v>
      </c>
      <c r="B33" s="6" t="s">
        <v>29</v>
      </c>
      <c r="C33" s="6">
        <v>2610.6494573324098</v>
      </c>
    </row>
    <row r="34" spans="1:3" x14ac:dyDescent="0.25">
      <c r="A34" s="6" t="s">
        <v>30</v>
      </c>
      <c r="B34" s="6" t="s">
        <v>31</v>
      </c>
      <c r="C34" s="6">
        <v>4854.4621471872197</v>
      </c>
    </row>
    <row r="35" spans="1:3" x14ac:dyDescent="0.25">
      <c r="A35" s="6" t="s">
        <v>32</v>
      </c>
      <c r="B35" s="6" t="s">
        <v>33</v>
      </c>
      <c r="C35" s="6">
        <v>4792.7510127596397</v>
      </c>
    </row>
    <row r="36" spans="1:3" x14ac:dyDescent="0.25">
      <c r="A36" s="6" t="s">
        <v>34</v>
      </c>
      <c r="B36" s="6" t="s">
        <v>35</v>
      </c>
      <c r="C36" s="6">
        <v>30658.259177687702</v>
      </c>
    </row>
    <row r="37" spans="1:3" x14ac:dyDescent="0.25">
      <c r="A37" s="6" t="s">
        <v>36</v>
      </c>
      <c r="B37" s="6" t="s">
        <v>37</v>
      </c>
      <c r="C37" s="6">
        <v>21604.092462269</v>
      </c>
    </row>
    <row r="38" spans="1:3" x14ac:dyDescent="0.25">
      <c r="A38" s="6" t="s">
        <v>38</v>
      </c>
      <c r="B38" s="6" t="s">
        <v>39</v>
      </c>
      <c r="C38" s="6">
        <v>32408.205073193702</v>
      </c>
    </row>
    <row r="39" spans="1:3" x14ac:dyDescent="0.25">
      <c r="A39" s="6" t="s">
        <v>40</v>
      </c>
      <c r="B39" s="6" t="s">
        <v>41</v>
      </c>
      <c r="C39" s="6">
        <v>2595.7851346167299</v>
      </c>
    </row>
    <row r="40" spans="1:3" x14ac:dyDescent="0.25">
      <c r="A40" s="6" t="s">
        <v>42</v>
      </c>
      <c r="B40" s="6" t="s">
        <v>43</v>
      </c>
      <c r="C40" s="6">
        <v>1117.5411276105599</v>
      </c>
    </row>
    <row r="41" spans="1:3" x14ac:dyDescent="0.25">
      <c r="A41" s="6" t="s">
        <v>44</v>
      </c>
      <c r="B41" s="6" t="s">
        <v>45</v>
      </c>
      <c r="C41" s="6">
        <v>25592.915271089401</v>
      </c>
    </row>
    <row r="42" spans="1:3" x14ac:dyDescent="0.25">
      <c r="A42" s="6" t="s">
        <v>46</v>
      </c>
      <c r="B42" s="6" t="s">
        <v>47</v>
      </c>
      <c r="C42" s="6">
        <v>3994.3618449411001</v>
      </c>
    </row>
    <row r="43" spans="1:3" x14ac:dyDescent="0.25">
      <c r="A43" s="6" t="s">
        <v>48</v>
      </c>
      <c r="B43" s="6" t="s">
        <v>49</v>
      </c>
      <c r="C43" s="6">
        <v>3425.9425025100099</v>
      </c>
    </row>
    <row r="44" spans="1:3" x14ac:dyDescent="0.25">
      <c r="A44" s="6" t="s">
        <v>50</v>
      </c>
      <c r="B44" s="6" t="s">
        <v>51</v>
      </c>
      <c r="C44" s="6">
        <v>4922.3127545601201</v>
      </c>
    </row>
    <row r="45" spans="1:3" x14ac:dyDescent="0.25">
      <c r="A45" s="6" t="s">
        <v>52</v>
      </c>
      <c r="B45" s="6" t="s">
        <v>53</v>
      </c>
      <c r="C45" s="6">
        <v>24753.5940644986</v>
      </c>
    </row>
    <row r="46" spans="1:3" x14ac:dyDescent="0.25">
      <c r="A46" s="6" t="s">
        <v>54</v>
      </c>
      <c r="B46" s="6" t="s">
        <v>55</v>
      </c>
      <c r="C46" s="6">
        <v>1095.92616251251</v>
      </c>
    </row>
    <row r="47" spans="1:3" x14ac:dyDescent="0.25">
      <c r="A47" s="6" t="s">
        <v>56</v>
      </c>
      <c r="B47" s="6" t="s">
        <v>57</v>
      </c>
      <c r="C47" s="6">
        <v>29301.858326882098</v>
      </c>
    </row>
    <row r="48" spans="1:3" x14ac:dyDescent="0.25">
      <c r="A48" s="6" t="s">
        <v>58</v>
      </c>
      <c r="B48" s="6" t="s">
        <v>59</v>
      </c>
      <c r="C48" s="6">
        <v>3585.1939784762899</v>
      </c>
    </row>
    <row r="49" spans="1:3" x14ac:dyDescent="0.25">
      <c r="A49" s="6" t="s">
        <v>60</v>
      </c>
      <c r="B49" s="6" t="s">
        <v>61</v>
      </c>
      <c r="C49" s="6">
        <v>982.16968477531896</v>
      </c>
    </row>
    <row r="50" spans="1:3" x14ac:dyDescent="0.25">
      <c r="A50" s="6" t="s">
        <v>62</v>
      </c>
      <c r="B50" s="6" t="s">
        <v>63</v>
      </c>
      <c r="C50" s="6">
        <v>5565.7500983104801</v>
      </c>
    </row>
    <row r="51" spans="1:3" x14ac:dyDescent="0.25">
      <c r="A51" s="6" t="s">
        <v>64</v>
      </c>
      <c r="B51" s="6" t="s">
        <v>65</v>
      </c>
      <c r="C51" s="6">
        <v>161188.97684484499</v>
      </c>
    </row>
    <row r="52" spans="1:3" x14ac:dyDescent="0.25">
      <c r="A52" s="6" t="s">
        <v>66</v>
      </c>
      <c r="B52" s="6" t="s">
        <v>67</v>
      </c>
      <c r="C52" s="6">
        <v>4202.7777741721402</v>
      </c>
    </row>
    <row r="53" spans="1:3" x14ac:dyDescent="0.25">
      <c r="A53" s="6" t="s">
        <v>68</v>
      </c>
      <c r="B53" s="6" t="s">
        <v>69</v>
      </c>
      <c r="C53" s="6">
        <v>1894.67546761977</v>
      </c>
    </row>
    <row r="54" spans="1:3" x14ac:dyDescent="0.25">
      <c r="A54" s="6" t="s">
        <v>70</v>
      </c>
      <c r="B54" s="6" t="s">
        <v>71</v>
      </c>
      <c r="C54" s="6">
        <v>1799.9723552385799</v>
      </c>
    </row>
    <row r="55" spans="1:3" x14ac:dyDescent="0.25">
      <c r="A55" s="6" t="s">
        <v>72</v>
      </c>
      <c r="B55" s="6" t="s">
        <v>73</v>
      </c>
      <c r="C55" s="6">
        <v>2459.1194655311601</v>
      </c>
    </row>
    <row r="56" spans="1:3" x14ac:dyDescent="0.25">
      <c r="A56" s="6" t="s">
        <v>74</v>
      </c>
      <c r="B56" s="6" t="s">
        <v>75</v>
      </c>
      <c r="C56" s="6">
        <v>3557.6643266228102</v>
      </c>
    </row>
    <row r="57" spans="1:3" x14ac:dyDescent="0.25">
      <c r="A57" s="6" t="s">
        <v>76</v>
      </c>
      <c r="B57" s="6" t="s">
        <v>77</v>
      </c>
      <c r="C57" s="6">
        <v>8032.0082289050397</v>
      </c>
    </row>
    <row r="58" spans="1:3" x14ac:dyDescent="0.25">
      <c r="A58" s="6" t="s">
        <v>78</v>
      </c>
      <c r="B58" s="6" t="s">
        <v>79</v>
      </c>
      <c r="C58" s="6">
        <v>4979.2811568075704</v>
      </c>
    </row>
    <row r="59" spans="1:3" x14ac:dyDescent="0.25">
      <c r="A59" s="6" t="s">
        <v>80</v>
      </c>
      <c r="B59" s="6" t="s">
        <v>81</v>
      </c>
      <c r="C59" s="6">
        <v>25740.710731446601</v>
      </c>
    </row>
    <row r="60" spans="1:3" x14ac:dyDescent="0.25">
      <c r="A60" t="s">
        <v>13</v>
      </c>
    </row>
    <row r="61" spans="1:3" x14ac:dyDescent="0.25">
      <c r="A61" t="s">
        <v>14</v>
      </c>
    </row>
    <row r="62" spans="1:3" x14ac:dyDescent="0.25">
      <c r="A62" t="s">
        <v>15</v>
      </c>
    </row>
    <row r="63" spans="1:3" x14ac:dyDescent="0.25">
      <c r="A63" t="s">
        <v>420</v>
      </c>
    </row>
    <row r="64" spans="1:3" x14ac:dyDescent="0.25">
      <c r="A64" t="s">
        <v>16</v>
      </c>
    </row>
    <row r="67" spans="1:3" x14ac:dyDescent="0.25">
      <c r="C67" s="7" t="str">
        <f>HYPERLINK("#'Indice'!A1", "Ir al Índice")</f>
        <v>Ir al Índice</v>
      </c>
    </row>
    <row r="68" spans="1:3" ht="17.25" x14ac:dyDescent="0.3">
      <c r="A68" s="4" t="s">
        <v>127</v>
      </c>
    </row>
    <row r="69" spans="1:3" x14ac:dyDescent="0.25">
      <c r="A69" s="5" t="s">
        <v>18</v>
      </c>
      <c r="B69" s="5" t="s">
        <v>83</v>
      </c>
      <c r="C69" s="5" t="s">
        <v>125</v>
      </c>
    </row>
    <row r="70" spans="1:3" x14ac:dyDescent="0.25">
      <c r="A70" s="6" t="s">
        <v>84</v>
      </c>
      <c r="B70" s="6" t="s">
        <v>85</v>
      </c>
      <c r="C70" s="6">
        <v>190431.72985812501</v>
      </c>
    </row>
    <row r="71" spans="1:3" x14ac:dyDescent="0.25">
      <c r="A71" s="6" t="s">
        <v>86</v>
      </c>
      <c r="B71" s="6" t="s">
        <v>87</v>
      </c>
      <c r="C71" s="6">
        <v>250020.09635321001</v>
      </c>
    </row>
    <row r="72" spans="1:3" x14ac:dyDescent="0.25">
      <c r="A72" s="6" t="s">
        <v>88</v>
      </c>
      <c r="B72" s="6" t="s">
        <v>89</v>
      </c>
      <c r="C72" s="6">
        <v>347488.061052693</v>
      </c>
    </row>
    <row r="73" spans="1:3" x14ac:dyDescent="0.25">
      <c r="A73" s="6" t="s">
        <v>90</v>
      </c>
      <c r="B73" s="6" t="s">
        <v>91</v>
      </c>
      <c r="C73" s="6">
        <v>49792.383008069402</v>
      </c>
    </row>
    <row r="74" spans="1:3" x14ac:dyDescent="0.25">
      <c r="A74" s="6" t="s">
        <v>92</v>
      </c>
      <c r="B74" s="6" t="s">
        <v>93</v>
      </c>
      <c r="C74" s="6">
        <v>56827.527276916597</v>
      </c>
    </row>
    <row r="75" spans="1:3" x14ac:dyDescent="0.25">
      <c r="A75" s="6" t="s">
        <v>94</v>
      </c>
      <c r="B75" s="6" t="s">
        <v>95</v>
      </c>
      <c r="C75" s="6">
        <v>24677.719285133498</v>
      </c>
    </row>
    <row r="76" spans="1:3" x14ac:dyDescent="0.25">
      <c r="A76" s="6" t="s">
        <v>96</v>
      </c>
      <c r="B76" s="6" t="s">
        <v>97</v>
      </c>
      <c r="C76" s="6">
        <v>25512.704291947099</v>
      </c>
    </row>
    <row r="77" spans="1:3" x14ac:dyDescent="0.25">
      <c r="A77" s="6" t="s">
        <v>98</v>
      </c>
      <c r="B77" s="6" t="s">
        <v>99</v>
      </c>
      <c r="C77" s="6">
        <v>78232.471511055497</v>
      </c>
    </row>
    <row r="78" spans="1:3" x14ac:dyDescent="0.25">
      <c r="A78" s="6" t="s">
        <v>100</v>
      </c>
      <c r="B78" s="6" t="s">
        <v>101</v>
      </c>
      <c r="C78" s="6">
        <v>6993.8447734896299</v>
      </c>
    </row>
    <row r="79" spans="1:3" x14ac:dyDescent="0.25">
      <c r="A79" s="6" t="s">
        <v>102</v>
      </c>
      <c r="B79" s="6" t="s">
        <v>103</v>
      </c>
      <c r="C79" s="6">
        <v>103360.762077577</v>
      </c>
    </row>
    <row r="80" spans="1:3" x14ac:dyDescent="0.25">
      <c r="A80" s="6" t="s">
        <v>104</v>
      </c>
      <c r="B80" s="6" t="s">
        <v>105</v>
      </c>
      <c r="C80" s="6">
        <v>169779.349795213</v>
      </c>
    </row>
    <row r="81" spans="1:3" x14ac:dyDescent="0.25">
      <c r="A81" s="6" t="s">
        <v>106</v>
      </c>
      <c r="B81" s="6" t="s">
        <v>107</v>
      </c>
      <c r="C81" s="6">
        <v>70697.922913629402</v>
      </c>
    </row>
    <row r="82" spans="1:3" x14ac:dyDescent="0.25">
      <c r="A82" s="6" t="s">
        <v>108</v>
      </c>
      <c r="B82" s="6" t="s">
        <v>109</v>
      </c>
      <c r="C82" s="6">
        <v>35305.874633509797</v>
      </c>
    </row>
    <row r="83" spans="1:3" x14ac:dyDescent="0.25">
      <c r="A83" s="6" t="s">
        <v>110</v>
      </c>
      <c r="B83" s="6" t="s">
        <v>111</v>
      </c>
      <c r="C83" s="6">
        <v>108953.23875446001</v>
      </c>
    </row>
    <row r="84" spans="1:3" x14ac:dyDescent="0.25">
      <c r="A84" s="6" t="s">
        <v>112</v>
      </c>
      <c r="B84" s="6" t="s">
        <v>113</v>
      </c>
      <c r="C84" s="6">
        <v>98590.560252040101</v>
      </c>
    </row>
    <row r="85" spans="1:3" x14ac:dyDescent="0.25">
      <c r="A85" s="6" t="s">
        <v>114</v>
      </c>
      <c r="B85" s="6" t="s">
        <v>115</v>
      </c>
      <c r="C85" s="6">
        <v>51467.469459215099</v>
      </c>
    </row>
    <row r="86" spans="1:3" x14ac:dyDescent="0.25">
      <c r="A86" s="6" t="s">
        <v>116</v>
      </c>
      <c r="B86" s="6" t="s">
        <v>117</v>
      </c>
      <c r="C86" s="6">
        <v>193275.15439946801</v>
      </c>
    </row>
    <row r="87" spans="1:3" x14ac:dyDescent="0.25">
      <c r="A87" s="6" t="s">
        <v>118</v>
      </c>
      <c r="B87" s="6" t="s">
        <v>119</v>
      </c>
      <c r="C87" s="6">
        <v>299190.03335728298</v>
      </c>
    </row>
    <row r="88" spans="1:3" x14ac:dyDescent="0.25">
      <c r="A88" s="6" t="s">
        <v>120</v>
      </c>
      <c r="B88" s="6" t="s">
        <v>121</v>
      </c>
      <c r="C88" s="6">
        <v>115090.094161922</v>
      </c>
    </row>
    <row r="89" spans="1:3" x14ac:dyDescent="0.25">
      <c r="A89" t="s">
        <v>13</v>
      </c>
    </row>
    <row r="90" spans="1:3" x14ac:dyDescent="0.25">
      <c r="A90" t="s">
        <v>14</v>
      </c>
    </row>
    <row r="91" spans="1:3" x14ac:dyDescent="0.25">
      <c r="A91" t="s">
        <v>15</v>
      </c>
    </row>
    <row r="92" spans="1:3" x14ac:dyDescent="0.25">
      <c r="A92" t="s">
        <v>420</v>
      </c>
    </row>
    <row r="93" spans="1:3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335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336</v>
      </c>
    </row>
    <row r="12" spans="1:6" x14ac:dyDescent="0.25">
      <c r="A12" s="3" t="s">
        <v>6</v>
      </c>
    </row>
    <row r="15" spans="1:6" ht="17.25" x14ac:dyDescent="0.3">
      <c r="A15" s="4" t="s">
        <v>337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1396.3608401081899</v>
      </c>
      <c r="D17" s="6">
        <v>2274290.6363748498</v>
      </c>
      <c r="E17" s="6">
        <v>6.1359969179289299E-2</v>
      </c>
      <c r="F17" s="6">
        <v>99.938640030820693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338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1396.3608401081899</v>
      </c>
      <c r="D28" s="6">
        <v>2274290.6363748498</v>
      </c>
      <c r="E28" s="6">
        <v>6.1359969179289299E-2</v>
      </c>
      <c r="F28" s="6">
        <v>99.938640030820693</v>
      </c>
    </row>
    <row r="29" spans="1:6" x14ac:dyDescent="0.25">
      <c r="A29" s="6" t="s">
        <v>20</v>
      </c>
      <c r="B29" s="6" t="s">
        <v>21</v>
      </c>
      <c r="C29" s="6">
        <v>4.18010236469462</v>
      </c>
      <c r="D29" s="6">
        <v>2085.7281272124001</v>
      </c>
      <c r="E29" s="6">
        <v>0.200013680291621</v>
      </c>
      <c r="F29" s="6">
        <v>99.799986319708395</v>
      </c>
    </row>
    <row r="30" spans="1:6" x14ac:dyDescent="0.25">
      <c r="A30" s="6" t="s">
        <v>22</v>
      </c>
      <c r="B30" s="6" t="s">
        <v>23</v>
      </c>
      <c r="C30" s="6">
        <v>28.6503708988574</v>
      </c>
      <c r="D30" s="6">
        <v>13980.266081401</v>
      </c>
      <c r="E30" s="6">
        <v>0.204515252813531</v>
      </c>
      <c r="F30" s="6">
        <v>99.795484747186507</v>
      </c>
    </row>
    <row r="31" spans="1:6" x14ac:dyDescent="0.25">
      <c r="A31" s="6" t="s">
        <v>24</v>
      </c>
      <c r="B31" s="6" t="s">
        <v>25</v>
      </c>
      <c r="C31" s="6">
        <v>6.1953502183578202</v>
      </c>
      <c r="D31" s="6">
        <v>2016.22634047527</v>
      </c>
      <c r="E31" s="6">
        <v>0.30633325615851098</v>
      </c>
      <c r="F31" s="6">
        <v>99.693666743841504</v>
      </c>
    </row>
    <row r="32" spans="1:6" x14ac:dyDescent="0.25">
      <c r="A32" s="6" t="s">
        <v>26</v>
      </c>
      <c r="B32" s="6" t="s">
        <v>27</v>
      </c>
      <c r="C32" s="6">
        <v>0</v>
      </c>
      <c r="D32" s="6">
        <v>25908.1395611646</v>
      </c>
      <c r="E32" s="6">
        <v>0</v>
      </c>
      <c r="F32" s="6">
        <v>100</v>
      </c>
    </row>
    <row r="33" spans="1:6" x14ac:dyDescent="0.25">
      <c r="A33" s="6" t="s">
        <v>28</v>
      </c>
      <c r="B33" s="6" t="s">
        <v>29</v>
      </c>
      <c r="C33" s="6">
        <v>4.8346084709113999</v>
      </c>
      <c r="D33" s="6">
        <v>2605.8148488615002</v>
      </c>
      <c r="E33" s="6">
        <v>0.185187959928234</v>
      </c>
      <c r="F33" s="6">
        <v>99.8148120400718</v>
      </c>
    </row>
    <row r="34" spans="1:6" x14ac:dyDescent="0.25">
      <c r="A34" s="6" t="s">
        <v>30</v>
      </c>
      <c r="B34" s="6" t="s">
        <v>31</v>
      </c>
      <c r="C34" s="6">
        <v>11.8813689750957</v>
      </c>
      <c r="D34" s="6">
        <v>4842.5807782121201</v>
      </c>
      <c r="E34" s="6">
        <v>0.24475150109018901</v>
      </c>
      <c r="F34" s="6">
        <v>99.755248498909793</v>
      </c>
    </row>
    <row r="35" spans="1:6" x14ac:dyDescent="0.25">
      <c r="A35" s="6" t="s">
        <v>32</v>
      </c>
      <c r="B35" s="6" t="s">
        <v>33</v>
      </c>
      <c r="C35" s="6">
        <v>18.371094699954099</v>
      </c>
      <c r="D35" s="6">
        <v>4774.3799180596898</v>
      </c>
      <c r="E35" s="6">
        <v>0.383310016544675</v>
      </c>
      <c r="F35" s="6">
        <v>99.616689983455302</v>
      </c>
    </row>
    <row r="36" spans="1:6" x14ac:dyDescent="0.25">
      <c r="A36" s="6" t="s">
        <v>34</v>
      </c>
      <c r="B36" s="6" t="s">
        <v>35</v>
      </c>
      <c r="C36" s="6">
        <v>0</v>
      </c>
      <c r="D36" s="6">
        <v>30658.259177687702</v>
      </c>
      <c r="E36" s="6">
        <v>0</v>
      </c>
      <c r="F36" s="6">
        <v>100</v>
      </c>
    </row>
    <row r="37" spans="1:6" x14ac:dyDescent="0.25">
      <c r="A37" s="6" t="s">
        <v>36</v>
      </c>
      <c r="B37" s="6" t="s">
        <v>37</v>
      </c>
      <c r="C37" s="6">
        <v>0</v>
      </c>
      <c r="D37" s="6">
        <v>21604.092462269</v>
      </c>
      <c r="E37" s="6">
        <v>0</v>
      </c>
      <c r="F37" s="6">
        <v>100</v>
      </c>
    </row>
    <row r="38" spans="1:6" x14ac:dyDescent="0.25">
      <c r="A38" s="6" t="s">
        <v>38</v>
      </c>
      <c r="B38" s="6" t="s">
        <v>39</v>
      </c>
      <c r="C38" s="6">
        <v>104.996047259313</v>
      </c>
      <c r="D38" s="6">
        <v>32303.209025934299</v>
      </c>
      <c r="E38" s="6">
        <v>0.32397982863345898</v>
      </c>
      <c r="F38" s="6">
        <v>99.676020171366503</v>
      </c>
    </row>
    <row r="39" spans="1:6" x14ac:dyDescent="0.25">
      <c r="A39" s="6" t="s">
        <v>40</v>
      </c>
      <c r="B39" s="6" t="s">
        <v>41</v>
      </c>
      <c r="C39" s="6">
        <v>0</v>
      </c>
      <c r="D39" s="6">
        <v>2595.7851346167299</v>
      </c>
      <c r="E39" s="6">
        <v>0</v>
      </c>
      <c r="F39" s="6">
        <v>100</v>
      </c>
    </row>
    <row r="40" spans="1:6" x14ac:dyDescent="0.25">
      <c r="A40" s="6" t="s">
        <v>42</v>
      </c>
      <c r="B40" s="6" t="s">
        <v>43</v>
      </c>
      <c r="C40" s="6">
        <v>4.2280858685562599</v>
      </c>
      <c r="D40" s="6">
        <v>1113.313041742</v>
      </c>
      <c r="E40" s="6">
        <v>0.37833827893175098</v>
      </c>
      <c r="F40" s="6">
        <v>99.621661721068307</v>
      </c>
    </row>
    <row r="41" spans="1:6" x14ac:dyDescent="0.25">
      <c r="A41" s="6" t="s">
        <v>44</v>
      </c>
      <c r="B41" s="6" t="s">
        <v>45</v>
      </c>
      <c r="C41" s="6">
        <v>35.868969332900797</v>
      </c>
      <c r="D41" s="6">
        <v>25557.046301756502</v>
      </c>
      <c r="E41" s="6">
        <v>0.14015194811909301</v>
      </c>
      <c r="F41" s="6">
        <v>99.859848051880903</v>
      </c>
    </row>
    <row r="42" spans="1:6" x14ac:dyDescent="0.25">
      <c r="A42" s="6" t="s">
        <v>46</v>
      </c>
      <c r="B42" s="6" t="s">
        <v>47</v>
      </c>
      <c r="C42" s="6">
        <v>19.451328823355102</v>
      </c>
      <c r="D42" s="6">
        <v>3974.9105161177499</v>
      </c>
      <c r="E42" s="6">
        <v>0.48696962314494302</v>
      </c>
      <c r="F42" s="6">
        <v>99.513030376855099</v>
      </c>
    </row>
    <row r="43" spans="1:6" x14ac:dyDescent="0.25">
      <c r="A43" s="6" t="s">
        <v>48</v>
      </c>
      <c r="B43" s="6" t="s">
        <v>49</v>
      </c>
      <c r="C43" s="6">
        <v>0</v>
      </c>
      <c r="D43" s="6">
        <v>3425.9425025100099</v>
      </c>
      <c r="E43" s="6">
        <v>0</v>
      </c>
      <c r="F43" s="6">
        <v>100</v>
      </c>
    </row>
    <row r="44" spans="1:6" x14ac:dyDescent="0.25">
      <c r="A44" s="6" t="s">
        <v>50</v>
      </c>
      <c r="B44" s="6" t="s">
        <v>51</v>
      </c>
      <c r="C44" s="6">
        <v>4.6963854600274502</v>
      </c>
      <c r="D44" s="6">
        <v>4917.6163691000902</v>
      </c>
      <c r="E44" s="6">
        <v>9.5410139383699993E-2</v>
      </c>
      <c r="F44" s="6">
        <v>99.904589860616298</v>
      </c>
    </row>
    <row r="45" spans="1:6" x14ac:dyDescent="0.25">
      <c r="A45" s="6" t="s">
        <v>52</v>
      </c>
      <c r="B45" s="6" t="s">
        <v>53</v>
      </c>
      <c r="C45" s="6">
        <v>45.570184182451698</v>
      </c>
      <c r="D45" s="6">
        <v>24708.023880316199</v>
      </c>
      <c r="E45" s="6">
        <v>0.18409522295515099</v>
      </c>
      <c r="F45" s="6">
        <v>99.815904777044807</v>
      </c>
    </row>
    <row r="46" spans="1:6" x14ac:dyDescent="0.25">
      <c r="A46" s="6" t="s">
        <v>54</v>
      </c>
      <c r="B46" s="6" t="s">
        <v>55</v>
      </c>
      <c r="C46" s="6">
        <v>16.262194347290201</v>
      </c>
      <c r="D46" s="6">
        <v>1079.66396816522</v>
      </c>
      <c r="E46" s="6">
        <v>1.48387682524229</v>
      </c>
      <c r="F46" s="6">
        <v>98.516123174757695</v>
      </c>
    </row>
    <row r="47" spans="1:6" x14ac:dyDescent="0.25">
      <c r="A47" s="6" t="s">
        <v>56</v>
      </c>
      <c r="B47" s="6" t="s">
        <v>57</v>
      </c>
      <c r="C47" s="6">
        <v>0</v>
      </c>
      <c r="D47" s="6">
        <v>29301.858326882098</v>
      </c>
      <c r="E47" s="6">
        <v>0</v>
      </c>
      <c r="F47" s="6">
        <v>100</v>
      </c>
    </row>
    <row r="48" spans="1:6" x14ac:dyDescent="0.25">
      <c r="A48" s="6" t="s">
        <v>58</v>
      </c>
      <c r="B48" s="6" t="s">
        <v>59</v>
      </c>
      <c r="C48" s="6">
        <v>18.120126674577399</v>
      </c>
      <c r="D48" s="6">
        <v>3567.0738518017201</v>
      </c>
      <c r="E48" s="6">
        <v>0.50541551679941399</v>
      </c>
      <c r="F48" s="6">
        <v>99.494584483200597</v>
      </c>
    </row>
    <row r="49" spans="1:6" x14ac:dyDescent="0.25">
      <c r="A49" s="6" t="s">
        <v>60</v>
      </c>
      <c r="B49" s="6" t="s">
        <v>61</v>
      </c>
      <c r="C49" s="6">
        <v>5.40643863179075</v>
      </c>
      <c r="D49" s="6">
        <v>976.76324614352802</v>
      </c>
      <c r="E49" s="6">
        <v>0.55045871559632997</v>
      </c>
      <c r="F49" s="6">
        <v>99.449541284403693</v>
      </c>
    </row>
    <row r="50" spans="1:6" x14ac:dyDescent="0.25">
      <c r="A50" s="6" t="s">
        <v>62</v>
      </c>
      <c r="B50" s="6" t="s">
        <v>63</v>
      </c>
      <c r="C50" s="6">
        <v>0</v>
      </c>
      <c r="D50" s="6">
        <v>5565.7500983104801</v>
      </c>
      <c r="E50" s="6">
        <v>0</v>
      </c>
      <c r="F50" s="6">
        <v>100</v>
      </c>
    </row>
    <row r="51" spans="1:6" x14ac:dyDescent="0.25">
      <c r="A51" s="6" t="s">
        <v>64</v>
      </c>
      <c r="B51" s="6" t="s">
        <v>65</v>
      </c>
      <c r="C51" s="6">
        <v>1013.4099406164599</v>
      </c>
      <c r="D51" s="6">
        <v>160175.566904229</v>
      </c>
      <c r="E51" s="6">
        <v>0.62870920856575396</v>
      </c>
      <c r="F51" s="6">
        <v>99.371290791434205</v>
      </c>
    </row>
    <row r="52" spans="1:6" x14ac:dyDescent="0.25">
      <c r="A52" s="6" t="s">
        <v>66</v>
      </c>
      <c r="B52" s="6" t="s">
        <v>67</v>
      </c>
      <c r="C52" s="6">
        <v>0</v>
      </c>
      <c r="D52" s="6">
        <v>4202.7777741721402</v>
      </c>
      <c r="E52" s="6">
        <v>0</v>
      </c>
      <c r="F52" s="6">
        <v>100</v>
      </c>
    </row>
    <row r="53" spans="1:6" x14ac:dyDescent="0.25">
      <c r="A53" s="6" t="s">
        <v>68</v>
      </c>
      <c r="B53" s="6" t="s">
        <v>69</v>
      </c>
      <c r="C53" s="6">
        <v>0</v>
      </c>
      <c r="D53" s="6">
        <v>1894.67546761977</v>
      </c>
      <c r="E53" s="6">
        <v>0</v>
      </c>
      <c r="F53" s="6">
        <v>100</v>
      </c>
    </row>
    <row r="54" spans="1:6" x14ac:dyDescent="0.25">
      <c r="A54" s="6" t="s">
        <v>70</v>
      </c>
      <c r="B54" s="6" t="s">
        <v>71</v>
      </c>
      <c r="C54" s="6">
        <v>0</v>
      </c>
      <c r="D54" s="6">
        <v>1799.9723552385799</v>
      </c>
      <c r="E54" s="6">
        <v>0</v>
      </c>
      <c r="F54" s="6">
        <v>100</v>
      </c>
    </row>
    <row r="55" spans="1:6" x14ac:dyDescent="0.25">
      <c r="A55" s="6" t="s">
        <v>72</v>
      </c>
      <c r="B55" s="6" t="s">
        <v>73</v>
      </c>
      <c r="C55" s="6">
        <v>3.4786899842309</v>
      </c>
      <c r="D55" s="6">
        <v>2455.6407755469299</v>
      </c>
      <c r="E55" s="6">
        <v>0.14146079655709301</v>
      </c>
      <c r="F55" s="6">
        <v>99.858539203442902</v>
      </c>
    </row>
    <row r="56" spans="1:6" x14ac:dyDescent="0.25">
      <c r="A56" s="6" t="s">
        <v>74</v>
      </c>
      <c r="B56" s="6" t="s">
        <v>75</v>
      </c>
      <c r="C56" s="6">
        <v>5.1888585576883104</v>
      </c>
      <c r="D56" s="6">
        <v>3552.4754680651299</v>
      </c>
      <c r="E56" s="6">
        <v>0.145850144401171</v>
      </c>
      <c r="F56" s="6">
        <v>99.854149855598806</v>
      </c>
    </row>
    <row r="57" spans="1:6" x14ac:dyDescent="0.25">
      <c r="A57" s="6" t="s">
        <v>76</v>
      </c>
      <c r="B57" s="6" t="s">
        <v>77</v>
      </c>
      <c r="C57" s="6">
        <v>18.706969681483301</v>
      </c>
      <c r="D57" s="6">
        <v>8013.30125922356</v>
      </c>
      <c r="E57" s="6">
        <v>0.23290526040750201</v>
      </c>
      <c r="F57" s="6">
        <v>99.767094739592494</v>
      </c>
    </row>
    <row r="58" spans="1:6" x14ac:dyDescent="0.25">
      <c r="A58" s="6" t="s">
        <v>78</v>
      </c>
      <c r="B58" s="6" t="s">
        <v>79</v>
      </c>
      <c r="C58" s="6">
        <v>25.527559106518499</v>
      </c>
      <c r="D58" s="6">
        <v>4953.7535977010502</v>
      </c>
      <c r="E58" s="6">
        <v>0.51267559116676498</v>
      </c>
      <c r="F58" s="6">
        <v>99.487324408833203</v>
      </c>
    </row>
    <row r="59" spans="1:6" x14ac:dyDescent="0.25">
      <c r="A59" s="6" t="s">
        <v>80</v>
      </c>
      <c r="B59" s="6" t="s">
        <v>81</v>
      </c>
      <c r="C59" s="6">
        <v>0</v>
      </c>
      <c r="D59" s="6">
        <v>25740.710731446601</v>
      </c>
      <c r="E59" s="6">
        <v>0</v>
      </c>
      <c r="F59" s="6">
        <v>100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339</v>
      </c>
    </row>
    <row r="69" spans="1:6" x14ac:dyDescent="0.25">
      <c r="A69" s="5" t="s">
        <v>18</v>
      </c>
      <c r="B69" s="5" t="s">
        <v>83</v>
      </c>
      <c r="C69" s="5" t="s">
        <v>249</v>
      </c>
      <c r="D69" s="5" t="s">
        <v>248</v>
      </c>
      <c r="E69" s="5" t="s">
        <v>251</v>
      </c>
      <c r="F69" s="5" t="s">
        <v>250</v>
      </c>
    </row>
    <row r="70" spans="1:6" x14ac:dyDescent="0.25">
      <c r="A70" s="6" t="s">
        <v>84</v>
      </c>
      <c r="B70" s="6" t="s">
        <v>85</v>
      </c>
      <c r="C70" s="6">
        <v>190431.72985812501</v>
      </c>
      <c r="D70" s="6">
        <v>0</v>
      </c>
      <c r="E70" s="6">
        <v>100</v>
      </c>
      <c r="F70" s="6">
        <v>0</v>
      </c>
    </row>
    <row r="71" spans="1:6" x14ac:dyDescent="0.25">
      <c r="A71" s="6" t="s">
        <v>86</v>
      </c>
      <c r="B71" s="6" t="s">
        <v>87</v>
      </c>
      <c r="C71" s="6">
        <v>250020.09635321001</v>
      </c>
      <c r="D71" s="6">
        <v>0</v>
      </c>
      <c r="E71" s="6">
        <v>100</v>
      </c>
      <c r="F71" s="6">
        <v>0</v>
      </c>
    </row>
    <row r="72" spans="1:6" x14ac:dyDescent="0.25">
      <c r="A72" s="6" t="s">
        <v>88</v>
      </c>
      <c r="B72" s="6" t="s">
        <v>89</v>
      </c>
      <c r="C72" s="6">
        <v>347488.061052693</v>
      </c>
      <c r="D72" s="6">
        <v>0</v>
      </c>
      <c r="E72" s="6">
        <v>100</v>
      </c>
      <c r="F72" s="6">
        <v>0</v>
      </c>
    </row>
    <row r="73" spans="1:6" x14ac:dyDescent="0.25">
      <c r="A73" s="6" t="s">
        <v>90</v>
      </c>
      <c r="B73" s="6" t="s">
        <v>91</v>
      </c>
      <c r="C73" s="6">
        <v>49792.383008069402</v>
      </c>
      <c r="D73" s="6">
        <v>0</v>
      </c>
      <c r="E73" s="6">
        <v>100</v>
      </c>
      <c r="F73" s="6">
        <v>0</v>
      </c>
    </row>
    <row r="74" spans="1:6" x14ac:dyDescent="0.25">
      <c r="A74" s="6" t="s">
        <v>92</v>
      </c>
      <c r="B74" s="6" t="s">
        <v>93</v>
      </c>
      <c r="C74" s="6">
        <v>56827.527276916597</v>
      </c>
      <c r="D74" s="6">
        <v>0</v>
      </c>
      <c r="E74" s="6">
        <v>100</v>
      </c>
      <c r="F74" s="6">
        <v>0</v>
      </c>
    </row>
    <row r="75" spans="1:6" x14ac:dyDescent="0.25">
      <c r="A75" s="6" t="s">
        <v>94</v>
      </c>
      <c r="B75" s="6" t="s">
        <v>95</v>
      </c>
      <c r="C75" s="6">
        <v>24677.719285133498</v>
      </c>
      <c r="D75" s="6">
        <v>0</v>
      </c>
      <c r="E75" s="6">
        <v>100</v>
      </c>
      <c r="F75" s="6">
        <v>0</v>
      </c>
    </row>
    <row r="76" spans="1:6" x14ac:dyDescent="0.25">
      <c r="A76" s="6" t="s">
        <v>96</v>
      </c>
      <c r="B76" s="6" t="s">
        <v>97</v>
      </c>
      <c r="C76" s="6">
        <v>25512.704291947099</v>
      </c>
      <c r="D76" s="6">
        <v>0</v>
      </c>
      <c r="E76" s="6">
        <v>100</v>
      </c>
      <c r="F76" s="6">
        <v>0</v>
      </c>
    </row>
    <row r="77" spans="1:6" x14ac:dyDescent="0.25">
      <c r="A77" s="6" t="s">
        <v>98</v>
      </c>
      <c r="B77" s="6" t="s">
        <v>99</v>
      </c>
      <c r="C77" s="6">
        <v>78003.739987835594</v>
      </c>
      <c r="D77" s="6">
        <v>228.73152321991299</v>
      </c>
      <c r="E77" s="6">
        <v>99.707625850491496</v>
      </c>
      <c r="F77" s="6">
        <v>0.29237414950848101</v>
      </c>
    </row>
    <row r="78" spans="1:6" x14ac:dyDescent="0.25">
      <c r="A78" s="6" t="s">
        <v>100</v>
      </c>
      <c r="B78" s="6" t="s">
        <v>101</v>
      </c>
      <c r="C78" s="6">
        <v>6985.7993541125497</v>
      </c>
      <c r="D78" s="6">
        <v>8.0454193770780797</v>
      </c>
      <c r="E78" s="6">
        <v>99.8849642844866</v>
      </c>
      <c r="F78" s="6">
        <v>0.115035715513368</v>
      </c>
    </row>
    <row r="79" spans="1:6" x14ac:dyDescent="0.25">
      <c r="A79" s="6" t="s">
        <v>102</v>
      </c>
      <c r="B79" s="6" t="s">
        <v>103</v>
      </c>
      <c r="C79" s="6">
        <v>103360.762077577</v>
      </c>
      <c r="D79" s="6">
        <v>0</v>
      </c>
      <c r="E79" s="6">
        <v>100</v>
      </c>
      <c r="F79" s="6">
        <v>0</v>
      </c>
    </row>
    <row r="80" spans="1:6" x14ac:dyDescent="0.25">
      <c r="A80" s="6" t="s">
        <v>104</v>
      </c>
      <c r="B80" s="6" t="s">
        <v>105</v>
      </c>
      <c r="C80" s="6">
        <v>169598.419748327</v>
      </c>
      <c r="D80" s="6">
        <v>180.93004688545599</v>
      </c>
      <c r="E80" s="6">
        <v>99.8934322418459</v>
      </c>
      <c r="F80" s="6">
        <v>0.10656775815415299</v>
      </c>
    </row>
    <row r="81" spans="1:6" x14ac:dyDescent="0.25">
      <c r="A81" s="6" t="s">
        <v>106</v>
      </c>
      <c r="B81" s="6" t="s">
        <v>107</v>
      </c>
      <c r="C81" s="6">
        <v>70697.922913629402</v>
      </c>
      <c r="D81" s="6">
        <v>0</v>
      </c>
      <c r="E81" s="6">
        <v>100</v>
      </c>
      <c r="F81" s="6">
        <v>0</v>
      </c>
    </row>
    <row r="82" spans="1:6" x14ac:dyDescent="0.25">
      <c r="A82" s="6" t="s">
        <v>108</v>
      </c>
      <c r="B82" s="6" t="s">
        <v>109</v>
      </c>
      <c r="C82" s="6">
        <v>35274.829428381097</v>
      </c>
      <c r="D82" s="6">
        <v>31.045205128786201</v>
      </c>
      <c r="E82" s="6">
        <v>99.912067876943894</v>
      </c>
      <c r="F82" s="6">
        <v>8.7932123056145103E-2</v>
      </c>
    </row>
    <row r="83" spans="1:6" x14ac:dyDescent="0.25">
      <c r="A83" s="6" t="s">
        <v>110</v>
      </c>
      <c r="B83" s="6" t="s">
        <v>111</v>
      </c>
      <c r="C83" s="6">
        <v>108569.303379263</v>
      </c>
      <c r="D83" s="6">
        <v>383.93537519728699</v>
      </c>
      <c r="E83" s="6">
        <v>99.647614536670602</v>
      </c>
      <c r="F83" s="6">
        <v>0.35238546332939602</v>
      </c>
    </row>
    <row r="84" spans="1:6" x14ac:dyDescent="0.25">
      <c r="A84" s="6" t="s">
        <v>112</v>
      </c>
      <c r="B84" s="6" t="s">
        <v>113</v>
      </c>
      <c r="C84" s="6">
        <v>98313.545048384898</v>
      </c>
      <c r="D84" s="6">
        <v>277.01520365522703</v>
      </c>
      <c r="E84" s="6">
        <v>99.719024617623603</v>
      </c>
      <c r="F84" s="6">
        <v>0.280975382376422</v>
      </c>
    </row>
    <row r="85" spans="1:6" x14ac:dyDescent="0.25">
      <c r="A85" s="6" t="s">
        <v>114</v>
      </c>
      <c r="B85" s="6" t="s">
        <v>115</v>
      </c>
      <c r="C85" s="6">
        <v>51467.469459215099</v>
      </c>
      <c r="D85" s="6">
        <v>0</v>
      </c>
      <c r="E85" s="6">
        <v>100</v>
      </c>
      <c r="F85" s="6">
        <v>0</v>
      </c>
    </row>
    <row r="86" spans="1:6" x14ac:dyDescent="0.25">
      <c r="A86" s="6" t="s">
        <v>116</v>
      </c>
      <c r="B86" s="6" t="s">
        <v>117</v>
      </c>
      <c r="C86" s="6">
        <v>193085.370239804</v>
      </c>
      <c r="D86" s="6">
        <v>189.78415966363099</v>
      </c>
      <c r="E86" s="6">
        <v>99.901806230473198</v>
      </c>
      <c r="F86" s="6">
        <v>9.8193769526826194E-2</v>
      </c>
    </row>
    <row r="87" spans="1:6" x14ac:dyDescent="0.25">
      <c r="A87" s="6" t="s">
        <v>118</v>
      </c>
      <c r="B87" s="6" t="s">
        <v>119</v>
      </c>
      <c r="C87" s="6">
        <v>299190.03335728298</v>
      </c>
      <c r="D87" s="6">
        <v>0</v>
      </c>
      <c r="E87" s="6">
        <v>100</v>
      </c>
      <c r="F87" s="6">
        <v>0</v>
      </c>
    </row>
    <row r="88" spans="1:6" x14ac:dyDescent="0.25">
      <c r="A88" s="6" t="s">
        <v>120</v>
      </c>
      <c r="B88" s="6" t="s">
        <v>121</v>
      </c>
      <c r="C88" s="6">
        <v>114993.220254941</v>
      </c>
      <c r="D88" s="6">
        <v>96.873906980815406</v>
      </c>
      <c r="E88" s="6">
        <v>99.915827762861596</v>
      </c>
      <c r="F88" s="6">
        <v>8.4172237138429903E-2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93"/>
  <sheetViews>
    <sheetView workbookViewId="0">
      <selection activeCell="A16" sqref="A16:F17"/>
    </sheetView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340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341</v>
      </c>
    </row>
    <row r="12" spans="1:6" x14ac:dyDescent="0.25">
      <c r="A12" s="3" t="s">
        <v>6</v>
      </c>
    </row>
    <row r="15" spans="1:6" ht="17.25" x14ac:dyDescent="0.3">
      <c r="A15" s="4" t="s">
        <v>342</v>
      </c>
    </row>
    <row r="16" spans="1:6" x14ac:dyDescent="0.25">
      <c r="A16" s="5" t="s">
        <v>8</v>
      </c>
      <c r="B16" s="5" t="s">
        <v>9</v>
      </c>
      <c r="C16" s="5" t="s">
        <v>248</v>
      </c>
      <c r="D16" s="5" t="s">
        <v>249</v>
      </c>
      <c r="E16" s="5" t="s">
        <v>250</v>
      </c>
      <c r="F16" s="5" t="s">
        <v>251</v>
      </c>
    </row>
    <row r="17" spans="1:6" x14ac:dyDescent="0.25">
      <c r="A17" s="6" t="s">
        <v>11</v>
      </c>
      <c r="B17" s="6" t="s">
        <v>12</v>
      </c>
      <c r="C17" s="6">
        <v>2927.2756379115199</v>
      </c>
      <c r="D17" s="6">
        <v>2272759.7215770502</v>
      </c>
      <c r="E17" s="6">
        <v>0.12863261254706801</v>
      </c>
      <c r="F17" s="6">
        <v>99.871367387452906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343</v>
      </c>
    </row>
    <row r="27" spans="1:6" x14ac:dyDescent="0.25">
      <c r="A27" s="5" t="s">
        <v>18</v>
      </c>
      <c r="B27" s="5" t="s">
        <v>9</v>
      </c>
      <c r="C27" s="5" t="s">
        <v>248</v>
      </c>
      <c r="D27" s="5" t="s">
        <v>249</v>
      </c>
      <c r="E27" s="5" t="s">
        <v>250</v>
      </c>
      <c r="F27" s="5" t="s">
        <v>251</v>
      </c>
    </row>
    <row r="28" spans="1:6" x14ac:dyDescent="0.25">
      <c r="A28" s="6" t="s">
        <v>11</v>
      </c>
      <c r="B28" s="6" t="s">
        <v>19</v>
      </c>
      <c r="C28" s="6">
        <v>2927.2756379115199</v>
      </c>
      <c r="D28" s="6">
        <v>2272759.7215770502</v>
      </c>
      <c r="E28" s="6">
        <v>0.12863261254706801</v>
      </c>
      <c r="F28" s="6">
        <v>99.871367387452906</v>
      </c>
    </row>
    <row r="29" spans="1:6" x14ac:dyDescent="0.25">
      <c r="A29" s="6" t="s">
        <v>20</v>
      </c>
      <c r="B29" s="6" t="s">
        <v>21</v>
      </c>
      <c r="C29" s="6">
        <v>0</v>
      </c>
      <c r="D29" s="6">
        <v>2089.9082295771</v>
      </c>
      <c r="E29" s="6">
        <v>0</v>
      </c>
      <c r="F29" s="6">
        <v>100</v>
      </c>
    </row>
    <row r="30" spans="1:6" x14ac:dyDescent="0.25">
      <c r="A30" s="6" t="s">
        <v>22</v>
      </c>
      <c r="B30" s="6" t="s">
        <v>23</v>
      </c>
      <c r="C30" s="6">
        <v>0</v>
      </c>
      <c r="D30" s="6">
        <v>14008.9164522999</v>
      </c>
      <c r="E30" s="6">
        <v>0</v>
      </c>
      <c r="F30" s="6">
        <v>100</v>
      </c>
    </row>
    <row r="31" spans="1:6" x14ac:dyDescent="0.25">
      <c r="A31" s="6" t="s">
        <v>24</v>
      </c>
      <c r="B31" s="6" t="s">
        <v>25</v>
      </c>
      <c r="C31" s="6">
        <v>45.794919388548003</v>
      </c>
      <c r="D31" s="6">
        <v>1976.62677130508</v>
      </c>
      <c r="E31" s="6">
        <v>2.26436057323148</v>
      </c>
      <c r="F31" s="6">
        <v>97.7356394267685</v>
      </c>
    </row>
    <row r="32" spans="1:6" x14ac:dyDescent="0.25">
      <c r="A32" s="6" t="s">
        <v>26</v>
      </c>
      <c r="B32" s="6" t="s">
        <v>27</v>
      </c>
      <c r="C32" s="6">
        <v>0</v>
      </c>
      <c r="D32" s="6">
        <v>25908.1395611646</v>
      </c>
      <c r="E32" s="6">
        <v>0</v>
      </c>
      <c r="F32" s="6">
        <v>100</v>
      </c>
    </row>
    <row r="33" spans="1:6" x14ac:dyDescent="0.25">
      <c r="A33" s="6" t="s">
        <v>28</v>
      </c>
      <c r="B33" s="6" t="s">
        <v>29</v>
      </c>
      <c r="C33" s="6">
        <v>6.6682046314696404</v>
      </c>
      <c r="D33" s="6">
        <v>2603.9812527009399</v>
      </c>
      <c r="E33" s="6">
        <v>0.255423209452383</v>
      </c>
      <c r="F33" s="6">
        <v>99.744576790547598</v>
      </c>
    </row>
    <row r="34" spans="1:6" x14ac:dyDescent="0.25">
      <c r="A34" s="6" t="s">
        <v>30</v>
      </c>
      <c r="B34" s="6" t="s">
        <v>31</v>
      </c>
      <c r="C34" s="6">
        <v>54.245583305559897</v>
      </c>
      <c r="D34" s="6">
        <v>4800.2165638816596</v>
      </c>
      <c r="E34" s="6">
        <v>1.11743755870032</v>
      </c>
      <c r="F34" s="6">
        <v>98.882562441299697</v>
      </c>
    </row>
    <row r="35" spans="1:6" x14ac:dyDescent="0.25">
      <c r="A35" s="6" t="s">
        <v>32</v>
      </c>
      <c r="B35" s="6" t="s">
        <v>33</v>
      </c>
      <c r="C35" s="6">
        <v>4.9357995405134698</v>
      </c>
      <c r="D35" s="6">
        <v>4787.8152132191299</v>
      </c>
      <c r="E35" s="6">
        <v>0.10298468514999</v>
      </c>
      <c r="F35" s="6">
        <v>99.897015314849995</v>
      </c>
    </row>
    <row r="36" spans="1:6" x14ac:dyDescent="0.25">
      <c r="A36" s="6" t="s">
        <v>34</v>
      </c>
      <c r="B36" s="6" t="s">
        <v>35</v>
      </c>
      <c r="C36" s="6">
        <v>68.4609201633819</v>
      </c>
      <c r="D36" s="6">
        <v>30589.7982575243</v>
      </c>
      <c r="E36" s="6">
        <v>0.22330335120007699</v>
      </c>
      <c r="F36" s="6">
        <v>99.776696648799899</v>
      </c>
    </row>
    <row r="37" spans="1:6" x14ac:dyDescent="0.25">
      <c r="A37" s="6" t="s">
        <v>36</v>
      </c>
      <c r="B37" s="6" t="s">
        <v>37</v>
      </c>
      <c r="C37" s="6">
        <v>0</v>
      </c>
      <c r="D37" s="6">
        <v>21604.092462269</v>
      </c>
      <c r="E37" s="6">
        <v>0</v>
      </c>
      <c r="F37" s="6">
        <v>100</v>
      </c>
    </row>
    <row r="38" spans="1:6" x14ac:dyDescent="0.25">
      <c r="A38" s="6" t="s">
        <v>38</v>
      </c>
      <c r="B38" s="6" t="s">
        <v>39</v>
      </c>
      <c r="C38" s="6">
        <v>126.24280352605101</v>
      </c>
      <c r="D38" s="6">
        <v>32281.962269667602</v>
      </c>
      <c r="E38" s="6">
        <v>0.389539634302278</v>
      </c>
      <c r="F38" s="6">
        <v>99.610460365697705</v>
      </c>
    </row>
    <row r="39" spans="1:6" x14ac:dyDescent="0.25">
      <c r="A39" s="6" t="s">
        <v>40</v>
      </c>
      <c r="B39" s="6" t="s">
        <v>41</v>
      </c>
      <c r="C39" s="6">
        <v>26.110078962250402</v>
      </c>
      <c r="D39" s="6">
        <v>2569.6750556544798</v>
      </c>
      <c r="E39" s="6">
        <v>1.00586441512639</v>
      </c>
      <c r="F39" s="6">
        <v>98.994135584873604</v>
      </c>
    </row>
    <row r="40" spans="1:6" x14ac:dyDescent="0.25">
      <c r="A40" s="6" t="s">
        <v>42</v>
      </c>
      <c r="B40" s="6" t="s">
        <v>43</v>
      </c>
      <c r="C40" s="6">
        <v>41.774579858432901</v>
      </c>
      <c r="D40" s="6">
        <v>1075.76654775212</v>
      </c>
      <c r="E40" s="6">
        <v>3.7380798635798</v>
      </c>
      <c r="F40" s="6">
        <v>96.261920136420201</v>
      </c>
    </row>
    <row r="41" spans="1:6" x14ac:dyDescent="0.25">
      <c r="A41" s="6" t="s">
        <v>44</v>
      </c>
      <c r="B41" s="6" t="s">
        <v>45</v>
      </c>
      <c r="C41" s="6">
        <v>35.868969332900797</v>
      </c>
      <c r="D41" s="6">
        <v>25557.046301756502</v>
      </c>
      <c r="E41" s="6">
        <v>0.14015194811909301</v>
      </c>
      <c r="F41" s="6">
        <v>99.859848051880903</v>
      </c>
    </row>
    <row r="42" spans="1:6" x14ac:dyDescent="0.25">
      <c r="A42" s="6" t="s">
        <v>46</v>
      </c>
      <c r="B42" s="6" t="s">
        <v>47</v>
      </c>
      <c r="C42" s="6">
        <v>50.804446687177801</v>
      </c>
      <c r="D42" s="6">
        <v>3943.5573982539299</v>
      </c>
      <c r="E42" s="6">
        <v>1.27190396512329</v>
      </c>
      <c r="F42" s="6">
        <v>98.7280960348767</v>
      </c>
    </row>
    <row r="43" spans="1:6" x14ac:dyDescent="0.25">
      <c r="A43" s="6" t="s">
        <v>48</v>
      </c>
      <c r="B43" s="6" t="s">
        <v>49</v>
      </c>
      <c r="C43" s="6">
        <v>3.6743588552330202</v>
      </c>
      <c r="D43" s="6">
        <v>3422.26814365478</v>
      </c>
      <c r="E43" s="6">
        <v>0.107251036832668</v>
      </c>
      <c r="F43" s="6">
        <v>99.892748963167307</v>
      </c>
    </row>
    <row r="44" spans="1:6" x14ac:dyDescent="0.25">
      <c r="A44" s="6" t="s">
        <v>50</v>
      </c>
      <c r="B44" s="6" t="s">
        <v>51</v>
      </c>
      <c r="C44" s="6">
        <v>65.110055467469493</v>
      </c>
      <c r="D44" s="6">
        <v>4857.2026990926497</v>
      </c>
      <c r="E44" s="6">
        <v>1.3227533217419101</v>
      </c>
      <c r="F44" s="6">
        <v>98.677246678258101</v>
      </c>
    </row>
    <row r="45" spans="1:6" x14ac:dyDescent="0.25">
      <c r="A45" s="6" t="s">
        <v>52</v>
      </c>
      <c r="B45" s="6" t="s">
        <v>53</v>
      </c>
      <c r="C45" s="6">
        <v>24.553851801717801</v>
      </c>
      <c r="D45" s="6">
        <v>24729.040212696898</v>
      </c>
      <c r="E45" s="6">
        <v>9.9193077731418194E-2</v>
      </c>
      <c r="F45" s="6">
        <v>99.9008069222686</v>
      </c>
    </row>
    <row r="46" spans="1:6" x14ac:dyDescent="0.25">
      <c r="A46" s="6" t="s">
        <v>54</v>
      </c>
      <c r="B46" s="6" t="s">
        <v>55</v>
      </c>
      <c r="C46" s="6">
        <v>0</v>
      </c>
      <c r="D46" s="6">
        <v>1095.92616251251</v>
      </c>
      <c r="E46" s="6">
        <v>0</v>
      </c>
      <c r="F46" s="6">
        <v>100</v>
      </c>
    </row>
    <row r="47" spans="1:6" x14ac:dyDescent="0.25">
      <c r="A47" s="6" t="s">
        <v>56</v>
      </c>
      <c r="B47" s="6" t="s">
        <v>57</v>
      </c>
      <c r="C47" s="6">
        <v>0</v>
      </c>
      <c r="D47" s="6">
        <v>29301.858326882098</v>
      </c>
      <c r="E47" s="6">
        <v>0</v>
      </c>
      <c r="F47" s="6">
        <v>100</v>
      </c>
    </row>
    <row r="48" spans="1:6" x14ac:dyDescent="0.25">
      <c r="A48" s="6" t="s">
        <v>58</v>
      </c>
      <c r="B48" s="6" t="s">
        <v>59</v>
      </c>
      <c r="C48" s="6">
        <v>45.703459943777297</v>
      </c>
      <c r="D48" s="6">
        <v>3539.4905185325201</v>
      </c>
      <c r="E48" s="6">
        <v>1.2747834627124199</v>
      </c>
      <c r="F48" s="6">
        <v>98.725216537287594</v>
      </c>
    </row>
    <row r="49" spans="1:6" x14ac:dyDescent="0.25">
      <c r="A49" s="6" t="s">
        <v>60</v>
      </c>
      <c r="B49" s="6" t="s">
        <v>61</v>
      </c>
      <c r="C49" s="6">
        <v>3.6042924211938301</v>
      </c>
      <c r="D49" s="6">
        <v>978.56539235412504</v>
      </c>
      <c r="E49" s="6">
        <v>0.36697247706421998</v>
      </c>
      <c r="F49" s="6">
        <v>99.633027522935805</v>
      </c>
    </row>
    <row r="50" spans="1:6" x14ac:dyDescent="0.25">
      <c r="A50" s="6" t="s">
        <v>62</v>
      </c>
      <c r="B50" s="6" t="s">
        <v>63</v>
      </c>
      <c r="C50" s="6">
        <v>130.80098704382701</v>
      </c>
      <c r="D50" s="6">
        <v>5434.9491112666601</v>
      </c>
      <c r="E50" s="6">
        <v>2.3501052820091899</v>
      </c>
      <c r="F50" s="6">
        <v>97.649894717990804</v>
      </c>
    </row>
    <row r="51" spans="1:6" x14ac:dyDescent="0.25">
      <c r="A51" s="6" t="s">
        <v>64</v>
      </c>
      <c r="B51" s="6" t="s">
        <v>65</v>
      </c>
      <c r="C51" s="6">
        <v>9396.9499672544207</v>
      </c>
      <c r="D51" s="6">
        <v>151792.02687759101</v>
      </c>
      <c r="E51" s="6">
        <v>5.8297720794515504</v>
      </c>
      <c r="F51" s="6">
        <v>94.170227920548498</v>
      </c>
    </row>
    <row r="52" spans="1:6" x14ac:dyDescent="0.25">
      <c r="A52" s="6" t="s">
        <v>66</v>
      </c>
      <c r="B52" s="6" t="s">
        <v>67</v>
      </c>
      <c r="C52" s="6">
        <v>16.5823272434417</v>
      </c>
      <c r="D52" s="6">
        <v>4186.1954469287002</v>
      </c>
      <c r="E52" s="6">
        <v>0.39455636568145802</v>
      </c>
      <c r="F52" s="6">
        <v>99.605443634318505</v>
      </c>
    </row>
    <row r="53" spans="1:6" x14ac:dyDescent="0.25">
      <c r="A53" s="6" t="s">
        <v>68</v>
      </c>
      <c r="B53" s="6" t="s">
        <v>69</v>
      </c>
      <c r="C53" s="6">
        <v>0</v>
      </c>
      <c r="D53" s="6">
        <v>1894.67546761977</v>
      </c>
      <c r="E53" s="6">
        <v>0</v>
      </c>
      <c r="F53" s="6">
        <v>100</v>
      </c>
    </row>
    <row r="54" spans="1:6" x14ac:dyDescent="0.25">
      <c r="A54" s="6" t="s">
        <v>70</v>
      </c>
      <c r="B54" s="6" t="s">
        <v>71</v>
      </c>
      <c r="C54" s="6">
        <v>2.3395463512132699</v>
      </c>
      <c r="D54" s="6">
        <v>1797.6328088873699</v>
      </c>
      <c r="E54" s="6">
        <v>0.12997679349931801</v>
      </c>
      <c r="F54" s="6">
        <v>99.870023206500704</v>
      </c>
    </row>
    <row r="55" spans="1:6" x14ac:dyDescent="0.25">
      <c r="A55" s="6" t="s">
        <v>72</v>
      </c>
      <c r="B55" s="6" t="s">
        <v>73</v>
      </c>
      <c r="C55" s="6">
        <v>3.4786899842309</v>
      </c>
      <c r="D55" s="6">
        <v>2455.6407755469299</v>
      </c>
      <c r="E55" s="6">
        <v>0.14146079655709301</v>
      </c>
      <c r="F55" s="6">
        <v>99.858539203442902</v>
      </c>
    </row>
    <row r="56" spans="1:6" x14ac:dyDescent="0.25">
      <c r="A56" s="6" t="s">
        <v>74</v>
      </c>
      <c r="B56" s="6" t="s">
        <v>75</v>
      </c>
      <c r="C56" s="6">
        <v>0</v>
      </c>
      <c r="D56" s="6">
        <v>3557.6643266228102</v>
      </c>
      <c r="E56" s="6">
        <v>0</v>
      </c>
      <c r="F56" s="6">
        <v>100</v>
      </c>
    </row>
    <row r="57" spans="1:6" x14ac:dyDescent="0.25">
      <c r="A57" s="6" t="s">
        <v>76</v>
      </c>
      <c r="B57" s="6" t="s">
        <v>77</v>
      </c>
      <c r="C57" s="6">
        <v>139.60749916300799</v>
      </c>
      <c r="D57" s="6">
        <v>7892.4007297420403</v>
      </c>
      <c r="E57" s="6">
        <v>1.7381393940882499</v>
      </c>
      <c r="F57" s="6">
        <v>98.261860605911707</v>
      </c>
    </row>
    <row r="58" spans="1:6" x14ac:dyDescent="0.25">
      <c r="A58" s="6" t="s">
        <v>78</v>
      </c>
      <c r="B58" s="6" t="s">
        <v>79</v>
      </c>
      <c r="C58" s="6">
        <v>79.409134562005306</v>
      </c>
      <c r="D58" s="6">
        <v>4899.8720222455604</v>
      </c>
      <c r="E58" s="6">
        <v>1.5947911367374601</v>
      </c>
      <c r="F58" s="6">
        <v>98.405208863262501</v>
      </c>
    </row>
    <row r="59" spans="1:6" x14ac:dyDescent="0.25">
      <c r="A59" s="6" t="s">
        <v>80</v>
      </c>
      <c r="B59" s="6" t="s">
        <v>81</v>
      </c>
      <c r="C59" s="6">
        <v>21.108176580961999</v>
      </c>
      <c r="D59" s="6">
        <v>25719.602554865702</v>
      </c>
      <c r="E59" s="6">
        <v>8.2003083757803005E-2</v>
      </c>
      <c r="F59" s="6">
        <v>99.917996916242203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344</v>
      </c>
    </row>
    <row r="69" spans="1:6" x14ac:dyDescent="0.25">
      <c r="A69" s="5" t="s">
        <v>18</v>
      </c>
      <c r="B69" s="5" t="s">
        <v>83</v>
      </c>
      <c r="C69" s="5" t="s">
        <v>249</v>
      </c>
      <c r="D69" s="5" t="s">
        <v>248</v>
      </c>
      <c r="E69" s="5" t="s">
        <v>251</v>
      </c>
      <c r="F69" s="5" t="s">
        <v>250</v>
      </c>
    </row>
    <row r="70" spans="1:6" x14ac:dyDescent="0.25">
      <c r="A70" s="6" t="s">
        <v>84</v>
      </c>
      <c r="B70" s="6" t="s">
        <v>85</v>
      </c>
      <c r="C70" s="6">
        <v>190431.72985812501</v>
      </c>
      <c r="D70" s="6">
        <v>0</v>
      </c>
      <c r="E70" s="6">
        <v>100</v>
      </c>
      <c r="F70" s="6">
        <v>0</v>
      </c>
    </row>
    <row r="71" spans="1:6" x14ac:dyDescent="0.25">
      <c r="A71" s="6" t="s">
        <v>86</v>
      </c>
      <c r="B71" s="6" t="s">
        <v>87</v>
      </c>
      <c r="C71" s="6">
        <v>250020.09635321001</v>
      </c>
      <c r="D71" s="6">
        <v>0</v>
      </c>
      <c r="E71" s="6">
        <v>100</v>
      </c>
      <c r="F71" s="6">
        <v>0</v>
      </c>
    </row>
    <row r="72" spans="1:6" x14ac:dyDescent="0.25">
      <c r="A72" s="6" t="s">
        <v>88</v>
      </c>
      <c r="B72" s="6" t="s">
        <v>89</v>
      </c>
      <c r="C72" s="6">
        <v>347488.061052693</v>
      </c>
      <c r="D72" s="6">
        <v>0</v>
      </c>
      <c r="E72" s="6">
        <v>100</v>
      </c>
      <c r="F72" s="6">
        <v>0</v>
      </c>
    </row>
    <row r="73" spans="1:6" x14ac:dyDescent="0.25">
      <c r="A73" s="6" t="s">
        <v>90</v>
      </c>
      <c r="B73" s="6" t="s">
        <v>91</v>
      </c>
      <c r="C73" s="6">
        <v>49792.383008069402</v>
      </c>
      <c r="D73" s="6">
        <v>0</v>
      </c>
      <c r="E73" s="6">
        <v>100</v>
      </c>
      <c r="F73" s="6">
        <v>0</v>
      </c>
    </row>
    <row r="74" spans="1:6" x14ac:dyDescent="0.25">
      <c r="A74" s="6" t="s">
        <v>92</v>
      </c>
      <c r="B74" s="6" t="s">
        <v>93</v>
      </c>
      <c r="C74" s="6">
        <v>56827.527276916597</v>
      </c>
      <c r="D74" s="6">
        <v>0</v>
      </c>
      <c r="E74" s="6">
        <v>100</v>
      </c>
      <c r="F74" s="6">
        <v>0</v>
      </c>
    </row>
    <row r="75" spans="1:6" x14ac:dyDescent="0.25">
      <c r="A75" s="6" t="s">
        <v>94</v>
      </c>
      <c r="B75" s="6" t="s">
        <v>95</v>
      </c>
      <c r="C75" s="6">
        <v>24677.719285133498</v>
      </c>
      <c r="D75" s="6">
        <v>0</v>
      </c>
      <c r="E75" s="6">
        <v>100</v>
      </c>
      <c r="F75" s="6">
        <v>0</v>
      </c>
    </row>
    <row r="76" spans="1:6" x14ac:dyDescent="0.25">
      <c r="A76" s="6" t="s">
        <v>96</v>
      </c>
      <c r="B76" s="6" t="s">
        <v>97</v>
      </c>
      <c r="C76" s="6">
        <v>25488.791459514399</v>
      </c>
      <c r="D76" s="6">
        <v>23.912832432678702</v>
      </c>
      <c r="E76" s="6">
        <v>99.906270883090102</v>
      </c>
      <c r="F76" s="6">
        <v>9.3729116909910107E-2</v>
      </c>
    </row>
    <row r="77" spans="1:6" x14ac:dyDescent="0.25">
      <c r="A77" s="6" t="s">
        <v>98</v>
      </c>
      <c r="B77" s="6" t="s">
        <v>99</v>
      </c>
      <c r="C77" s="6">
        <v>78003.739987835594</v>
      </c>
      <c r="D77" s="6">
        <v>228.73152321991299</v>
      </c>
      <c r="E77" s="6">
        <v>99.707625850491496</v>
      </c>
      <c r="F77" s="6">
        <v>0.29237414950848101</v>
      </c>
    </row>
    <row r="78" spans="1:6" x14ac:dyDescent="0.25">
      <c r="A78" s="6" t="s">
        <v>100</v>
      </c>
      <c r="B78" s="6" t="s">
        <v>101</v>
      </c>
      <c r="C78" s="6">
        <v>6955.9234710166602</v>
      </c>
      <c r="D78" s="6">
        <v>37.921302472969899</v>
      </c>
      <c r="E78" s="6">
        <v>99.457790332769306</v>
      </c>
      <c r="F78" s="6">
        <v>0.54220966723070096</v>
      </c>
    </row>
    <row r="79" spans="1:6" x14ac:dyDescent="0.25">
      <c r="A79" s="6" t="s">
        <v>102</v>
      </c>
      <c r="B79" s="6" t="s">
        <v>103</v>
      </c>
      <c r="C79" s="6">
        <v>103254.09549830999</v>
      </c>
      <c r="D79" s="6">
        <v>106.666579267627</v>
      </c>
      <c r="E79" s="6">
        <v>99.896801671036897</v>
      </c>
      <c r="F79" s="6">
        <v>0.103198328963141</v>
      </c>
    </row>
    <row r="80" spans="1:6" x14ac:dyDescent="0.25">
      <c r="A80" s="6" t="s">
        <v>104</v>
      </c>
      <c r="B80" s="6" t="s">
        <v>105</v>
      </c>
      <c r="C80" s="6">
        <v>169293.23652791901</v>
      </c>
      <c r="D80" s="6">
        <v>486.11326729384098</v>
      </c>
      <c r="E80" s="6">
        <v>99.713679391586695</v>
      </c>
      <c r="F80" s="6">
        <v>0.28632060841332502</v>
      </c>
    </row>
    <row r="81" spans="1:6" x14ac:dyDescent="0.25">
      <c r="A81" s="6" t="s">
        <v>106</v>
      </c>
      <c r="B81" s="6" t="s">
        <v>107</v>
      </c>
      <c r="C81" s="6">
        <v>70565.802960710498</v>
      </c>
      <c r="D81" s="6">
        <v>132.1199529189</v>
      </c>
      <c r="E81" s="6">
        <v>99.813120460299402</v>
      </c>
      <c r="F81" s="6">
        <v>0.18687953970063501</v>
      </c>
    </row>
    <row r="82" spans="1:6" x14ac:dyDescent="0.25">
      <c r="A82" s="6" t="s">
        <v>108</v>
      </c>
      <c r="B82" s="6" t="s">
        <v>109</v>
      </c>
      <c r="C82" s="6">
        <v>35272.285998975502</v>
      </c>
      <c r="D82" s="6">
        <v>33.588634534292098</v>
      </c>
      <c r="E82" s="6">
        <v>99.904863893380494</v>
      </c>
      <c r="F82" s="6">
        <v>9.5136106619525901E-2</v>
      </c>
    </row>
    <row r="83" spans="1:6" x14ac:dyDescent="0.25">
      <c r="A83" s="6" t="s">
        <v>110</v>
      </c>
      <c r="B83" s="6" t="s">
        <v>111</v>
      </c>
      <c r="C83" s="6">
        <v>107633.98844352301</v>
      </c>
      <c r="D83" s="6">
        <v>1319.25031093709</v>
      </c>
      <c r="E83" s="6">
        <v>98.789159160371398</v>
      </c>
      <c r="F83" s="6">
        <v>1.2108408396286301</v>
      </c>
    </row>
    <row r="84" spans="1:6" x14ac:dyDescent="0.25">
      <c r="A84" s="6" t="s">
        <v>112</v>
      </c>
      <c r="B84" s="6" t="s">
        <v>113</v>
      </c>
      <c r="C84" s="6">
        <v>98128.462924186693</v>
      </c>
      <c r="D84" s="6">
        <v>462.09732785339401</v>
      </c>
      <c r="E84" s="6">
        <v>99.531296579842902</v>
      </c>
      <c r="F84" s="6">
        <v>0.46870342015713601</v>
      </c>
    </row>
    <row r="85" spans="1:6" x14ac:dyDescent="0.25">
      <c r="A85" s="6" t="s">
        <v>114</v>
      </c>
      <c r="B85" s="6" t="s">
        <v>115</v>
      </c>
      <c r="C85" s="6">
        <v>51467.469459215099</v>
      </c>
      <c r="D85" s="6">
        <v>0</v>
      </c>
      <c r="E85" s="6">
        <v>100</v>
      </c>
      <c r="F85" s="6">
        <v>0</v>
      </c>
    </row>
    <row r="86" spans="1:6" x14ac:dyDescent="0.25">
      <c r="A86" s="6" t="s">
        <v>116</v>
      </c>
      <c r="B86" s="6" t="s">
        <v>117</v>
      </c>
      <c r="C86" s="6">
        <v>193275.15439946801</v>
      </c>
      <c r="D86" s="6">
        <v>0</v>
      </c>
      <c r="E86" s="6">
        <v>100</v>
      </c>
      <c r="F86" s="6">
        <v>0</v>
      </c>
    </row>
    <row r="87" spans="1:6" x14ac:dyDescent="0.25">
      <c r="A87" s="6" t="s">
        <v>118</v>
      </c>
      <c r="B87" s="6" t="s">
        <v>119</v>
      </c>
      <c r="C87" s="6">
        <v>299190.03335728298</v>
      </c>
      <c r="D87" s="6">
        <v>0</v>
      </c>
      <c r="E87" s="6">
        <v>100</v>
      </c>
      <c r="F87" s="6">
        <v>0</v>
      </c>
    </row>
    <row r="88" spans="1:6" x14ac:dyDescent="0.25">
      <c r="A88" s="6" t="s">
        <v>120</v>
      </c>
      <c r="B88" s="6" t="s">
        <v>121</v>
      </c>
      <c r="C88" s="6">
        <v>114993.220254941</v>
      </c>
      <c r="D88" s="6">
        <v>96.873906980815406</v>
      </c>
      <c r="E88" s="6">
        <v>99.915827762861596</v>
      </c>
      <c r="F88" s="6">
        <v>8.4172237138429903E-2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93"/>
  <sheetViews>
    <sheetView workbookViewId="0"/>
  </sheetViews>
  <sheetFormatPr baseColWidth="10" defaultRowHeight="15" x14ac:dyDescent="0.25"/>
  <sheetData>
    <row r="1" spans="1:10" x14ac:dyDescent="0.25">
      <c r="J1" s="7" t="str">
        <f>HYPERLINK("#'Indice'!A1", "Ir al Índice")</f>
        <v>Ir al Índice</v>
      </c>
    </row>
    <row r="5" spans="1:10" ht="23.25" x14ac:dyDescent="0.35">
      <c r="A5" s="1" t="s">
        <v>0</v>
      </c>
    </row>
    <row r="7" spans="1:10" ht="21" x14ac:dyDescent="0.35">
      <c r="A7" s="2" t="s">
        <v>345</v>
      </c>
    </row>
    <row r="9" spans="1:10" x14ac:dyDescent="0.25">
      <c r="A9" t="s">
        <v>3</v>
      </c>
    </row>
    <row r="10" spans="1:10" x14ac:dyDescent="0.25">
      <c r="A10" t="s">
        <v>4</v>
      </c>
    </row>
    <row r="11" spans="1:10" x14ac:dyDescent="0.25">
      <c r="A11" t="s">
        <v>346</v>
      </c>
    </row>
    <row r="12" spans="1:10" x14ac:dyDescent="0.25">
      <c r="A12" s="3" t="s">
        <v>6</v>
      </c>
    </row>
    <row r="15" spans="1:10" ht="17.25" x14ac:dyDescent="0.3">
      <c r="A15" s="4" t="s">
        <v>347</v>
      </c>
    </row>
    <row r="16" spans="1:10" x14ac:dyDescent="0.25">
      <c r="A16" s="5" t="s">
        <v>8</v>
      </c>
      <c r="B16" s="5" t="s">
        <v>9</v>
      </c>
      <c r="C16" s="5" t="s">
        <v>348</v>
      </c>
      <c r="D16" s="5" t="s">
        <v>349</v>
      </c>
      <c r="E16" s="5" t="s">
        <v>350</v>
      </c>
      <c r="F16" s="5" t="s">
        <v>351</v>
      </c>
      <c r="G16" s="5" t="s">
        <v>352</v>
      </c>
      <c r="H16" s="5" t="s">
        <v>353</v>
      </c>
      <c r="I16" s="5" t="s">
        <v>354</v>
      </c>
      <c r="J16" s="5" t="s">
        <v>355</v>
      </c>
    </row>
    <row r="17" spans="1:10" x14ac:dyDescent="0.25">
      <c r="A17" s="6" t="s">
        <v>11</v>
      </c>
      <c r="B17" s="6" t="s">
        <v>12</v>
      </c>
      <c r="C17" s="6">
        <v>330563.75112613902</v>
      </c>
      <c r="D17" s="6">
        <v>486017.13820338302</v>
      </c>
      <c r="E17" s="6">
        <v>554100.41865758901</v>
      </c>
      <c r="F17" s="6">
        <v>905005.68922784599</v>
      </c>
      <c r="G17" s="6">
        <v>14.525888293543501</v>
      </c>
      <c r="H17" s="6">
        <v>21.3569413894873</v>
      </c>
      <c r="I17" s="6">
        <v>24.348709613216201</v>
      </c>
      <c r="J17" s="6">
        <v>39.768460703753</v>
      </c>
    </row>
    <row r="18" spans="1:10" x14ac:dyDescent="0.25">
      <c r="A18" t="s">
        <v>13</v>
      </c>
    </row>
    <row r="19" spans="1:10" x14ac:dyDescent="0.25">
      <c r="A19" t="s">
        <v>14</v>
      </c>
    </row>
    <row r="20" spans="1:10" x14ac:dyDescent="0.25">
      <c r="A20" t="s">
        <v>15</v>
      </c>
    </row>
    <row r="21" spans="1:10" x14ac:dyDescent="0.25">
      <c r="A21" t="s">
        <v>420</v>
      </c>
    </row>
    <row r="22" spans="1:10" x14ac:dyDescent="0.25">
      <c r="A22" t="s">
        <v>16</v>
      </c>
    </row>
    <row r="25" spans="1:10" x14ac:dyDescent="0.25">
      <c r="J25" s="7" t="str">
        <f>HYPERLINK("#'Indice'!A1", "Ir al Índice")</f>
        <v>Ir al Índice</v>
      </c>
    </row>
    <row r="26" spans="1:10" ht="17.25" x14ac:dyDescent="0.3">
      <c r="A26" s="4" t="s">
        <v>356</v>
      </c>
    </row>
    <row r="27" spans="1:10" x14ac:dyDescent="0.25">
      <c r="A27" s="5" t="s">
        <v>18</v>
      </c>
      <c r="B27" s="5" t="s">
        <v>9</v>
      </c>
      <c r="C27" s="5" t="s">
        <v>348</v>
      </c>
      <c r="D27" s="5" t="s">
        <v>349</v>
      </c>
      <c r="E27" s="5" t="s">
        <v>350</v>
      </c>
      <c r="F27" s="5" t="s">
        <v>351</v>
      </c>
      <c r="G27" s="5" t="s">
        <v>352</v>
      </c>
      <c r="H27" s="5" t="s">
        <v>353</v>
      </c>
      <c r="I27" s="5" t="s">
        <v>354</v>
      </c>
      <c r="J27" s="5" t="s">
        <v>355</v>
      </c>
    </row>
    <row r="28" spans="1:10" x14ac:dyDescent="0.25">
      <c r="A28" s="6" t="s">
        <v>11</v>
      </c>
      <c r="B28" s="6" t="s">
        <v>19</v>
      </c>
      <c r="C28" s="6">
        <v>330563.75112613902</v>
      </c>
      <c r="D28" s="6">
        <v>486017.13820338302</v>
      </c>
      <c r="E28" s="6">
        <v>554100.41865758901</v>
      </c>
      <c r="F28" s="6">
        <v>905005.68922784599</v>
      </c>
      <c r="G28" s="6">
        <v>14.525888293543501</v>
      </c>
      <c r="H28" s="6">
        <v>21.3569413894873</v>
      </c>
      <c r="I28" s="6">
        <v>24.348709613216201</v>
      </c>
      <c r="J28" s="6">
        <v>39.768460703753</v>
      </c>
    </row>
    <row r="29" spans="1:10" x14ac:dyDescent="0.25">
      <c r="A29" s="6" t="s">
        <v>20</v>
      </c>
      <c r="B29" s="6" t="s">
        <v>21</v>
      </c>
      <c r="C29" s="6">
        <v>490.51906576833102</v>
      </c>
      <c r="D29" s="6">
        <v>451.35314858143499</v>
      </c>
      <c r="E29" s="6">
        <v>388.97569950306303</v>
      </c>
      <c r="F29" s="6">
        <v>759.06031572427003</v>
      </c>
      <c r="G29" s="6">
        <v>23.470842347349802</v>
      </c>
      <c r="H29" s="6">
        <v>21.596792729639098</v>
      </c>
      <c r="I29" s="6">
        <v>18.612094732110499</v>
      </c>
      <c r="J29" s="6">
        <v>36.320270190900601</v>
      </c>
    </row>
    <row r="30" spans="1:10" x14ac:dyDescent="0.25">
      <c r="A30" s="6" t="s">
        <v>22</v>
      </c>
      <c r="B30" s="6" t="s">
        <v>23</v>
      </c>
      <c r="C30" s="6">
        <v>1748.46231764715</v>
      </c>
      <c r="D30" s="6">
        <v>3004.6400721749501</v>
      </c>
      <c r="E30" s="6">
        <v>3890.96403867037</v>
      </c>
      <c r="F30" s="6">
        <v>5364.8500238074103</v>
      </c>
      <c r="G30" s="6">
        <v>12.4810674944107</v>
      </c>
      <c r="H30" s="6">
        <v>21.448054761449299</v>
      </c>
      <c r="I30" s="6">
        <v>27.774910728599401</v>
      </c>
      <c r="J30" s="6">
        <v>38.295967015540597</v>
      </c>
    </row>
    <row r="31" spans="1:10" x14ac:dyDescent="0.25">
      <c r="A31" s="6" t="s">
        <v>24</v>
      </c>
      <c r="B31" s="6" t="s">
        <v>25</v>
      </c>
      <c r="C31" s="6">
        <v>298.95145947455097</v>
      </c>
      <c r="D31" s="6">
        <v>440.002877535339</v>
      </c>
      <c r="E31" s="6">
        <v>468.489241367538</v>
      </c>
      <c r="F31" s="6">
        <v>814.97811231620199</v>
      </c>
      <c r="G31" s="6">
        <v>14.7818558735898</v>
      </c>
      <c r="H31" s="6">
        <v>21.756238056586099</v>
      </c>
      <c r="I31" s="6">
        <v>23.164765465250699</v>
      </c>
      <c r="J31" s="6">
        <v>40.2971406045734</v>
      </c>
    </row>
    <row r="32" spans="1:10" x14ac:dyDescent="0.25">
      <c r="A32" s="6" t="s">
        <v>26</v>
      </c>
      <c r="B32" s="6" t="s">
        <v>27</v>
      </c>
      <c r="C32" s="6">
        <v>2668.34640375859</v>
      </c>
      <c r="D32" s="6">
        <v>5034.5513584074197</v>
      </c>
      <c r="E32" s="6">
        <v>6719.2384960011595</v>
      </c>
      <c r="F32" s="6">
        <v>11486.0033029974</v>
      </c>
      <c r="G32" s="6">
        <v>10.2992590319312</v>
      </c>
      <c r="H32" s="6">
        <v>19.432315263401001</v>
      </c>
      <c r="I32" s="6">
        <v>25.934855260981699</v>
      </c>
      <c r="J32" s="6">
        <v>44.333570443686</v>
      </c>
    </row>
    <row r="33" spans="1:10" x14ac:dyDescent="0.25">
      <c r="A33" s="6" t="s">
        <v>28</v>
      </c>
      <c r="B33" s="6" t="s">
        <v>29</v>
      </c>
      <c r="C33" s="6">
        <v>340.58076406891598</v>
      </c>
      <c r="D33" s="6">
        <v>458.31888359982003</v>
      </c>
      <c r="E33" s="6">
        <v>645.37395412894602</v>
      </c>
      <c r="F33" s="6">
        <v>1166.3758555347199</v>
      </c>
      <c r="G33" s="6">
        <v>13.045825172442999</v>
      </c>
      <c r="H33" s="6">
        <v>17.5557420132589</v>
      </c>
      <c r="I33" s="6">
        <v>24.720820036420999</v>
      </c>
      <c r="J33" s="6">
        <v>44.677612777877101</v>
      </c>
    </row>
    <row r="34" spans="1:10" x14ac:dyDescent="0.25">
      <c r="A34" s="6" t="s">
        <v>30</v>
      </c>
      <c r="B34" s="6" t="s">
        <v>31</v>
      </c>
      <c r="C34" s="6">
        <v>519.43145474571099</v>
      </c>
      <c r="D34" s="6">
        <v>889.71822164733703</v>
      </c>
      <c r="E34" s="6">
        <v>1173.6286006098001</v>
      </c>
      <c r="F34" s="6">
        <v>2271.6838701843699</v>
      </c>
      <c r="G34" s="6">
        <v>10.700082501347399</v>
      </c>
      <c r="H34" s="6">
        <v>18.327843428810301</v>
      </c>
      <c r="I34" s="6">
        <v>24.176284931788601</v>
      </c>
      <c r="J34" s="6">
        <v>46.795789138053699</v>
      </c>
    </row>
    <row r="35" spans="1:10" x14ac:dyDescent="0.25">
      <c r="A35" s="6" t="s">
        <v>32</v>
      </c>
      <c r="B35" s="6" t="s">
        <v>33</v>
      </c>
      <c r="C35" s="6">
        <v>817.21713400162901</v>
      </c>
      <c r="D35" s="6">
        <v>871.59691120194395</v>
      </c>
      <c r="E35" s="6">
        <v>1125.46018138254</v>
      </c>
      <c r="F35" s="6">
        <v>1978.4767861735299</v>
      </c>
      <c r="G35" s="6">
        <v>17.0511076378883</v>
      </c>
      <c r="H35" s="6">
        <v>18.185733180828901</v>
      </c>
      <c r="I35" s="6">
        <v>23.4825505933076</v>
      </c>
      <c r="J35" s="6">
        <v>41.280608587975202</v>
      </c>
    </row>
    <row r="36" spans="1:10" x14ac:dyDescent="0.25">
      <c r="A36" s="6" t="s">
        <v>34</v>
      </c>
      <c r="B36" s="6" t="s">
        <v>35</v>
      </c>
      <c r="C36" s="6">
        <v>3364.2642535025602</v>
      </c>
      <c r="D36" s="6">
        <v>5569.2380964963104</v>
      </c>
      <c r="E36" s="6">
        <v>7718.6991894499197</v>
      </c>
      <c r="F36" s="6">
        <v>14006.057638238901</v>
      </c>
      <c r="G36" s="6">
        <v>10.973435360449299</v>
      </c>
      <c r="H36" s="6">
        <v>18.165539224580201</v>
      </c>
      <c r="I36" s="6">
        <v>25.1765736101135</v>
      </c>
      <c r="J36" s="6">
        <v>45.684451804857098</v>
      </c>
    </row>
    <row r="37" spans="1:10" x14ac:dyDescent="0.25">
      <c r="A37" s="6" t="s">
        <v>36</v>
      </c>
      <c r="B37" s="6" t="s">
        <v>37</v>
      </c>
      <c r="C37" s="6">
        <v>1919.9440838895</v>
      </c>
      <c r="D37" s="6">
        <v>3626.2260267709398</v>
      </c>
      <c r="E37" s="6">
        <v>6451.0625810852798</v>
      </c>
      <c r="F37" s="6">
        <v>9606.8597705233005</v>
      </c>
      <c r="G37" s="6">
        <v>8.8869462452201091</v>
      </c>
      <c r="H37" s="6">
        <v>16.784903291374299</v>
      </c>
      <c r="I37" s="6">
        <v>29.860372947171399</v>
      </c>
      <c r="J37" s="6">
        <v>44.4677775162342</v>
      </c>
    </row>
    <row r="38" spans="1:10" x14ac:dyDescent="0.25">
      <c r="A38" s="6" t="s">
        <v>38</v>
      </c>
      <c r="B38" s="6" t="s">
        <v>39</v>
      </c>
      <c r="C38" s="6">
        <v>5146.49356519906</v>
      </c>
      <c r="D38" s="6">
        <v>9313.8134173062208</v>
      </c>
      <c r="E38" s="6">
        <v>7651.53521210093</v>
      </c>
      <c r="F38" s="6">
        <v>10296.362878587401</v>
      </c>
      <c r="G38" s="6">
        <v>15.880217844758</v>
      </c>
      <c r="H38" s="6">
        <v>28.739059742034598</v>
      </c>
      <c r="I38" s="6">
        <v>23.6098703856632</v>
      </c>
      <c r="J38" s="6">
        <v>31.770852027544201</v>
      </c>
    </row>
    <row r="39" spans="1:10" x14ac:dyDescent="0.25">
      <c r="A39" s="6" t="s">
        <v>40</v>
      </c>
      <c r="B39" s="6" t="s">
        <v>41</v>
      </c>
      <c r="C39" s="6">
        <v>231.86081719372899</v>
      </c>
      <c r="D39" s="6">
        <v>453.32461141975199</v>
      </c>
      <c r="E39" s="6">
        <v>618.32047336589801</v>
      </c>
      <c r="F39" s="6">
        <v>1292.2792326373501</v>
      </c>
      <c r="G39" s="6">
        <v>8.9322037522171005</v>
      </c>
      <c r="H39" s="6">
        <v>17.463872697872102</v>
      </c>
      <c r="I39" s="6">
        <v>23.820171597415101</v>
      </c>
      <c r="J39" s="6">
        <v>49.783751952495699</v>
      </c>
    </row>
    <row r="40" spans="1:10" x14ac:dyDescent="0.25">
      <c r="A40" s="6" t="s">
        <v>42</v>
      </c>
      <c r="B40" s="6" t="s">
        <v>43</v>
      </c>
      <c r="C40" s="6">
        <v>285.13673890583999</v>
      </c>
      <c r="D40" s="6">
        <v>295.85078511419999</v>
      </c>
      <c r="E40" s="6">
        <v>213.951407638565</v>
      </c>
      <c r="F40" s="6">
        <v>322.60219595195298</v>
      </c>
      <c r="G40" s="6">
        <v>25.5146528267374</v>
      </c>
      <c r="H40" s="6">
        <v>26.473368881444799</v>
      </c>
      <c r="I40" s="6">
        <v>19.144835241636201</v>
      </c>
      <c r="J40" s="6">
        <v>28.867143050181699</v>
      </c>
    </row>
    <row r="41" spans="1:10" x14ac:dyDescent="0.25">
      <c r="A41" s="6" t="s">
        <v>44</v>
      </c>
      <c r="B41" s="6" t="s">
        <v>45</v>
      </c>
      <c r="C41" s="6">
        <v>3662.6618348535799</v>
      </c>
      <c r="D41" s="6">
        <v>5480.9851930052901</v>
      </c>
      <c r="E41" s="6">
        <v>6685.8930925125296</v>
      </c>
      <c r="F41" s="6">
        <v>9763.3751507180204</v>
      </c>
      <c r="G41" s="6">
        <v>14.3112333864952</v>
      </c>
      <c r="H41" s="6">
        <v>21.4160252356901</v>
      </c>
      <c r="I41" s="6">
        <v>26.123999636982099</v>
      </c>
      <c r="J41" s="6">
        <v>38.148741740832598</v>
      </c>
    </row>
    <row r="42" spans="1:10" x14ac:dyDescent="0.25">
      <c r="A42" s="6" t="s">
        <v>46</v>
      </c>
      <c r="B42" s="6" t="s">
        <v>47</v>
      </c>
      <c r="C42" s="6">
        <v>796.462770367198</v>
      </c>
      <c r="D42" s="6">
        <v>1049.69962979761</v>
      </c>
      <c r="E42" s="6">
        <v>930.91621778126398</v>
      </c>
      <c r="F42" s="6">
        <v>1217.28322699503</v>
      </c>
      <c r="G42" s="6">
        <v>19.939675004054202</v>
      </c>
      <c r="H42" s="6">
        <v>26.279532765091499</v>
      </c>
      <c r="I42" s="6">
        <v>23.305755810788099</v>
      </c>
      <c r="J42" s="6">
        <v>30.475036420066299</v>
      </c>
    </row>
    <row r="43" spans="1:10" x14ac:dyDescent="0.25">
      <c r="A43" s="6" t="s">
        <v>48</v>
      </c>
      <c r="B43" s="6" t="s">
        <v>49</v>
      </c>
      <c r="C43" s="6">
        <v>422.47383602962702</v>
      </c>
      <c r="D43" s="6">
        <v>640.330289150878</v>
      </c>
      <c r="E43" s="6">
        <v>936.63645429320604</v>
      </c>
      <c r="F43" s="6">
        <v>1426.5019230363</v>
      </c>
      <c r="G43" s="6">
        <v>12.3316090599916</v>
      </c>
      <c r="H43" s="6">
        <v>18.690631517655099</v>
      </c>
      <c r="I43" s="6">
        <v>27.339526381630201</v>
      </c>
      <c r="J43" s="6">
        <v>41.638233040723101</v>
      </c>
    </row>
    <row r="44" spans="1:10" x14ac:dyDescent="0.25">
      <c r="A44" s="6" t="s">
        <v>50</v>
      </c>
      <c r="B44" s="6" t="s">
        <v>51</v>
      </c>
      <c r="C44" s="6">
        <v>974.794832721587</v>
      </c>
      <c r="D44" s="6">
        <v>1446.3261134368599</v>
      </c>
      <c r="E44" s="6">
        <v>1074.1655707109401</v>
      </c>
      <c r="F44" s="6">
        <v>1427.0262376907301</v>
      </c>
      <c r="G44" s="6">
        <v>19.803593987775798</v>
      </c>
      <c r="H44" s="6">
        <v>29.383060068602099</v>
      </c>
      <c r="I44" s="6">
        <v>21.822375461937298</v>
      </c>
      <c r="J44" s="6">
        <v>28.990970481684801</v>
      </c>
    </row>
    <row r="45" spans="1:10" x14ac:dyDescent="0.25">
      <c r="A45" s="6" t="s">
        <v>52</v>
      </c>
      <c r="B45" s="6" t="s">
        <v>53</v>
      </c>
      <c r="C45" s="6">
        <v>1864.2192862843301</v>
      </c>
      <c r="D45" s="6">
        <v>5091.3200300218004</v>
      </c>
      <c r="E45" s="6">
        <v>7193.8153057467998</v>
      </c>
      <c r="F45" s="6">
        <v>10604.2394424457</v>
      </c>
      <c r="G45" s="6">
        <v>7.5311055090702004</v>
      </c>
      <c r="H45" s="6">
        <v>20.5680032433098</v>
      </c>
      <c r="I45" s="6">
        <v>29.061700240386902</v>
      </c>
      <c r="J45" s="6">
        <v>42.839191007233097</v>
      </c>
    </row>
    <row r="46" spans="1:10" x14ac:dyDescent="0.25">
      <c r="A46" s="6" t="s">
        <v>54</v>
      </c>
      <c r="B46" s="6" t="s">
        <v>55</v>
      </c>
      <c r="C46" s="6">
        <v>185.588176175115</v>
      </c>
      <c r="D46" s="6">
        <v>249.08782748464699</v>
      </c>
      <c r="E46" s="6">
        <v>252.686961313826</v>
      </c>
      <c r="F46" s="6">
        <v>408.56319753892097</v>
      </c>
      <c r="G46" s="6">
        <v>16.934368621115599</v>
      </c>
      <c r="H46" s="6">
        <v>22.728522778723601</v>
      </c>
      <c r="I46" s="6">
        <v>23.056933026812501</v>
      </c>
      <c r="J46" s="6">
        <v>37.280175573348302</v>
      </c>
    </row>
    <row r="47" spans="1:10" x14ac:dyDescent="0.25">
      <c r="A47" s="6" t="s">
        <v>56</v>
      </c>
      <c r="B47" s="6" t="s">
        <v>57</v>
      </c>
      <c r="C47" s="6">
        <v>2332.33097890525</v>
      </c>
      <c r="D47" s="6">
        <v>4855.9457946489201</v>
      </c>
      <c r="E47" s="6">
        <v>8107.0535100992802</v>
      </c>
      <c r="F47" s="6">
        <v>14006.5280432286</v>
      </c>
      <c r="G47" s="6">
        <v>7.9596691543810101</v>
      </c>
      <c r="H47" s="6">
        <v>16.572142764726902</v>
      </c>
      <c r="I47" s="6">
        <v>27.667369829106502</v>
      </c>
      <c r="J47" s="6">
        <v>47.8008182517856</v>
      </c>
    </row>
    <row r="48" spans="1:10" x14ac:dyDescent="0.25">
      <c r="A48" s="6" t="s">
        <v>58</v>
      </c>
      <c r="B48" s="6" t="s">
        <v>59</v>
      </c>
      <c r="C48" s="6">
        <v>650.82697544471398</v>
      </c>
      <c r="D48" s="6">
        <v>809.13707429660599</v>
      </c>
      <c r="E48" s="6">
        <v>793.15411645852805</v>
      </c>
      <c r="F48" s="6">
        <v>1332.07581227644</v>
      </c>
      <c r="G48" s="6">
        <v>18.153187229253199</v>
      </c>
      <c r="H48" s="6">
        <v>22.5688506439054</v>
      </c>
      <c r="I48" s="6">
        <v>22.123046095141</v>
      </c>
      <c r="J48" s="6">
        <v>37.154916031700402</v>
      </c>
    </row>
    <row r="49" spans="1:10" x14ac:dyDescent="0.25">
      <c r="A49" s="6" t="s">
        <v>60</v>
      </c>
      <c r="B49" s="6" t="s">
        <v>61</v>
      </c>
      <c r="C49" s="6">
        <v>210.851106639839</v>
      </c>
      <c r="D49" s="6">
        <v>281.13480885311901</v>
      </c>
      <c r="E49" s="6">
        <v>225.26827632461399</v>
      </c>
      <c r="F49" s="6">
        <v>264.91549295774598</v>
      </c>
      <c r="G49" s="6">
        <v>21.4678899082569</v>
      </c>
      <c r="H49" s="6">
        <v>28.623853211009202</v>
      </c>
      <c r="I49" s="6">
        <v>22.935779816513801</v>
      </c>
      <c r="J49" s="6">
        <v>26.9724770642202</v>
      </c>
    </row>
    <row r="50" spans="1:10" x14ac:dyDescent="0.25">
      <c r="A50" s="6" t="s">
        <v>62</v>
      </c>
      <c r="B50" s="6" t="s">
        <v>63</v>
      </c>
      <c r="C50" s="6">
        <v>350.25913266034598</v>
      </c>
      <c r="D50" s="6">
        <v>874.12111684675699</v>
      </c>
      <c r="E50" s="6">
        <v>1482.1753741529301</v>
      </c>
      <c r="F50" s="6">
        <v>2859.19447465045</v>
      </c>
      <c r="G50" s="6">
        <v>6.2931164079154298</v>
      </c>
      <c r="H50" s="6">
        <v>15.7053604888244</v>
      </c>
      <c r="I50" s="6">
        <v>26.6302896819399</v>
      </c>
      <c r="J50" s="6">
        <v>51.371233421320298</v>
      </c>
    </row>
    <row r="51" spans="1:10" x14ac:dyDescent="0.25">
      <c r="A51" s="6" t="s">
        <v>64</v>
      </c>
      <c r="B51" s="6" t="s">
        <v>65</v>
      </c>
      <c r="C51" s="6">
        <v>18114.8545133677</v>
      </c>
      <c r="D51" s="6">
        <v>31675.0307855805</v>
      </c>
      <c r="E51" s="6">
        <v>44733.265326267203</v>
      </c>
      <c r="F51" s="6">
        <v>66665.826219630093</v>
      </c>
      <c r="G51" s="6">
        <v>11.238271293702899</v>
      </c>
      <c r="H51" s="6">
        <v>19.6508665825639</v>
      </c>
      <c r="I51" s="6">
        <v>27.752062331983002</v>
      </c>
      <c r="J51" s="6">
        <v>41.358799791750101</v>
      </c>
    </row>
    <row r="52" spans="1:10" x14ac:dyDescent="0.25">
      <c r="A52" s="6" t="s">
        <v>66</v>
      </c>
      <c r="B52" s="6" t="s">
        <v>67</v>
      </c>
      <c r="C52" s="6">
        <v>366.70286894387999</v>
      </c>
      <c r="D52" s="6">
        <v>857.88269208189604</v>
      </c>
      <c r="E52" s="6">
        <v>1113.02044169999</v>
      </c>
      <c r="F52" s="6">
        <v>1865.17177144638</v>
      </c>
      <c r="G52" s="6">
        <v>8.7252500286221402</v>
      </c>
      <c r="H52" s="6">
        <v>20.412278216420301</v>
      </c>
      <c r="I52" s="6">
        <v>26.482971537062301</v>
      </c>
      <c r="J52" s="6">
        <v>44.379500217895199</v>
      </c>
    </row>
    <row r="53" spans="1:10" x14ac:dyDescent="0.25">
      <c r="A53" s="6" t="s">
        <v>68</v>
      </c>
      <c r="B53" s="6" t="s">
        <v>69</v>
      </c>
      <c r="C53" s="6">
        <v>228.79409027721101</v>
      </c>
      <c r="D53" s="6">
        <v>422.24591049638599</v>
      </c>
      <c r="E53" s="6">
        <v>533.30010213381001</v>
      </c>
      <c r="F53" s="6">
        <v>710.33536471236698</v>
      </c>
      <c r="G53" s="6">
        <v>12.0756348085637</v>
      </c>
      <c r="H53" s="6">
        <v>22.2859227193584</v>
      </c>
      <c r="I53" s="6">
        <v>28.1473060293423</v>
      </c>
      <c r="J53" s="6">
        <v>37.491136442735502</v>
      </c>
    </row>
    <row r="54" spans="1:10" x14ac:dyDescent="0.25">
      <c r="A54" s="6" t="s">
        <v>70</v>
      </c>
      <c r="B54" s="6" t="s">
        <v>71</v>
      </c>
      <c r="C54" s="6">
        <v>320.73404116137499</v>
      </c>
      <c r="D54" s="6">
        <v>445.08556442195101</v>
      </c>
      <c r="E54" s="6">
        <v>412.03958221412398</v>
      </c>
      <c r="F54" s="6">
        <v>622.11316744113196</v>
      </c>
      <c r="G54" s="6">
        <v>17.8188315074907</v>
      </c>
      <c r="H54" s="6">
        <v>24.7273555689113</v>
      </c>
      <c r="I54" s="6">
        <v>22.891439472108399</v>
      </c>
      <c r="J54" s="6">
        <v>34.562373451489599</v>
      </c>
    </row>
    <row r="55" spans="1:10" x14ac:dyDescent="0.25">
      <c r="A55" s="6" t="s">
        <v>72</v>
      </c>
      <c r="B55" s="6" t="s">
        <v>73</v>
      </c>
      <c r="C55" s="6">
        <v>568.99488271309497</v>
      </c>
      <c r="D55" s="6">
        <v>585.44391168469497</v>
      </c>
      <c r="E55" s="6">
        <v>458.84129446494802</v>
      </c>
      <c r="F55" s="6">
        <v>845.83937666842201</v>
      </c>
      <c r="G55" s="6">
        <v>23.1381553718129</v>
      </c>
      <c r="H55" s="6">
        <v>23.8070545124265</v>
      </c>
      <c r="I55" s="6">
        <v>18.658763874484698</v>
      </c>
      <c r="J55" s="6">
        <v>34.396026241275898</v>
      </c>
    </row>
    <row r="56" spans="1:10" x14ac:dyDescent="0.25">
      <c r="A56" s="6" t="s">
        <v>74</v>
      </c>
      <c r="B56" s="6" t="s">
        <v>75</v>
      </c>
      <c r="C56" s="6">
        <v>365.48512832412302</v>
      </c>
      <c r="D56" s="6">
        <v>615.232211000549</v>
      </c>
      <c r="E56" s="6">
        <v>876.65767143368396</v>
      </c>
      <c r="F56" s="6">
        <v>1700.2893158644599</v>
      </c>
      <c r="G56" s="6">
        <v>10.2731762968506</v>
      </c>
      <c r="H56" s="6">
        <v>17.293149508137301</v>
      </c>
      <c r="I56" s="6">
        <v>24.641382405682702</v>
      </c>
      <c r="J56" s="6">
        <v>47.792291789329497</v>
      </c>
    </row>
    <row r="57" spans="1:10" x14ac:dyDescent="0.25">
      <c r="A57" s="6" t="s">
        <v>76</v>
      </c>
      <c r="B57" s="6" t="s">
        <v>77</v>
      </c>
      <c r="C57" s="6">
        <v>1157.68538297546</v>
      </c>
      <c r="D57" s="6">
        <v>1705.63671260145</v>
      </c>
      <c r="E57" s="6">
        <v>1865.03011436926</v>
      </c>
      <c r="F57" s="6">
        <v>3303.6560189588799</v>
      </c>
      <c r="G57" s="6">
        <v>14.4133988659182</v>
      </c>
      <c r="H57" s="6">
        <v>21.235495084072799</v>
      </c>
      <c r="I57" s="6">
        <v>23.2199726546284</v>
      </c>
      <c r="J57" s="6">
        <v>41.131133395380601</v>
      </c>
    </row>
    <row r="58" spans="1:10" x14ac:dyDescent="0.25">
      <c r="A58" s="6" t="s">
        <v>78</v>
      </c>
      <c r="B58" s="6" t="s">
        <v>79</v>
      </c>
      <c r="C58" s="6">
        <v>704.75027144718899</v>
      </c>
      <c r="D58" s="6">
        <v>1268.2654647851</v>
      </c>
      <c r="E58" s="6">
        <v>1177.32140427339</v>
      </c>
      <c r="F58" s="6">
        <v>1828.9440163018901</v>
      </c>
      <c r="G58" s="6">
        <v>14.153654900239401</v>
      </c>
      <c r="H58" s="6">
        <v>25.470854624289601</v>
      </c>
      <c r="I58" s="6">
        <v>23.6444050295047</v>
      </c>
      <c r="J58" s="6">
        <v>36.731085445966301</v>
      </c>
    </row>
    <row r="59" spans="1:10" x14ac:dyDescent="0.25">
      <c r="A59" s="6" t="s">
        <v>80</v>
      </c>
      <c r="B59" s="6" t="s">
        <v>81</v>
      </c>
      <c r="C59" s="6">
        <v>2360.9117720930699</v>
      </c>
      <c r="D59" s="6">
        <v>5064.0464236974904</v>
      </c>
      <c r="E59" s="6">
        <v>6056.2025537708896</v>
      </c>
      <c r="F59" s="6">
        <v>12259.5499818852</v>
      </c>
      <c r="G59" s="6">
        <v>9.1718981527919592</v>
      </c>
      <c r="H59" s="6">
        <v>19.6732968119288</v>
      </c>
      <c r="I59" s="6">
        <v>23.5277208036537</v>
      </c>
      <c r="J59" s="6">
        <v>47.627084231625503</v>
      </c>
    </row>
    <row r="60" spans="1:10" x14ac:dyDescent="0.25">
      <c r="A60" t="s">
        <v>13</v>
      </c>
    </row>
    <row r="61" spans="1:10" x14ac:dyDescent="0.25">
      <c r="A61" t="s">
        <v>14</v>
      </c>
    </row>
    <row r="62" spans="1:10" x14ac:dyDescent="0.25">
      <c r="A62" t="s">
        <v>15</v>
      </c>
    </row>
    <row r="63" spans="1:10" x14ac:dyDescent="0.25">
      <c r="A63" t="s">
        <v>420</v>
      </c>
    </row>
    <row r="64" spans="1:10" x14ac:dyDescent="0.25">
      <c r="A64" t="s">
        <v>16</v>
      </c>
    </row>
    <row r="67" spans="1:10" x14ac:dyDescent="0.25">
      <c r="J67" s="7" t="str">
        <f>HYPERLINK("#'Indice'!A1", "Ir al Índice")</f>
        <v>Ir al Índice</v>
      </c>
    </row>
    <row r="68" spans="1:10" ht="17.25" x14ac:dyDescent="0.3">
      <c r="A68" s="4" t="s">
        <v>357</v>
      </c>
    </row>
    <row r="69" spans="1:10" x14ac:dyDescent="0.25">
      <c r="A69" s="5" t="s">
        <v>18</v>
      </c>
      <c r="B69" s="5" t="s">
        <v>83</v>
      </c>
      <c r="C69" s="5" t="s">
        <v>348</v>
      </c>
      <c r="D69" s="5" t="s">
        <v>349</v>
      </c>
      <c r="E69" s="5" t="s">
        <v>350</v>
      </c>
      <c r="F69" s="5" t="s">
        <v>351</v>
      </c>
      <c r="G69" s="5" t="s">
        <v>352</v>
      </c>
      <c r="H69" s="5" t="s">
        <v>353</v>
      </c>
      <c r="I69" s="5" t="s">
        <v>354</v>
      </c>
      <c r="J69" s="5" t="s">
        <v>355</v>
      </c>
    </row>
    <row r="70" spans="1:10" x14ac:dyDescent="0.25">
      <c r="A70" s="6" t="s">
        <v>84</v>
      </c>
      <c r="B70" s="6" t="s">
        <v>85</v>
      </c>
      <c r="C70" s="6">
        <v>41790.952077418602</v>
      </c>
      <c r="D70" s="6">
        <v>51772.476632525897</v>
      </c>
      <c r="E70" s="6">
        <v>44158.340634027503</v>
      </c>
      <c r="F70" s="6">
        <v>52709.960514153398</v>
      </c>
      <c r="G70" s="6">
        <v>21.945372290927299</v>
      </c>
      <c r="H70" s="6">
        <v>27.186896149658001</v>
      </c>
      <c r="I70" s="6">
        <v>23.188541461512798</v>
      </c>
      <c r="J70" s="6">
        <v>27.679190097901799</v>
      </c>
    </row>
    <row r="71" spans="1:10" x14ac:dyDescent="0.25">
      <c r="A71" s="6" t="s">
        <v>86</v>
      </c>
      <c r="B71" s="6" t="s">
        <v>87</v>
      </c>
      <c r="C71" s="6">
        <v>35361.976511342698</v>
      </c>
      <c r="D71" s="6">
        <v>55428.652949451498</v>
      </c>
      <c r="E71" s="6">
        <v>63469.8917924622</v>
      </c>
      <c r="F71" s="6">
        <v>95759.575099953901</v>
      </c>
      <c r="G71" s="6">
        <v>14.143653661098501</v>
      </c>
      <c r="H71" s="6">
        <v>22.169679060976701</v>
      </c>
      <c r="I71" s="6">
        <v>25.385916059642099</v>
      </c>
      <c r="J71" s="6">
        <v>38.300751218282699</v>
      </c>
    </row>
    <row r="72" spans="1:10" x14ac:dyDescent="0.25">
      <c r="A72" s="6" t="s">
        <v>88</v>
      </c>
      <c r="B72" s="6" t="s">
        <v>89</v>
      </c>
      <c r="C72" s="6">
        <v>39434.495037129702</v>
      </c>
      <c r="D72" s="6">
        <v>78304.2369311652</v>
      </c>
      <c r="E72" s="6">
        <v>89137.136513323596</v>
      </c>
      <c r="F72" s="6">
        <v>140612.192571074</v>
      </c>
      <c r="G72" s="6">
        <v>11.348446020754</v>
      </c>
      <c r="H72" s="6">
        <v>22.534367567607202</v>
      </c>
      <c r="I72" s="6">
        <v>25.6518558488854</v>
      </c>
      <c r="J72" s="6">
        <v>40.465330562753302</v>
      </c>
    </row>
    <row r="73" spans="1:10" x14ac:dyDescent="0.25">
      <c r="A73" s="6" t="s">
        <v>90</v>
      </c>
      <c r="B73" s="6" t="s">
        <v>91</v>
      </c>
      <c r="C73" s="6">
        <v>10329.935663954</v>
      </c>
      <c r="D73" s="6">
        <v>12490.4280749388</v>
      </c>
      <c r="E73" s="6">
        <v>12389.361987910301</v>
      </c>
      <c r="F73" s="6">
        <v>14582.6572812663</v>
      </c>
      <c r="G73" s="6">
        <v>20.746015835956001</v>
      </c>
      <c r="H73" s="6">
        <v>25.085017668092998</v>
      </c>
      <c r="I73" s="6">
        <v>24.882042672877301</v>
      </c>
      <c r="J73" s="6">
        <v>29.2869238230736</v>
      </c>
    </row>
    <row r="74" spans="1:10" x14ac:dyDescent="0.25">
      <c r="A74" s="6" t="s">
        <v>92</v>
      </c>
      <c r="B74" s="6" t="s">
        <v>93</v>
      </c>
      <c r="C74" s="6">
        <v>15761.9733237449</v>
      </c>
      <c r="D74" s="6">
        <v>16129.5177187395</v>
      </c>
      <c r="E74" s="6">
        <v>11369.888984048501</v>
      </c>
      <c r="F74" s="6">
        <v>13566.147250383699</v>
      </c>
      <c r="G74" s="6">
        <v>27.736510946425501</v>
      </c>
      <c r="H74" s="6">
        <v>28.383282700550101</v>
      </c>
      <c r="I74" s="6">
        <v>20.007713741693902</v>
      </c>
      <c r="J74" s="6">
        <v>23.872492611330401</v>
      </c>
    </row>
    <row r="75" spans="1:10" x14ac:dyDescent="0.25">
      <c r="A75" s="6" t="s">
        <v>94</v>
      </c>
      <c r="B75" s="6" t="s">
        <v>95</v>
      </c>
      <c r="C75" s="6">
        <v>5032.2617971105501</v>
      </c>
      <c r="D75" s="6">
        <v>5458.3442190559399</v>
      </c>
      <c r="E75" s="6">
        <v>5767.5509500859098</v>
      </c>
      <c r="F75" s="6">
        <v>8419.5623188811405</v>
      </c>
      <c r="G75" s="6">
        <v>20.391924144068302</v>
      </c>
      <c r="H75" s="6">
        <v>22.1185116662875</v>
      </c>
      <c r="I75" s="6">
        <v>23.371491033859101</v>
      </c>
      <c r="J75" s="6">
        <v>34.118073155785098</v>
      </c>
    </row>
    <row r="76" spans="1:10" x14ac:dyDescent="0.25">
      <c r="A76" s="6" t="s">
        <v>96</v>
      </c>
      <c r="B76" s="6" t="s">
        <v>97</v>
      </c>
      <c r="C76" s="6">
        <v>3568.9148824291001</v>
      </c>
      <c r="D76" s="6">
        <v>5080.5444734516104</v>
      </c>
      <c r="E76" s="6">
        <v>6235.3811428913696</v>
      </c>
      <c r="F76" s="6">
        <v>10627.863793175</v>
      </c>
      <c r="G76" s="6">
        <v>13.9887753238123</v>
      </c>
      <c r="H76" s="6">
        <v>19.913782621057699</v>
      </c>
      <c r="I76" s="6">
        <v>24.440298729364901</v>
      </c>
      <c r="J76" s="6">
        <v>41.657143325764999</v>
      </c>
    </row>
    <row r="77" spans="1:10" x14ac:dyDescent="0.25">
      <c r="A77" s="6" t="s">
        <v>98</v>
      </c>
      <c r="B77" s="6" t="s">
        <v>99</v>
      </c>
      <c r="C77" s="6">
        <v>10484.1466947463</v>
      </c>
      <c r="D77" s="6">
        <v>17050.112490900799</v>
      </c>
      <c r="E77" s="6">
        <v>21850.424176829601</v>
      </c>
      <c r="F77" s="6">
        <v>28847.7881485789</v>
      </c>
      <c r="G77" s="6">
        <v>13.4012725051958</v>
      </c>
      <c r="H77" s="6">
        <v>21.794163167261502</v>
      </c>
      <c r="I77" s="6">
        <v>27.930121284410301</v>
      </c>
      <c r="J77" s="6">
        <v>36.874443043132302</v>
      </c>
    </row>
    <row r="78" spans="1:10" x14ac:dyDescent="0.25">
      <c r="A78" s="6" t="s">
        <v>100</v>
      </c>
      <c r="B78" s="6" t="s">
        <v>101</v>
      </c>
      <c r="C78" s="6">
        <v>2537.45534699159</v>
      </c>
      <c r="D78" s="6">
        <v>1611.0910812202001</v>
      </c>
      <c r="E78" s="6">
        <v>1027.85205054944</v>
      </c>
      <c r="F78" s="6">
        <v>1817.4462947284001</v>
      </c>
      <c r="G78" s="6">
        <v>36.281264871789702</v>
      </c>
      <c r="H78" s="6">
        <v>23.035842707391598</v>
      </c>
      <c r="I78" s="6">
        <v>14.696523640981299</v>
      </c>
      <c r="J78" s="6">
        <v>25.986368779837399</v>
      </c>
    </row>
    <row r="79" spans="1:10" x14ac:dyDescent="0.25">
      <c r="A79" s="6" t="s">
        <v>102</v>
      </c>
      <c r="B79" s="6" t="s">
        <v>103</v>
      </c>
      <c r="C79" s="6">
        <v>11116.556765245799</v>
      </c>
      <c r="D79" s="6">
        <v>18962.8222125881</v>
      </c>
      <c r="E79" s="6">
        <v>24922.14218259</v>
      </c>
      <c r="F79" s="6">
        <v>48359.240917153402</v>
      </c>
      <c r="G79" s="6">
        <v>10.7551033310903</v>
      </c>
      <c r="H79" s="6">
        <v>18.346248451956601</v>
      </c>
      <c r="I79" s="6">
        <v>24.1118018885007</v>
      </c>
      <c r="J79" s="6">
        <v>46.786846328452398</v>
      </c>
    </row>
    <row r="80" spans="1:10" x14ac:dyDescent="0.25">
      <c r="A80" s="6" t="s">
        <v>104</v>
      </c>
      <c r="B80" s="6" t="s">
        <v>105</v>
      </c>
      <c r="C80" s="6">
        <v>18260.6442741637</v>
      </c>
      <c r="D80" s="6">
        <v>27115.2484356151</v>
      </c>
      <c r="E80" s="6">
        <v>41951.157348280998</v>
      </c>
      <c r="F80" s="6">
        <v>82452.299737153095</v>
      </c>
      <c r="G80" s="6">
        <v>10.755515494781701</v>
      </c>
      <c r="H80" s="6">
        <v>15.9708754146611</v>
      </c>
      <c r="I80" s="6">
        <v>24.709222528465499</v>
      </c>
      <c r="J80" s="6">
        <v>48.564386562091698</v>
      </c>
    </row>
    <row r="81" spans="1:10" x14ac:dyDescent="0.25">
      <c r="A81" s="6" t="s">
        <v>106</v>
      </c>
      <c r="B81" s="6" t="s">
        <v>107</v>
      </c>
      <c r="C81" s="6">
        <v>28847.623240689602</v>
      </c>
      <c r="D81" s="6">
        <v>20931.511725510802</v>
      </c>
      <c r="E81" s="6">
        <v>10414.685964723099</v>
      </c>
      <c r="F81" s="6">
        <v>10504.101982706001</v>
      </c>
      <c r="G81" s="6">
        <v>40.804060503916503</v>
      </c>
      <c r="H81" s="6">
        <v>29.6069684410425</v>
      </c>
      <c r="I81" s="6">
        <v>14.731247447604</v>
      </c>
      <c r="J81" s="6">
        <v>14.857723607437</v>
      </c>
    </row>
    <row r="82" spans="1:10" x14ac:dyDescent="0.25">
      <c r="A82" s="6" t="s">
        <v>108</v>
      </c>
      <c r="B82" s="6" t="s">
        <v>109</v>
      </c>
      <c r="C82" s="6">
        <v>9038.4757627890103</v>
      </c>
      <c r="D82" s="6">
        <v>7186.8835138647701</v>
      </c>
      <c r="E82" s="6">
        <v>8299.1830045778697</v>
      </c>
      <c r="F82" s="6">
        <v>10781.332352278199</v>
      </c>
      <c r="G82" s="6">
        <v>25.600486764914599</v>
      </c>
      <c r="H82" s="6">
        <v>20.356055722929099</v>
      </c>
      <c r="I82" s="6">
        <v>23.506521480424901</v>
      </c>
      <c r="J82" s="6">
        <v>30.5369360317314</v>
      </c>
    </row>
    <row r="83" spans="1:10" x14ac:dyDescent="0.25">
      <c r="A83" s="6" t="s">
        <v>110</v>
      </c>
      <c r="B83" s="6" t="s">
        <v>111</v>
      </c>
      <c r="C83" s="6">
        <v>12939.4134356629</v>
      </c>
      <c r="D83" s="6">
        <v>17905.269986637399</v>
      </c>
      <c r="E83" s="6">
        <v>26299.740947735201</v>
      </c>
      <c r="F83" s="6">
        <v>51808.814384424601</v>
      </c>
      <c r="G83" s="6">
        <v>11.8761163812886</v>
      </c>
      <c r="H83" s="6">
        <v>16.43390338032</v>
      </c>
      <c r="I83" s="6">
        <v>24.1385582001881</v>
      </c>
      <c r="J83" s="6">
        <v>47.551422038203299</v>
      </c>
    </row>
    <row r="84" spans="1:10" x14ac:dyDescent="0.25">
      <c r="A84" s="6" t="s">
        <v>112</v>
      </c>
      <c r="B84" s="6" t="s">
        <v>113</v>
      </c>
      <c r="C84" s="6">
        <v>11704.7285739815</v>
      </c>
      <c r="D84" s="6">
        <v>16291.3625898142</v>
      </c>
      <c r="E84" s="6">
        <v>24589.5611870623</v>
      </c>
      <c r="F84" s="6">
        <v>46004.907901182101</v>
      </c>
      <c r="G84" s="6">
        <v>11.872058079454201</v>
      </c>
      <c r="H84" s="6">
        <v>16.524262108021802</v>
      </c>
      <c r="I84" s="6">
        <v>24.941090834863701</v>
      </c>
      <c r="J84" s="6">
        <v>46.662588977660398</v>
      </c>
    </row>
    <row r="85" spans="1:10" x14ac:dyDescent="0.25">
      <c r="A85" s="6" t="s">
        <v>114</v>
      </c>
      <c r="B85" s="6" t="s">
        <v>115</v>
      </c>
      <c r="C85" s="6">
        <v>6801.8656076895804</v>
      </c>
      <c r="D85" s="6">
        <v>9901.8161891724194</v>
      </c>
      <c r="E85" s="6">
        <v>11872.045197584001</v>
      </c>
      <c r="F85" s="6">
        <v>22891.742464768999</v>
      </c>
      <c r="G85" s="6">
        <v>13.215853973702099</v>
      </c>
      <c r="H85" s="6">
        <v>19.238980064910798</v>
      </c>
      <c r="I85" s="6">
        <v>23.0670855247545</v>
      </c>
      <c r="J85" s="6">
        <v>44.478080436632702</v>
      </c>
    </row>
    <row r="86" spans="1:10" x14ac:dyDescent="0.25">
      <c r="A86" s="6" t="s">
        <v>116</v>
      </c>
      <c r="B86" s="6" t="s">
        <v>117</v>
      </c>
      <c r="C86" s="6">
        <v>22300.3031949045</v>
      </c>
      <c r="D86" s="6">
        <v>34782.384731989398</v>
      </c>
      <c r="E86" s="6">
        <v>42930.584922261798</v>
      </c>
      <c r="F86" s="6">
        <v>93261.8815503121</v>
      </c>
      <c r="G86" s="6">
        <v>11.5381116958331</v>
      </c>
      <c r="H86" s="6">
        <v>17.996304201677201</v>
      </c>
      <c r="I86" s="6">
        <v>22.212159165337599</v>
      </c>
      <c r="J86" s="6">
        <v>48.253424937152097</v>
      </c>
    </row>
    <row r="87" spans="1:10" x14ac:dyDescent="0.25">
      <c r="A87" s="6" t="s">
        <v>118</v>
      </c>
      <c r="B87" s="6" t="s">
        <v>119</v>
      </c>
      <c r="C87" s="6">
        <v>30381.907830149201</v>
      </c>
      <c r="D87" s="6">
        <v>61302.779711058101</v>
      </c>
      <c r="E87" s="6">
        <v>76980.715193634402</v>
      </c>
      <c r="F87" s="6">
        <v>130524.63062244099</v>
      </c>
      <c r="G87" s="6">
        <v>10.154719222838599</v>
      </c>
      <c r="H87" s="6">
        <v>20.4895794900536</v>
      </c>
      <c r="I87" s="6">
        <v>25.7297057424726</v>
      </c>
      <c r="J87" s="6">
        <v>43.625995544635302</v>
      </c>
    </row>
    <row r="88" spans="1:10" x14ac:dyDescent="0.25">
      <c r="A88" s="6" t="s">
        <v>120</v>
      </c>
      <c r="B88" s="6" t="s">
        <v>121</v>
      </c>
      <c r="C88" s="6">
        <v>14870.121105996301</v>
      </c>
      <c r="D88" s="6">
        <v>28311.654535683101</v>
      </c>
      <c r="E88" s="6">
        <v>30434.774477010698</v>
      </c>
      <c r="F88" s="6">
        <v>41473.544043232097</v>
      </c>
      <c r="G88" s="6">
        <v>12.9204178815557</v>
      </c>
      <c r="H88" s="6">
        <v>24.599558060879701</v>
      </c>
      <c r="I88" s="6">
        <v>26.4443040894479</v>
      </c>
      <c r="J88" s="6">
        <v>36.035719968116702</v>
      </c>
    </row>
    <row r="89" spans="1:10" x14ac:dyDescent="0.25">
      <c r="A89" t="s">
        <v>13</v>
      </c>
    </row>
    <row r="90" spans="1:10" x14ac:dyDescent="0.25">
      <c r="A90" t="s">
        <v>14</v>
      </c>
    </row>
    <row r="91" spans="1:10" x14ac:dyDescent="0.25">
      <c r="A91" t="s">
        <v>15</v>
      </c>
    </row>
    <row r="92" spans="1:10" x14ac:dyDescent="0.25">
      <c r="A92" t="s">
        <v>420</v>
      </c>
    </row>
    <row r="93" spans="1:10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358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359</v>
      </c>
    </row>
    <row r="12" spans="1:6" x14ac:dyDescent="0.25">
      <c r="A12" s="3" t="s">
        <v>6</v>
      </c>
    </row>
    <row r="15" spans="1:6" ht="17.25" x14ac:dyDescent="0.3">
      <c r="A15" s="4" t="s">
        <v>360</v>
      </c>
    </row>
    <row r="16" spans="1:6" x14ac:dyDescent="0.25">
      <c r="A16" s="5" t="s">
        <v>8</v>
      </c>
      <c r="B16" s="5" t="s">
        <v>9</v>
      </c>
      <c r="C16" s="5" t="s">
        <v>361</v>
      </c>
      <c r="D16" s="5" t="s">
        <v>362</v>
      </c>
      <c r="E16" s="5" t="s">
        <v>363</v>
      </c>
      <c r="F16" s="5" t="s">
        <v>364</v>
      </c>
    </row>
    <row r="17" spans="1:6" x14ac:dyDescent="0.25">
      <c r="A17" s="6" t="s">
        <v>11</v>
      </c>
      <c r="B17" s="6" t="s">
        <v>12</v>
      </c>
      <c r="C17" s="6">
        <v>6884675.2838424603</v>
      </c>
      <c r="D17" s="6">
        <v>352880.71615753602</v>
      </c>
      <c r="E17" s="6">
        <v>95.124311077419804</v>
      </c>
      <c r="F17" s="6">
        <v>4.8756889225801698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365</v>
      </c>
    </row>
    <row r="27" spans="1:6" x14ac:dyDescent="0.25">
      <c r="A27" s="5" t="s">
        <v>18</v>
      </c>
      <c r="B27" s="5" t="s">
        <v>9</v>
      </c>
      <c r="C27" s="5" t="s">
        <v>361</v>
      </c>
      <c r="D27" s="5" t="s">
        <v>362</v>
      </c>
      <c r="E27" s="5" t="s">
        <v>363</v>
      </c>
      <c r="F27" s="5" t="s">
        <v>364</v>
      </c>
    </row>
    <row r="28" spans="1:6" x14ac:dyDescent="0.25">
      <c r="A28" s="6" t="s">
        <v>11</v>
      </c>
      <c r="B28" s="6" t="s">
        <v>19</v>
      </c>
      <c r="C28" s="6">
        <v>6884675.2838424603</v>
      </c>
      <c r="D28" s="6">
        <v>352880.71615753602</v>
      </c>
      <c r="E28" s="6">
        <v>95.124311077419804</v>
      </c>
      <c r="F28" s="6">
        <v>4.8756889225801698</v>
      </c>
    </row>
    <row r="29" spans="1:6" x14ac:dyDescent="0.25">
      <c r="A29" s="6" t="s">
        <v>20</v>
      </c>
      <c r="B29" s="6" t="s">
        <v>21</v>
      </c>
      <c r="C29" s="6">
        <v>5907.0270254916904</v>
      </c>
      <c r="D29" s="6">
        <v>345.97297450830803</v>
      </c>
      <c r="E29" s="6">
        <v>94.467088205528398</v>
      </c>
      <c r="F29" s="6">
        <v>5.5329117944715804</v>
      </c>
    </row>
    <row r="30" spans="1:6" x14ac:dyDescent="0.25">
      <c r="A30" s="6" t="s">
        <v>22</v>
      </c>
      <c r="B30" s="6" t="s">
        <v>23</v>
      </c>
      <c r="C30" s="6">
        <v>41177.119274709301</v>
      </c>
      <c r="D30" s="6">
        <v>2402.8807252906699</v>
      </c>
      <c r="E30" s="6">
        <v>94.486276444950306</v>
      </c>
      <c r="F30" s="6">
        <v>5.5137235550497197</v>
      </c>
    </row>
    <row r="31" spans="1:6" x14ac:dyDescent="0.25">
      <c r="A31" s="6" t="s">
        <v>24</v>
      </c>
      <c r="B31" s="6" t="s">
        <v>25</v>
      </c>
      <c r="C31" s="6">
        <v>6080.3838681033203</v>
      </c>
      <c r="D31" s="6">
        <v>457.61613189667798</v>
      </c>
      <c r="E31" s="6">
        <v>93.000670971295804</v>
      </c>
      <c r="F31" s="6">
        <v>6.9993290287041603</v>
      </c>
    </row>
    <row r="32" spans="1:6" x14ac:dyDescent="0.25">
      <c r="A32" s="6" t="s">
        <v>26</v>
      </c>
      <c r="B32" s="6" t="s">
        <v>27</v>
      </c>
      <c r="C32" s="6">
        <v>81080.381944976805</v>
      </c>
      <c r="D32" s="6">
        <v>4479.6180550231702</v>
      </c>
      <c r="E32" s="6">
        <v>94.764354774400203</v>
      </c>
      <c r="F32" s="6">
        <v>5.2356452255997796</v>
      </c>
    </row>
    <row r="33" spans="1:6" x14ac:dyDescent="0.25">
      <c r="A33" s="6" t="s">
        <v>28</v>
      </c>
      <c r="B33" s="6" t="s">
        <v>29</v>
      </c>
      <c r="C33" s="6">
        <v>8250.1050213828003</v>
      </c>
      <c r="D33" s="6">
        <v>583.894978617211</v>
      </c>
      <c r="E33" s="6">
        <v>93.390367006823496</v>
      </c>
      <c r="F33" s="6">
        <v>6.6096329931764801</v>
      </c>
    </row>
    <row r="34" spans="1:6" x14ac:dyDescent="0.25">
      <c r="A34" s="6" t="s">
        <v>30</v>
      </c>
      <c r="B34" s="6" t="s">
        <v>31</v>
      </c>
      <c r="C34" s="6">
        <v>15759.1352259222</v>
      </c>
      <c r="D34" s="6">
        <v>656.86477407779</v>
      </c>
      <c r="E34" s="6">
        <v>95.998630762196697</v>
      </c>
      <c r="F34" s="6">
        <v>4.0013692378033001</v>
      </c>
    </row>
    <row r="35" spans="1:6" x14ac:dyDescent="0.25">
      <c r="A35" s="6" t="s">
        <v>32</v>
      </c>
      <c r="B35" s="6" t="s">
        <v>33</v>
      </c>
      <c r="C35" s="6">
        <v>14511.788126196099</v>
      </c>
      <c r="D35" s="6">
        <v>739.21187380387801</v>
      </c>
      <c r="E35" s="6">
        <v>95.153026858541196</v>
      </c>
      <c r="F35" s="6">
        <v>4.8469731414587702</v>
      </c>
    </row>
    <row r="36" spans="1:6" x14ac:dyDescent="0.25">
      <c r="A36" s="6" t="s">
        <v>34</v>
      </c>
      <c r="B36" s="6" t="s">
        <v>35</v>
      </c>
      <c r="C36" s="6">
        <v>98951.2022701354</v>
      </c>
      <c r="D36" s="6">
        <v>4692.7977298647402</v>
      </c>
      <c r="E36" s="6">
        <v>95.472195467306605</v>
      </c>
      <c r="F36" s="6">
        <v>4.5278045326933798</v>
      </c>
    </row>
    <row r="37" spans="1:6" x14ac:dyDescent="0.25">
      <c r="A37" s="6" t="s">
        <v>36</v>
      </c>
      <c r="B37" s="6" t="s">
        <v>37</v>
      </c>
      <c r="C37" s="6">
        <v>71604.659777621404</v>
      </c>
      <c r="D37" s="6">
        <v>2432.3402223785602</v>
      </c>
      <c r="E37" s="6">
        <v>96.714696405339794</v>
      </c>
      <c r="F37" s="6">
        <v>3.2853035946601801</v>
      </c>
    </row>
    <row r="38" spans="1:6" x14ac:dyDescent="0.25">
      <c r="A38" s="6" t="s">
        <v>38</v>
      </c>
      <c r="B38" s="6" t="s">
        <v>39</v>
      </c>
      <c r="C38" s="6">
        <v>86310.700275759096</v>
      </c>
      <c r="D38" s="6">
        <v>8608.2997242408801</v>
      </c>
      <c r="E38" s="6">
        <v>90.930899267542998</v>
      </c>
      <c r="F38" s="6">
        <v>9.0691007324570201</v>
      </c>
    </row>
    <row r="39" spans="1:6" x14ac:dyDescent="0.25">
      <c r="A39" s="6" t="s">
        <v>40</v>
      </c>
      <c r="B39" s="6" t="s">
        <v>41</v>
      </c>
      <c r="C39" s="6">
        <v>8627.4361022768808</v>
      </c>
      <c r="D39" s="6">
        <v>325.56389772313298</v>
      </c>
      <c r="E39" s="6">
        <v>96.363633444396996</v>
      </c>
      <c r="F39" s="6">
        <v>3.6363665556029598</v>
      </c>
    </row>
    <row r="40" spans="1:6" x14ac:dyDescent="0.25">
      <c r="A40" s="6" t="s">
        <v>42</v>
      </c>
      <c r="B40" s="6" t="s">
        <v>43</v>
      </c>
      <c r="C40" s="6">
        <v>2844.3931482824401</v>
      </c>
      <c r="D40" s="6">
        <v>178.60685171754699</v>
      </c>
      <c r="E40" s="6">
        <v>94.091734974609693</v>
      </c>
      <c r="F40" s="6">
        <v>5.9082650253902598</v>
      </c>
    </row>
    <row r="41" spans="1:6" x14ac:dyDescent="0.25">
      <c r="A41" s="6" t="s">
        <v>44</v>
      </c>
      <c r="B41" s="6" t="s">
        <v>45</v>
      </c>
      <c r="C41" s="6">
        <v>75762.221785810005</v>
      </c>
      <c r="D41" s="6">
        <v>7249.7782141898097</v>
      </c>
      <c r="E41" s="6">
        <v>91.266590114453507</v>
      </c>
      <c r="F41" s="6">
        <v>8.7334098855464593</v>
      </c>
    </row>
    <row r="42" spans="1:6" x14ac:dyDescent="0.25">
      <c r="A42" s="6" t="s">
        <v>46</v>
      </c>
      <c r="B42" s="6" t="s">
        <v>47</v>
      </c>
      <c r="C42" s="6">
        <v>11050.6553646845</v>
      </c>
      <c r="D42" s="6">
        <v>340.34463531555798</v>
      </c>
      <c r="E42" s="6">
        <v>97.012161923311794</v>
      </c>
      <c r="F42" s="6">
        <v>2.98783807668825</v>
      </c>
    </row>
    <row r="43" spans="1:6" x14ac:dyDescent="0.25">
      <c r="A43" s="6" t="s">
        <v>48</v>
      </c>
      <c r="B43" s="6" t="s">
        <v>49</v>
      </c>
      <c r="C43" s="6">
        <v>10516.4275649142</v>
      </c>
      <c r="D43" s="6">
        <v>536.57243508580098</v>
      </c>
      <c r="E43" s="6">
        <v>95.145458833929297</v>
      </c>
      <c r="F43" s="6">
        <v>4.85454116607076</v>
      </c>
    </row>
    <row r="44" spans="1:6" x14ac:dyDescent="0.25">
      <c r="A44" s="6" t="s">
        <v>50</v>
      </c>
      <c r="B44" s="6" t="s">
        <v>51</v>
      </c>
      <c r="C44" s="6">
        <v>12766.780662528099</v>
      </c>
      <c r="D44" s="6">
        <v>1147.21933747196</v>
      </c>
      <c r="E44" s="6">
        <v>91.754927860629905</v>
      </c>
      <c r="F44" s="6">
        <v>8.2450721393701301</v>
      </c>
    </row>
    <row r="45" spans="1:6" x14ac:dyDescent="0.25">
      <c r="A45" s="6" t="s">
        <v>52</v>
      </c>
      <c r="B45" s="6" t="s">
        <v>53</v>
      </c>
      <c r="C45" s="6">
        <v>79935.156131281896</v>
      </c>
      <c r="D45" s="6">
        <v>3178.84386871781</v>
      </c>
      <c r="E45" s="6">
        <v>96.1753208018892</v>
      </c>
      <c r="F45" s="6">
        <v>3.8246791981108101</v>
      </c>
    </row>
    <row r="46" spans="1:6" x14ac:dyDescent="0.25">
      <c r="A46" s="6" t="s">
        <v>54</v>
      </c>
      <c r="B46" s="6" t="s">
        <v>55</v>
      </c>
      <c r="C46" s="6">
        <v>3195.6464849775002</v>
      </c>
      <c r="D46" s="6">
        <v>249.35351502247599</v>
      </c>
      <c r="E46" s="6">
        <v>92.761871842598595</v>
      </c>
      <c r="F46" s="6">
        <v>7.2381281574013601</v>
      </c>
    </row>
    <row r="47" spans="1:6" x14ac:dyDescent="0.25">
      <c r="A47" s="6" t="s">
        <v>56</v>
      </c>
      <c r="B47" s="6" t="s">
        <v>57</v>
      </c>
      <c r="C47" s="6">
        <v>96299.743566624806</v>
      </c>
      <c r="D47" s="6">
        <v>5214.2564333752098</v>
      </c>
      <c r="E47" s="6">
        <v>94.863510024848594</v>
      </c>
      <c r="F47" s="6">
        <v>5.1364899751514201</v>
      </c>
    </row>
    <row r="48" spans="1:6" x14ac:dyDescent="0.25">
      <c r="A48" s="6" t="s">
        <v>58</v>
      </c>
      <c r="B48" s="6" t="s">
        <v>59</v>
      </c>
      <c r="C48" s="6">
        <v>10458.7821117885</v>
      </c>
      <c r="D48" s="6">
        <v>578.21788821152199</v>
      </c>
      <c r="E48" s="6">
        <v>94.761095513169096</v>
      </c>
      <c r="F48" s="6">
        <v>5.2389044868308599</v>
      </c>
    </row>
    <row r="49" spans="1:6" x14ac:dyDescent="0.25">
      <c r="A49" s="6" t="s">
        <v>60</v>
      </c>
      <c r="B49" s="6" t="s">
        <v>61</v>
      </c>
      <c r="C49" s="6">
        <v>2472.5446009389698</v>
      </c>
      <c r="D49" s="6">
        <v>214.45539906103301</v>
      </c>
      <c r="E49" s="6">
        <v>92.018779342722993</v>
      </c>
      <c r="F49" s="6">
        <v>7.9812206572769897</v>
      </c>
    </row>
    <row r="50" spans="1:6" x14ac:dyDescent="0.25">
      <c r="A50" s="6" t="s">
        <v>62</v>
      </c>
      <c r="B50" s="6" t="s">
        <v>63</v>
      </c>
      <c r="C50" s="6">
        <v>18859.807731470901</v>
      </c>
      <c r="D50" s="6">
        <v>1065.19226852917</v>
      </c>
      <c r="E50" s="6">
        <v>94.653991124069407</v>
      </c>
      <c r="F50" s="6">
        <v>5.3460088759305702</v>
      </c>
    </row>
    <row r="51" spans="1:6" x14ac:dyDescent="0.25">
      <c r="A51" s="6" t="s">
        <v>64</v>
      </c>
      <c r="B51" s="6" t="s">
        <v>65</v>
      </c>
      <c r="C51" s="6">
        <v>504855.58484793297</v>
      </c>
      <c r="D51" s="6">
        <v>20882.4151520673</v>
      </c>
      <c r="E51" s="6">
        <v>96.027980638251904</v>
      </c>
      <c r="F51" s="6">
        <v>3.9720193617481101</v>
      </c>
    </row>
    <row r="52" spans="1:6" x14ac:dyDescent="0.25">
      <c r="A52" s="6" t="s">
        <v>66</v>
      </c>
      <c r="B52" s="6" t="s">
        <v>67</v>
      </c>
      <c r="C52" s="6">
        <v>13271.6615960941</v>
      </c>
      <c r="D52" s="6">
        <v>680.33840390594503</v>
      </c>
      <c r="E52" s="6">
        <v>95.123721302279705</v>
      </c>
      <c r="F52" s="6">
        <v>4.8762786977203403</v>
      </c>
    </row>
    <row r="53" spans="1:6" x14ac:dyDescent="0.25">
      <c r="A53" s="6" t="s">
        <v>68</v>
      </c>
      <c r="B53" s="6" t="s">
        <v>69</v>
      </c>
      <c r="C53" s="6">
        <v>5732.7133741990701</v>
      </c>
      <c r="D53" s="6">
        <v>242.28662580092799</v>
      </c>
      <c r="E53" s="6">
        <v>95.944993710444706</v>
      </c>
      <c r="F53" s="6">
        <v>4.0550062895552799</v>
      </c>
    </row>
    <row r="54" spans="1:6" x14ac:dyDescent="0.25">
      <c r="A54" s="6" t="s">
        <v>70</v>
      </c>
      <c r="B54" s="6" t="s">
        <v>71</v>
      </c>
      <c r="C54" s="6">
        <v>5092.2587693600099</v>
      </c>
      <c r="D54" s="6">
        <v>196.74123063998201</v>
      </c>
      <c r="E54" s="6">
        <v>96.2801809294766</v>
      </c>
      <c r="F54" s="6">
        <v>3.7198190705233798</v>
      </c>
    </row>
    <row r="55" spans="1:6" x14ac:dyDescent="0.25">
      <c r="A55" s="6" t="s">
        <v>72</v>
      </c>
      <c r="B55" s="6" t="s">
        <v>73</v>
      </c>
      <c r="C55" s="6">
        <v>6716.9641736180602</v>
      </c>
      <c r="D55" s="6">
        <v>295.03582638192501</v>
      </c>
      <c r="E55" s="6">
        <v>95.792415482288604</v>
      </c>
      <c r="F55" s="6">
        <v>4.2075845177114397</v>
      </c>
    </row>
    <row r="56" spans="1:6" x14ac:dyDescent="0.25">
      <c r="A56" s="6" t="s">
        <v>74</v>
      </c>
      <c r="B56" s="6" t="s">
        <v>75</v>
      </c>
      <c r="C56" s="6">
        <v>11661.3100598893</v>
      </c>
      <c r="D56" s="6">
        <v>569.68994011068298</v>
      </c>
      <c r="E56" s="6">
        <v>95.342245604523896</v>
      </c>
      <c r="F56" s="6">
        <v>4.6577543954761103</v>
      </c>
    </row>
    <row r="57" spans="1:6" x14ac:dyDescent="0.25">
      <c r="A57" s="6" t="s">
        <v>76</v>
      </c>
      <c r="B57" s="6" t="s">
        <v>77</v>
      </c>
      <c r="C57" s="6">
        <v>24210.965920305502</v>
      </c>
      <c r="D57" s="6">
        <v>1527.03407969454</v>
      </c>
      <c r="E57" s="6">
        <v>94.067005673733206</v>
      </c>
      <c r="F57" s="6">
        <v>5.9329943262667602</v>
      </c>
    </row>
    <row r="58" spans="1:6" x14ac:dyDescent="0.25">
      <c r="A58" s="6" t="s">
        <v>78</v>
      </c>
      <c r="B58" s="6" t="s">
        <v>79</v>
      </c>
      <c r="C58" s="6">
        <v>14697.4433124354</v>
      </c>
      <c r="D58" s="6">
        <v>596.55668756462796</v>
      </c>
      <c r="E58" s="6">
        <v>96.099407038285406</v>
      </c>
      <c r="F58" s="6">
        <v>3.90059296171458</v>
      </c>
    </row>
    <row r="59" spans="1:6" x14ac:dyDescent="0.25">
      <c r="A59" s="6" t="s">
        <v>80</v>
      </c>
      <c r="B59" s="6" t="s">
        <v>81</v>
      </c>
      <c r="C59" s="6">
        <v>84319.890451155094</v>
      </c>
      <c r="D59" s="6">
        <v>4776.10954884477</v>
      </c>
      <c r="E59" s="6">
        <v>94.639367032364206</v>
      </c>
      <c r="F59" s="6">
        <v>5.3606329676357802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366</v>
      </c>
    </row>
    <row r="69" spans="1:6" x14ac:dyDescent="0.25">
      <c r="A69" s="5" t="s">
        <v>18</v>
      </c>
      <c r="B69" s="5" t="s">
        <v>83</v>
      </c>
      <c r="C69" s="5" t="s">
        <v>361</v>
      </c>
      <c r="D69" s="5" t="s">
        <v>362</v>
      </c>
      <c r="E69" s="5" t="s">
        <v>363</v>
      </c>
      <c r="F69" s="5" t="s">
        <v>364</v>
      </c>
    </row>
    <row r="70" spans="1:6" x14ac:dyDescent="0.25">
      <c r="A70" s="6" t="s">
        <v>84</v>
      </c>
      <c r="B70" s="6" t="s">
        <v>85</v>
      </c>
      <c r="C70" s="6">
        <v>503662.42441193899</v>
      </c>
      <c r="D70" s="6">
        <v>13792.575588060001</v>
      </c>
      <c r="E70" s="6">
        <v>97.334536222848399</v>
      </c>
      <c r="F70" s="6">
        <v>2.6654637771516501</v>
      </c>
    </row>
    <row r="71" spans="1:6" x14ac:dyDescent="0.25">
      <c r="A71" s="6" t="s">
        <v>86</v>
      </c>
      <c r="B71" s="6" t="s">
        <v>87</v>
      </c>
      <c r="C71" s="6">
        <v>747304.21101099497</v>
      </c>
      <c r="D71" s="6">
        <v>36409.7889890066</v>
      </c>
      <c r="E71" s="6">
        <v>95.3541994925437</v>
      </c>
      <c r="F71" s="6">
        <v>4.64580050745636</v>
      </c>
    </row>
    <row r="72" spans="1:6" x14ac:dyDescent="0.25">
      <c r="A72" s="6" t="s">
        <v>88</v>
      </c>
      <c r="B72" s="6" t="s">
        <v>89</v>
      </c>
      <c r="C72" s="6">
        <v>1053875.3239055099</v>
      </c>
      <c r="D72" s="6">
        <v>58308.676094493901</v>
      </c>
      <c r="E72" s="6">
        <v>94.757281520459401</v>
      </c>
      <c r="F72" s="6">
        <v>5.2427184795406001</v>
      </c>
    </row>
    <row r="73" spans="1:6" x14ac:dyDescent="0.25">
      <c r="A73" s="6" t="s">
        <v>90</v>
      </c>
      <c r="B73" s="6" t="s">
        <v>91</v>
      </c>
      <c r="C73" s="6">
        <v>134557.744365363</v>
      </c>
      <c r="D73" s="6">
        <v>5781.2556346370802</v>
      </c>
      <c r="E73" s="6">
        <v>95.880506748204695</v>
      </c>
      <c r="F73" s="6">
        <v>4.1194932517953502</v>
      </c>
    </row>
    <row r="74" spans="1:6" x14ac:dyDescent="0.25">
      <c r="A74" s="6" t="s">
        <v>92</v>
      </c>
      <c r="B74" s="6" t="s">
        <v>93</v>
      </c>
      <c r="C74" s="6">
        <v>135749.026548008</v>
      </c>
      <c r="D74" s="6">
        <v>6352.9734519915901</v>
      </c>
      <c r="E74" s="6">
        <v>95.529286391471203</v>
      </c>
      <c r="F74" s="6">
        <v>4.4707136085287997</v>
      </c>
    </row>
    <row r="75" spans="1:6" x14ac:dyDescent="0.25">
      <c r="A75" s="6" t="s">
        <v>94</v>
      </c>
      <c r="B75" s="6" t="s">
        <v>95</v>
      </c>
      <c r="C75" s="6">
        <v>72014.444432431803</v>
      </c>
      <c r="D75" s="6">
        <v>2494.5555675679302</v>
      </c>
      <c r="E75" s="6">
        <v>96.652007720452602</v>
      </c>
      <c r="F75" s="6">
        <v>3.34799227954736</v>
      </c>
    </row>
    <row r="76" spans="1:6" x14ac:dyDescent="0.25">
      <c r="A76" s="6" t="s">
        <v>96</v>
      </c>
      <c r="B76" s="6" t="s">
        <v>97</v>
      </c>
      <c r="C76" s="6">
        <v>79193.700271828493</v>
      </c>
      <c r="D76" s="6">
        <v>2672.2997281715802</v>
      </c>
      <c r="E76" s="6">
        <v>96.735763652588901</v>
      </c>
      <c r="F76" s="6">
        <v>3.26423634741111</v>
      </c>
    </row>
    <row r="77" spans="1:6" x14ac:dyDescent="0.25">
      <c r="A77" s="6" t="s">
        <v>98</v>
      </c>
      <c r="B77" s="6" t="s">
        <v>99</v>
      </c>
      <c r="C77" s="6">
        <v>231259.18829243301</v>
      </c>
      <c r="D77" s="6">
        <v>9700.8117075661794</v>
      </c>
      <c r="E77" s="6">
        <v>95.974098726939701</v>
      </c>
      <c r="F77" s="6">
        <v>4.0259012730603398</v>
      </c>
    </row>
    <row r="78" spans="1:6" x14ac:dyDescent="0.25">
      <c r="A78" s="6" t="s">
        <v>100</v>
      </c>
      <c r="B78" s="6" t="s">
        <v>101</v>
      </c>
      <c r="C78" s="6">
        <v>16496.601432535699</v>
      </c>
      <c r="D78" s="6">
        <v>923.39856746426005</v>
      </c>
      <c r="E78" s="6">
        <v>94.699204549573693</v>
      </c>
      <c r="F78" s="6">
        <v>5.3007954504262997</v>
      </c>
    </row>
    <row r="79" spans="1:6" x14ac:dyDescent="0.25">
      <c r="A79" s="6" t="s">
        <v>102</v>
      </c>
      <c r="B79" s="6" t="s">
        <v>103</v>
      </c>
      <c r="C79" s="6">
        <v>340851.73010269803</v>
      </c>
      <c r="D79" s="6">
        <v>20404.269897301299</v>
      </c>
      <c r="E79" s="6">
        <v>94.351853008032705</v>
      </c>
      <c r="F79" s="6">
        <v>5.6481469919672698</v>
      </c>
    </row>
    <row r="80" spans="1:6" x14ac:dyDescent="0.25">
      <c r="A80" s="6" t="s">
        <v>104</v>
      </c>
      <c r="B80" s="6" t="s">
        <v>105</v>
      </c>
      <c r="C80" s="6">
        <v>579753.05946318002</v>
      </c>
      <c r="D80" s="6">
        <v>13745.940536820701</v>
      </c>
      <c r="E80" s="6">
        <v>97.683915130974</v>
      </c>
      <c r="F80" s="6">
        <v>2.3160848690260001</v>
      </c>
    </row>
    <row r="81" spans="1:6" x14ac:dyDescent="0.25">
      <c r="A81" s="6" t="s">
        <v>106</v>
      </c>
      <c r="B81" s="6" t="s">
        <v>107</v>
      </c>
      <c r="C81" s="6">
        <v>146097.59546260099</v>
      </c>
      <c r="D81" s="6">
        <v>4396.4045373982599</v>
      </c>
      <c r="E81" s="6">
        <v>97.078684507423404</v>
      </c>
      <c r="F81" s="6">
        <v>2.92131549257663</v>
      </c>
    </row>
    <row r="82" spans="1:6" x14ac:dyDescent="0.25">
      <c r="A82" s="6" t="s">
        <v>108</v>
      </c>
      <c r="B82" s="6" t="s">
        <v>109</v>
      </c>
      <c r="C82" s="6">
        <v>93136.122964184397</v>
      </c>
      <c r="D82" s="6">
        <v>8095.8770358153997</v>
      </c>
      <c r="E82" s="6">
        <v>92.002650312336598</v>
      </c>
      <c r="F82" s="6">
        <v>7.9973496876633998</v>
      </c>
    </row>
    <row r="83" spans="1:6" x14ac:dyDescent="0.25">
      <c r="A83" s="6" t="s">
        <v>110</v>
      </c>
      <c r="B83" s="6" t="s">
        <v>111</v>
      </c>
      <c r="C83" s="6">
        <v>356255.41360112402</v>
      </c>
      <c r="D83" s="6">
        <v>26440.586398875799</v>
      </c>
      <c r="E83" s="6">
        <v>93.090968706525302</v>
      </c>
      <c r="F83" s="6">
        <v>6.9090312934746603</v>
      </c>
    </row>
    <row r="84" spans="1:6" x14ac:dyDescent="0.25">
      <c r="A84" s="6" t="s">
        <v>112</v>
      </c>
      <c r="B84" s="6" t="s">
        <v>113</v>
      </c>
      <c r="C84" s="6">
        <v>326679.43012584699</v>
      </c>
      <c r="D84" s="6">
        <v>18584.569874152799</v>
      </c>
      <c r="E84" s="6">
        <v>94.617287097944498</v>
      </c>
      <c r="F84" s="6">
        <v>5.3827129020554798</v>
      </c>
    </row>
    <row r="85" spans="1:6" x14ac:dyDescent="0.25">
      <c r="A85" s="6" t="s">
        <v>114</v>
      </c>
      <c r="B85" s="6" t="s">
        <v>115</v>
      </c>
      <c r="C85" s="6">
        <v>162408.49205491901</v>
      </c>
      <c r="D85" s="6">
        <v>8270.5079450806898</v>
      </c>
      <c r="E85" s="6">
        <v>95.154349424896594</v>
      </c>
      <c r="F85" s="6">
        <v>4.84565057510338</v>
      </c>
    </row>
    <row r="86" spans="1:6" x14ac:dyDescent="0.25">
      <c r="A86" s="6" t="s">
        <v>116</v>
      </c>
      <c r="B86" s="6" t="s">
        <v>117</v>
      </c>
      <c r="C86" s="6">
        <v>631116.87158860103</v>
      </c>
      <c r="D86" s="6">
        <v>35973.128411398502</v>
      </c>
      <c r="E86" s="6">
        <v>94.607455004362393</v>
      </c>
      <c r="F86" s="6">
        <v>5.3925449956375502</v>
      </c>
    </row>
    <row r="87" spans="1:6" x14ac:dyDescent="0.25">
      <c r="A87" s="6" t="s">
        <v>118</v>
      </c>
      <c r="B87" s="6" t="s">
        <v>119</v>
      </c>
      <c r="C87" s="6">
        <v>941379.91492868599</v>
      </c>
      <c r="D87" s="6">
        <v>58538.085071310597</v>
      </c>
      <c r="E87" s="6">
        <v>94.145711441207098</v>
      </c>
      <c r="F87" s="6">
        <v>5.8542885587929003</v>
      </c>
    </row>
    <row r="88" spans="1:6" x14ac:dyDescent="0.25">
      <c r="A88" s="6" t="s">
        <v>120</v>
      </c>
      <c r="B88" s="6" t="s">
        <v>121</v>
      </c>
      <c r="C88" s="6">
        <v>332883.98887957598</v>
      </c>
      <c r="D88" s="6">
        <v>21995.0111204231</v>
      </c>
      <c r="E88" s="6">
        <v>93.802109699243104</v>
      </c>
      <c r="F88" s="6">
        <v>6.1978903007569102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367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368</v>
      </c>
    </row>
    <row r="12" spans="1:6" x14ac:dyDescent="0.25">
      <c r="A12" s="3" t="s">
        <v>6</v>
      </c>
    </row>
    <row r="15" spans="1:6" ht="17.25" x14ac:dyDescent="0.3">
      <c r="A15" s="4" t="s">
        <v>369</v>
      </c>
    </row>
    <row r="16" spans="1:6" x14ac:dyDescent="0.25">
      <c r="A16" s="5" t="s">
        <v>8</v>
      </c>
      <c r="B16" s="5" t="s">
        <v>9</v>
      </c>
      <c r="C16" s="5" t="s">
        <v>370</v>
      </c>
      <c r="D16" s="5" t="s">
        <v>371</v>
      </c>
      <c r="E16" s="5" t="s">
        <v>372</v>
      </c>
      <c r="F16" s="5" t="s">
        <v>373</v>
      </c>
    </row>
    <row r="17" spans="1:6" x14ac:dyDescent="0.25">
      <c r="A17" s="6" t="s">
        <v>11</v>
      </c>
      <c r="B17" s="6" t="s">
        <v>12</v>
      </c>
      <c r="C17" s="6">
        <v>4608282.0441953903</v>
      </c>
      <c r="D17" s="6">
        <v>2629273.9558046102</v>
      </c>
      <c r="E17" s="6">
        <v>63.6717981069215</v>
      </c>
      <c r="F17" s="6">
        <v>36.3282018930785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374</v>
      </c>
    </row>
    <row r="27" spans="1:6" x14ac:dyDescent="0.25">
      <c r="A27" s="5" t="s">
        <v>18</v>
      </c>
      <c r="B27" s="5" t="s">
        <v>9</v>
      </c>
      <c r="C27" s="5" t="s">
        <v>370</v>
      </c>
      <c r="D27" s="5" t="s">
        <v>371</v>
      </c>
      <c r="E27" s="5" t="s">
        <v>372</v>
      </c>
      <c r="F27" s="5" t="s">
        <v>373</v>
      </c>
    </row>
    <row r="28" spans="1:6" x14ac:dyDescent="0.25">
      <c r="A28" s="6" t="s">
        <v>11</v>
      </c>
      <c r="B28" s="6" t="s">
        <v>19</v>
      </c>
      <c r="C28" s="6">
        <v>4608282.0441953903</v>
      </c>
      <c r="D28" s="6">
        <v>2629273.9558046102</v>
      </c>
      <c r="E28" s="6">
        <v>63.6717981069215</v>
      </c>
      <c r="F28" s="6">
        <v>36.3282018930785</v>
      </c>
    </row>
    <row r="29" spans="1:6" x14ac:dyDescent="0.25">
      <c r="A29" s="6" t="s">
        <v>20</v>
      </c>
      <c r="B29" s="6" t="s">
        <v>21</v>
      </c>
      <c r="C29" s="6">
        <v>4315.9030115333098</v>
      </c>
      <c r="D29" s="6">
        <v>1937.0969884666799</v>
      </c>
      <c r="E29" s="6">
        <v>69.021317951916103</v>
      </c>
      <c r="F29" s="6">
        <v>30.9786820480839</v>
      </c>
    </row>
    <row r="30" spans="1:6" x14ac:dyDescent="0.25">
      <c r="A30" s="6" t="s">
        <v>22</v>
      </c>
      <c r="B30" s="6" t="s">
        <v>23</v>
      </c>
      <c r="C30" s="6">
        <v>28174.022023214598</v>
      </c>
      <c r="D30" s="6">
        <v>15405.9779767854</v>
      </c>
      <c r="E30" s="6">
        <v>64.648972058775996</v>
      </c>
      <c r="F30" s="6">
        <v>35.351027941223997</v>
      </c>
    </row>
    <row r="31" spans="1:6" x14ac:dyDescent="0.25">
      <c r="A31" s="6" t="s">
        <v>24</v>
      </c>
      <c r="B31" s="6" t="s">
        <v>25</v>
      </c>
      <c r="C31" s="6">
        <v>4491.2686027370701</v>
      </c>
      <c r="D31" s="6">
        <v>2046.7313972629299</v>
      </c>
      <c r="E31" s="6">
        <v>68.694839442292306</v>
      </c>
      <c r="F31" s="6">
        <v>31.305160557707701</v>
      </c>
    </row>
    <row r="32" spans="1:6" x14ac:dyDescent="0.25">
      <c r="A32" s="6" t="s">
        <v>26</v>
      </c>
      <c r="B32" s="6" t="s">
        <v>27</v>
      </c>
      <c r="C32" s="6">
        <v>60774.530099834599</v>
      </c>
      <c r="D32" s="6">
        <v>24785.469900165401</v>
      </c>
      <c r="E32" s="6">
        <v>71.031475104996005</v>
      </c>
      <c r="F32" s="6">
        <v>28.968524895003998</v>
      </c>
    </row>
    <row r="33" spans="1:6" x14ac:dyDescent="0.25">
      <c r="A33" s="6" t="s">
        <v>28</v>
      </c>
      <c r="B33" s="6" t="s">
        <v>29</v>
      </c>
      <c r="C33" s="6">
        <v>5902.6001601671096</v>
      </c>
      <c r="D33" s="6">
        <v>2931.3998398328999</v>
      </c>
      <c r="E33" s="6">
        <v>66.816845824848301</v>
      </c>
      <c r="F33" s="6">
        <v>33.183154175151699</v>
      </c>
    </row>
    <row r="34" spans="1:6" x14ac:dyDescent="0.25">
      <c r="A34" s="6" t="s">
        <v>30</v>
      </c>
      <c r="B34" s="6" t="s">
        <v>31</v>
      </c>
      <c r="C34" s="6">
        <v>11546.162972816601</v>
      </c>
      <c r="D34" s="6">
        <v>4869.8370271833601</v>
      </c>
      <c r="E34" s="6">
        <v>70.334813430900596</v>
      </c>
      <c r="F34" s="6">
        <v>29.665186569099401</v>
      </c>
    </row>
    <row r="35" spans="1:6" x14ac:dyDescent="0.25">
      <c r="A35" s="6" t="s">
        <v>32</v>
      </c>
      <c r="B35" s="6" t="s">
        <v>33</v>
      </c>
      <c r="C35" s="6">
        <v>9780.6044031681195</v>
      </c>
      <c r="D35" s="6">
        <v>5470.3955968318996</v>
      </c>
      <c r="E35" s="6">
        <v>64.130905535165596</v>
      </c>
      <c r="F35" s="6">
        <v>35.869094464834397</v>
      </c>
    </row>
    <row r="36" spans="1:6" x14ac:dyDescent="0.25">
      <c r="A36" s="6" t="s">
        <v>34</v>
      </c>
      <c r="B36" s="6" t="s">
        <v>35</v>
      </c>
      <c r="C36" s="6">
        <v>64417.886316548502</v>
      </c>
      <c r="D36" s="6">
        <v>39226.113683451702</v>
      </c>
      <c r="E36" s="6">
        <v>62.153029906746497</v>
      </c>
      <c r="F36" s="6">
        <v>37.846970093253503</v>
      </c>
    </row>
    <row r="37" spans="1:6" x14ac:dyDescent="0.25">
      <c r="A37" s="6" t="s">
        <v>36</v>
      </c>
      <c r="B37" s="6" t="s">
        <v>37</v>
      </c>
      <c r="C37" s="6">
        <v>49607.7141411056</v>
      </c>
      <c r="D37" s="6">
        <v>24429.285858894302</v>
      </c>
      <c r="E37" s="6">
        <v>67.003949567250999</v>
      </c>
      <c r="F37" s="6">
        <v>32.996050432749001</v>
      </c>
    </row>
    <row r="38" spans="1:6" x14ac:dyDescent="0.25">
      <c r="A38" s="6" t="s">
        <v>38</v>
      </c>
      <c r="B38" s="6" t="s">
        <v>39</v>
      </c>
      <c r="C38" s="6">
        <v>56976.117109615901</v>
      </c>
      <c r="D38" s="6">
        <v>37942.882890384099</v>
      </c>
      <c r="E38" s="6">
        <v>60.026040212829798</v>
      </c>
      <c r="F38" s="6">
        <v>39.973959787170202</v>
      </c>
    </row>
    <row r="39" spans="1:6" x14ac:dyDescent="0.25">
      <c r="A39" s="6" t="s">
        <v>40</v>
      </c>
      <c r="B39" s="6" t="s">
        <v>41</v>
      </c>
      <c r="C39" s="6">
        <v>6683.6366672214499</v>
      </c>
      <c r="D39" s="6">
        <v>2269.3633327785601</v>
      </c>
      <c r="E39" s="6">
        <v>74.652481483541195</v>
      </c>
      <c r="F39" s="6">
        <v>25.347518516458798</v>
      </c>
    </row>
    <row r="40" spans="1:6" x14ac:dyDescent="0.25">
      <c r="A40" s="6" t="s">
        <v>42</v>
      </c>
      <c r="B40" s="6" t="s">
        <v>43</v>
      </c>
      <c r="C40" s="6">
        <v>1968.0660184722699</v>
      </c>
      <c r="D40" s="6">
        <v>1054.9339815277201</v>
      </c>
      <c r="E40" s="6">
        <v>65.103077025215995</v>
      </c>
      <c r="F40" s="6">
        <v>34.896922974783998</v>
      </c>
    </row>
    <row r="41" spans="1:6" x14ac:dyDescent="0.25">
      <c r="A41" s="6" t="s">
        <v>44</v>
      </c>
      <c r="B41" s="6" t="s">
        <v>45</v>
      </c>
      <c r="C41" s="6">
        <v>51852.841947692497</v>
      </c>
      <c r="D41" s="6">
        <v>31159.158052307299</v>
      </c>
      <c r="E41" s="6">
        <v>62.464272572269799</v>
      </c>
      <c r="F41" s="6">
        <v>37.535727427730201</v>
      </c>
    </row>
    <row r="42" spans="1:6" x14ac:dyDescent="0.25">
      <c r="A42" s="6" t="s">
        <v>46</v>
      </c>
      <c r="B42" s="6" t="s">
        <v>47</v>
      </c>
      <c r="C42" s="6">
        <v>7415.8956150042504</v>
      </c>
      <c r="D42" s="6">
        <v>3975.10438499576</v>
      </c>
      <c r="E42" s="6">
        <v>65.103113115654807</v>
      </c>
      <c r="F42" s="6">
        <v>34.8968868843452</v>
      </c>
    </row>
    <row r="43" spans="1:6" x14ac:dyDescent="0.25">
      <c r="A43" s="6" t="s">
        <v>48</v>
      </c>
      <c r="B43" s="6" t="s">
        <v>49</v>
      </c>
      <c r="C43" s="6">
        <v>8198.79942811205</v>
      </c>
      <c r="D43" s="6">
        <v>2854.20057188794</v>
      </c>
      <c r="E43" s="6">
        <v>74.177141302018001</v>
      </c>
      <c r="F43" s="6">
        <v>25.822858697981999</v>
      </c>
    </row>
    <row r="44" spans="1:6" x14ac:dyDescent="0.25">
      <c r="A44" s="6" t="s">
        <v>50</v>
      </c>
      <c r="B44" s="6" t="s">
        <v>51</v>
      </c>
      <c r="C44" s="6">
        <v>9353.84726600672</v>
      </c>
      <c r="D44" s="6">
        <v>4560.15273399332</v>
      </c>
      <c r="E44" s="6">
        <v>67.226155426237597</v>
      </c>
      <c r="F44" s="6">
        <v>32.773844573762403</v>
      </c>
    </row>
    <row r="45" spans="1:6" x14ac:dyDescent="0.25">
      <c r="A45" s="6" t="s">
        <v>52</v>
      </c>
      <c r="B45" s="6" t="s">
        <v>53</v>
      </c>
      <c r="C45" s="6">
        <v>60187.464440433701</v>
      </c>
      <c r="D45" s="6">
        <v>22926.535559566099</v>
      </c>
      <c r="E45" s="6">
        <v>72.415555069463394</v>
      </c>
      <c r="F45" s="6">
        <v>27.584444930536598</v>
      </c>
    </row>
    <row r="46" spans="1:6" x14ac:dyDescent="0.25">
      <c r="A46" s="6" t="s">
        <v>54</v>
      </c>
      <c r="B46" s="6" t="s">
        <v>55</v>
      </c>
      <c r="C46" s="6">
        <v>2056.9767792651101</v>
      </c>
      <c r="D46" s="6">
        <v>1388.0232207348699</v>
      </c>
      <c r="E46" s="6">
        <v>59.709050196375102</v>
      </c>
      <c r="F46" s="6">
        <v>40.290949803624898</v>
      </c>
    </row>
    <row r="47" spans="1:6" x14ac:dyDescent="0.25">
      <c r="A47" s="6" t="s">
        <v>56</v>
      </c>
      <c r="B47" s="6" t="s">
        <v>57</v>
      </c>
      <c r="C47" s="6">
        <v>66654.960604862601</v>
      </c>
      <c r="D47" s="6">
        <v>34859.039395137399</v>
      </c>
      <c r="E47" s="6">
        <v>65.660855256282503</v>
      </c>
      <c r="F47" s="6">
        <v>34.339144743717497</v>
      </c>
    </row>
    <row r="48" spans="1:6" x14ac:dyDescent="0.25">
      <c r="A48" s="6" t="s">
        <v>58</v>
      </c>
      <c r="B48" s="6" t="s">
        <v>59</v>
      </c>
      <c r="C48" s="6">
        <v>6551.1047600402999</v>
      </c>
      <c r="D48" s="6">
        <v>4485.8952399597001</v>
      </c>
      <c r="E48" s="6">
        <v>59.355846335419898</v>
      </c>
      <c r="F48" s="6">
        <v>40.644153664580102</v>
      </c>
    </row>
    <row r="49" spans="1:6" x14ac:dyDescent="0.25">
      <c r="A49" s="6" t="s">
        <v>60</v>
      </c>
      <c r="B49" s="6" t="s">
        <v>61</v>
      </c>
      <c r="C49" s="6">
        <v>1645.3594902749801</v>
      </c>
      <c r="D49" s="6">
        <v>1041.6405097250199</v>
      </c>
      <c r="E49" s="6">
        <v>61.234071093226</v>
      </c>
      <c r="F49" s="6">
        <v>38.765928906774</v>
      </c>
    </row>
    <row r="50" spans="1:6" x14ac:dyDescent="0.25">
      <c r="A50" s="6" t="s">
        <v>62</v>
      </c>
      <c r="B50" s="6" t="s">
        <v>63</v>
      </c>
      <c r="C50" s="6">
        <v>14576.2356601273</v>
      </c>
      <c r="D50" s="6">
        <v>5348.7643398727596</v>
      </c>
      <c r="E50" s="6">
        <v>73.155511468643695</v>
      </c>
      <c r="F50" s="6">
        <v>26.844488531356301</v>
      </c>
    </row>
    <row r="51" spans="1:6" x14ac:dyDescent="0.25">
      <c r="A51" s="6" t="s">
        <v>64</v>
      </c>
      <c r="B51" s="6" t="s">
        <v>65</v>
      </c>
      <c r="C51" s="6">
        <v>331251.97620312299</v>
      </c>
      <c r="D51" s="6">
        <v>194486.023796878</v>
      </c>
      <c r="E51" s="6">
        <v>63.007044612168499</v>
      </c>
      <c r="F51" s="6">
        <v>36.992955387831501</v>
      </c>
    </row>
    <row r="52" spans="1:6" x14ac:dyDescent="0.25">
      <c r="A52" s="6" t="s">
        <v>66</v>
      </c>
      <c r="B52" s="6" t="s">
        <v>67</v>
      </c>
      <c r="C52" s="6">
        <v>10492.486104698701</v>
      </c>
      <c r="D52" s="6">
        <v>3459.5138953014002</v>
      </c>
      <c r="E52" s="6">
        <v>75.204172195374198</v>
      </c>
      <c r="F52" s="6">
        <v>24.795827804625802</v>
      </c>
    </row>
    <row r="53" spans="1:6" x14ac:dyDescent="0.25">
      <c r="A53" s="6" t="s">
        <v>68</v>
      </c>
      <c r="B53" s="6" t="s">
        <v>69</v>
      </c>
      <c r="C53" s="6">
        <v>4267.5908869125597</v>
      </c>
      <c r="D53" s="6">
        <v>1707.4091130874399</v>
      </c>
      <c r="E53" s="6">
        <v>71.424115262134805</v>
      </c>
      <c r="F53" s="6">
        <v>28.575884737865199</v>
      </c>
    </row>
    <row r="54" spans="1:6" x14ac:dyDescent="0.25">
      <c r="A54" s="6" t="s">
        <v>70</v>
      </c>
      <c r="B54" s="6" t="s">
        <v>71</v>
      </c>
      <c r="C54" s="6">
        <v>3688.0021823090701</v>
      </c>
      <c r="D54" s="6">
        <v>1600.9978176909301</v>
      </c>
      <c r="E54" s="6">
        <v>69.729668790112896</v>
      </c>
      <c r="F54" s="6">
        <v>30.2703312098871</v>
      </c>
    </row>
    <row r="55" spans="1:6" x14ac:dyDescent="0.25">
      <c r="A55" s="6" t="s">
        <v>72</v>
      </c>
      <c r="B55" s="6" t="s">
        <v>73</v>
      </c>
      <c r="C55" s="6">
        <v>4945.7582486496904</v>
      </c>
      <c r="D55" s="6">
        <v>2066.2417513502901</v>
      </c>
      <c r="E55" s="6">
        <v>70.532775936247901</v>
      </c>
      <c r="F55" s="6">
        <v>29.467224063752099</v>
      </c>
    </row>
    <row r="56" spans="1:6" x14ac:dyDescent="0.25">
      <c r="A56" s="6" t="s">
        <v>74</v>
      </c>
      <c r="B56" s="6" t="s">
        <v>75</v>
      </c>
      <c r="C56" s="6">
        <v>8688.6330287274795</v>
      </c>
      <c r="D56" s="6">
        <v>3542.36697127253</v>
      </c>
      <c r="E56" s="6">
        <v>71.037797634923393</v>
      </c>
      <c r="F56" s="6">
        <v>28.962202365076699</v>
      </c>
    </row>
    <row r="57" spans="1:6" x14ac:dyDescent="0.25">
      <c r="A57" s="6" t="s">
        <v>76</v>
      </c>
      <c r="B57" s="6" t="s">
        <v>77</v>
      </c>
      <c r="C57" s="6">
        <v>18153.797740374801</v>
      </c>
      <c r="D57" s="6">
        <v>7584.20225962525</v>
      </c>
      <c r="E57" s="6">
        <v>70.533055172798001</v>
      </c>
      <c r="F57" s="6">
        <v>29.466944827201999</v>
      </c>
    </row>
    <row r="58" spans="1:6" x14ac:dyDescent="0.25">
      <c r="A58" s="6" t="s">
        <v>78</v>
      </c>
      <c r="B58" s="6" t="s">
        <v>79</v>
      </c>
      <c r="C58" s="6">
        <v>9478.0999087022792</v>
      </c>
      <c r="D58" s="6">
        <v>5815.9000912977099</v>
      </c>
      <c r="E58" s="6">
        <v>61.972668423579798</v>
      </c>
      <c r="F58" s="6">
        <v>38.027331576420302</v>
      </c>
    </row>
    <row r="59" spans="1:6" x14ac:dyDescent="0.25">
      <c r="A59" s="6" t="s">
        <v>80</v>
      </c>
      <c r="B59" s="6" t="s">
        <v>81</v>
      </c>
      <c r="C59" s="6">
        <v>64063.753709383003</v>
      </c>
      <c r="D59" s="6">
        <v>25032.246290617</v>
      </c>
      <c r="E59" s="6">
        <v>71.904186169281502</v>
      </c>
      <c r="F59" s="6">
        <v>28.095813830718502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375</v>
      </c>
    </row>
    <row r="69" spans="1:6" x14ac:dyDescent="0.25">
      <c r="A69" s="5" t="s">
        <v>18</v>
      </c>
      <c r="B69" s="5" t="s">
        <v>83</v>
      </c>
      <c r="C69" s="5" t="s">
        <v>370</v>
      </c>
      <c r="D69" s="5" t="s">
        <v>371</v>
      </c>
      <c r="E69" s="5" t="s">
        <v>372</v>
      </c>
      <c r="F69" s="5" t="s">
        <v>373</v>
      </c>
    </row>
    <row r="70" spans="1:6" x14ac:dyDescent="0.25">
      <c r="A70" s="6" t="s">
        <v>84</v>
      </c>
      <c r="B70" s="6" t="s">
        <v>85</v>
      </c>
      <c r="C70" s="6">
        <v>343290.99859204702</v>
      </c>
      <c r="D70" s="6">
        <v>174164.00140795199</v>
      </c>
      <c r="E70" s="6">
        <v>66.342193735116595</v>
      </c>
      <c r="F70" s="6">
        <v>33.657806264883398</v>
      </c>
    </row>
    <row r="71" spans="1:6" x14ac:dyDescent="0.25">
      <c r="A71" s="6" t="s">
        <v>86</v>
      </c>
      <c r="B71" s="6" t="s">
        <v>87</v>
      </c>
      <c r="C71" s="6">
        <v>505973.994569036</v>
      </c>
      <c r="D71" s="6">
        <v>277740.00543096499</v>
      </c>
      <c r="E71" s="6">
        <v>64.561050915134302</v>
      </c>
      <c r="F71" s="6">
        <v>35.438949084865698</v>
      </c>
    </row>
    <row r="72" spans="1:6" x14ac:dyDescent="0.25">
      <c r="A72" s="6" t="s">
        <v>88</v>
      </c>
      <c r="B72" s="6" t="s">
        <v>89</v>
      </c>
      <c r="C72" s="6">
        <v>682490.10872376303</v>
      </c>
      <c r="D72" s="6">
        <v>429693.89127623901</v>
      </c>
      <c r="E72" s="6">
        <v>61.364855880300503</v>
      </c>
      <c r="F72" s="6">
        <v>38.635144119699497</v>
      </c>
    </row>
    <row r="73" spans="1:6" x14ac:dyDescent="0.25">
      <c r="A73" s="6" t="s">
        <v>90</v>
      </c>
      <c r="B73" s="6" t="s">
        <v>91</v>
      </c>
      <c r="C73" s="6">
        <v>90888.277191816203</v>
      </c>
      <c r="D73" s="6">
        <v>49450.722808183898</v>
      </c>
      <c r="E73" s="6">
        <v>64.763378100040697</v>
      </c>
      <c r="F73" s="6">
        <v>35.236621899959303</v>
      </c>
    </row>
    <row r="74" spans="1:6" x14ac:dyDescent="0.25">
      <c r="A74" s="6" t="s">
        <v>92</v>
      </c>
      <c r="B74" s="6" t="s">
        <v>93</v>
      </c>
      <c r="C74" s="6">
        <v>86777.794478332406</v>
      </c>
      <c r="D74" s="6">
        <v>55324.205521667602</v>
      </c>
      <c r="E74" s="6">
        <v>61.067257658817198</v>
      </c>
      <c r="F74" s="6">
        <v>38.932742341182802</v>
      </c>
    </row>
    <row r="75" spans="1:6" x14ac:dyDescent="0.25">
      <c r="A75" s="6" t="s">
        <v>94</v>
      </c>
      <c r="B75" s="6" t="s">
        <v>95</v>
      </c>
      <c r="C75" s="6">
        <v>42597.956229185103</v>
      </c>
      <c r="D75" s="6">
        <v>31911.043770814598</v>
      </c>
      <c r="E75" s="6">
        <v>57.1715581059808</v>
      </c>
      <c r="F75" s="6">
        <v>42.8284418940192</v>
      </c>
    </row>
    <row r="76" spans="1:6" x14ac:dyDescent="0.25">
      <c r="A76" s="6" t="s">
        <v>96</v>
      </c>
      <c r="B76" s="6" t="s">
        <v>97</v>
      </c>
      <c r="C76" s="6">
        <v>51906.655643627302</v>
      </c>
      <c r="D76" s="6">
        <v>29959.344356372701</v>
      </c>
      <c r="E76" s="6">
        <v>63.404411652734098</v>
      </c>
      <c r="F76" s="6">
        <v>36.595588347265902</v>
      </c>
    </row>
    <row r="77" spans="1:6" x14ac:dyDescent="0.25">
      <c r="A77" s="6" t="s">
        <v>98</v>
      </c>
      <c r="B77" s="6" t="s">
        <v>99</v>
      </c>
      <c r="C77" s="6">
        <v>140971.151658622</v>
      </c>
      <c r="D77" s="6">
        <v>99988.848341376899</v>
      </c>
      <c r="E77" s="6">
        <v>58.5039640017525</v>
      </c>
      <c r="F77" s="6">
        <v>41.4960359982475</v>
      </c>
    </row>
    <row r="78" spans="1:6" x14ac:dyDescent="0.25">
      <c r="A78" s="6" t="s">
        <v>100</v>
      </c>
      <c r="B78" s="6" t="s">
        <v>101</v>
      </c>
      <c r="C78" s="6">
        <v>9858.78593008797</v>
      </c>
      <c r="D78" s="6">
        <v>7561.21406991203</v>
      </c>
      <c r="E78" s="6">
        <v>56.594637945395903</v>
      </c>
      <c r="F78" s="6">
        <v>43.405362054604097</v>
      </c>
    </row>
    <row r="79" spans="1:6" x14ac:dyDescent="0.25">
      <c r="A79" s="6" t="s">
        <v>102</v>
      </c>
      <c r="B79" s="6" t="s">
        <v>103</v>
      </c>
      <c r="C79" s="6">
        <v>230678.17143417601</v>
      </c>
      <c r="D79" s="6">
        <v>130577.828565823</v>
      </c>
      <c r="E79" s="6">
        <v>63.854488626950598</v>
      </c>
      <c r="F79" s="6">
        <v>36.145511373049402</v>
      </c>
    </row>
    <row r="80" spans="1:6" x14ac:dyDescent="0.25">
      <c r="A80" s="6" t="s">
        <v>104</v>
      </c>
      <c r="B80" s="6" t="s">
        <v>105</v>
      </c>
      <c r="C80" s="6">
        <v>391898.27415820397</v>
      </c>
      <c r="D80" s="6">
        <v>201600.72584179699</v>
      </c>
      <c r="E80" s="6">
        <v>66.031833947185007</v>
      </c>
      <c r="F80" s="6">
        <v>33.968166052815</v>
      </c>
    </row>
    <row r="81" spans="1:6" x14ac:dyDescent="0.25">
      <c r="A81" s="6" t="s">
        <v>106</v>
      </c>
      <c r="B81" s="6" t="s">
        <v>107</v>
      </c>
      <c r="C81" s="6">
        <v>92151.423579705399</v>
      </c>
      <c r="D81" s="6">
        <v>58342.576420294303</v>
      </c>
      <c r="E81" s="6">
        <v>61.232622948227601</v>
      </c>
      <c r="F81" s="6">
        <v>38.767377051772399</v>
      </c>
    </row>
    <row r="82" spans="1:6" x14ac:dyDescent="0.25">
      <c r="A82" s="6" t="s">
        <v>108</v>
      </c>
      <c r="B82" s="6" t="s">
        <v>109</v>
      </c>
      <c r="C82" s="6">
        <v>58233.241343649199</v>
      </c>
      <c r="D82" s="6">
        <v>42998.758656350699</v>
      </c>
      <c r="E82" s="6">
        <v>57.524539022887303</v>
      </c>
      <c r="F82" s="6">
        <v>42.475460977112697</v>
      </c>
    </row>
    <row r="83" spans="1:6" x14ac:dyDescent="0.25">
      <c r="A83" s="6" t="s">
        <v>110</v>
      </c>
      <c r="B83" s="6" t="s">
        <v>111</v>
      </c>
      <c r="C83" s="6">
        <v>244408.68643509599</v>
      </c>
      <c r="D83" s="6">
        <v>138287.31356490499</v>
      </c>
      <c r="E83" s="6">
        <v>63.8649702205133</v>
      </c>
      <c r="F83" s="6">
        <v>36.1350297794867</v>
      </c>
    </row>
    <row r="84" spans="1:6" x14ac:dyDescent="0.25">
      <c r="A84" s="6" t="s">
        <v>112</v>
      </c>
      <c r="B84" s="6" t="s">
        <v>113</v>
      </c>
      <c r="C84" s="6">
        <v>214095.64097737701</v>
      </c>
      <c r="D84" s="6">
        <v>131168.35902262299</v>
      </c>
      <c r="E84" s="6">
        <v>62.009256967820797</v>
      </c>
      <c r="F84" s="6">
        <v>37.990743032179203</v>
      </c>
    </row>
    <row r="85" spans="1:6" x14ac:dyDescent="0.25">
      <c r="A85" s="6" t="s">
        <v>114</v>
      </c>
      <c r="B85" s="6" t="s">
        <v>115</v>
      </c>
      <c r="C85" s="6">
        <v>111725.01946954599</v>
      </c>
      <c r="D85" s="6">
        <v>58953.980530453598</v>
      </c>
      <c r="E85" s="6">
        <v>65.459148149184401</v>
      </c>
      <c r="F85" s="6">
        <v>34.540851850815599</v>
      </c>
    </row>
    <row r="86" spans="1:6" x14ac:dyDescent="0.25">
      <c r="A86" s="6" t="s">
        <v>116</v>
      </c>
      <c r="B86" s="6" t="s">
        <v>117</v>
      </c>
      <c r="C86" s="6">
        <v>427042.53896105097</v>
      </c>
      <c r="D86" s="6">
        <v>240047.46103894801</v>
      </c>
      <c r="E86" s="6">
        <v>64.015730855064803</v>
      </c>
      <c r="F86" s="6">
        <v>35.984269144935197</v>
      </c>
    </row>
    <row r="87" spans="1:6" x14ac:dyDescent="0.25">
      <c r="A87" s="6" t="s">
        <v>118</v>
      </c>
      <c r="B87" s="6" t="s">
        <v>119</v>
      </c>
      <c r="C87" s="6">
        <v>654279.28134425601</v>
      </c>
      <c r="D87" s="6">
        <v>345638.71865574102</v>
      </c>
      <c r="E87" s="6">
        <v>65.433293664506294</v>
      </c>
      <c r="F87" s="6">
        <v>34.566706335493699</v>
      </c>
    </row>
    <row r="88" spans="1:6" x14ac:dyDescent="0.25">
      <c r="A88" s="6" t="s">
        <v>120</v>
      </c>
      <c r="B88" s="6" t="s">
        <v>121</v>
      </c>
      <c r="C88" s="6">
        <v>229014.043475807</v>
      </c>
      <c r="D88" s="6">
        <v>125864.956524193</v>
      </c>
      <c r="E88" s="6">
        <v>64.532993915054703</v>
      </c>
      <c r="F88" s="6">
        <v>35.467006084945297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93"/>
  <sheetViews>
    <sheetView workbookViewId="0"/>
  </sheetViews>
  <sheetFormatPr baseColWidth="10" defaultRowHeight="15" x14ac:dyDescent="0.25"/>
  <sheetData>
    <row r="1" spans="1:6" x14ac:dyDescent="0.25">
      <c r="F1" s="7" t="str">
        <f>HYPERLINK("#'Indice'!A1", "Ir al Índice")</f>
        <v>Ir al Índice</v>
      </c>
    </row>
    <row r="5" spans="1:6" ht="23.25" x14ac:dyDescent="0.35">
      <c r="A5" s="1" t="s">
        <v>0</v>
      </c>
    </row>
    <row r="7" spans="1:6" ht="21" x14ac:dyDescent="0.35">
      <c r="A7" s="2" t="s">
        <v>376</v>
      </c>
    </row>
    <row r="9" spans="1:6" x14ac:dyDescent="0.25">
      <c r="A9" t="s">
        <v>3</v>
      </c>
    </row>
    <row r="10" spans="1:6" x14ac:dyDescent="0.25">
      <c r="A10" t="s">
        <v>4</v>
      </c>
    </row>
    <row r="11" spans="1:6" x14ac:dyDescent="0.25">
      <c r="A11" t="s">
        <v>377</v>
      </c>
    </row>
    <row r="12" spans="1:6" x14ac:dyDescent="0.25">
      <c r="A12" s="3" t="s">
        <v>6</v>
      </c>
    </row>
    <row r="15" spans="1:6" ht="17.25" x14ac:dyDescent="0.3">
      <c r="A15" s="4" t="s">
        <v>378</v>
      </c>
    </row>
    <row r="16" spans="1:6" x14ac:dyDescent="0.25">
      <c r="A16" s="5" t="s">
        <v>8</v>
      </c>
      <c r="B16" s="5" t="s">
        <v>9</v>
      </c>
      <c r="C16" s="5" t="s">
        <v>379</v>
      </c>
      <c r="D16" s="5" t="s">
        <v>380</v>
      </c>
      <c r="E16" s="5" t="s">
        <v>381</v>
      </c>
      <c r="F16" s="5" t="s">
        <v>382</v>
      </c>
    </row>
    <row r="17" spans="1:6" x14ac:dyDescent="0.25">
      <c r="A17" s="6" t="s">
        <v>11</v>
      </c>
      <c r="B17" s="6" t="s">
        <v>12</v>
      </c>
      <c r="C17" s="6">
        <v>40087.6007857406</v>
      </c>
      <c r="D17" s="6">
        <v>5736452.6685219603</v>
      </c>
      <c r="E17" s="6">
        <v>0.69397249766848701</v>
      </c>
      <c r="F17" s="6">
        <v>99.306027502331503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x14ac:dyDescent="0.25">
      <c r="A20" t="s">
        <v>15</v>
      </c>
    </row>
    <row r="21" spans="1:6" x14ac:dyDescent="0.25">
      <c r="A21" t="s">
        <v>420</v>
      </c>
    </row>
    <row r="22" spans="1:6" x14ac:dyDescent="0.25">
      <c r="A22" t="s">
        <v>16</v>
      </c>
    </row>
    <row r="25" spans="1:6" x14ac:dyDescent="0.25">
      <c r="F25" s="7" t="str">
        <f>HYPERLINK("#'Indice'!A1", "Ir al Índice")</f>
        <v>Ir al Índice</v>
      </c>
    </row>
    <row r="26" spans="1:6" ht="17.25" x14ac:dyDescent="0.3">
      <c r="A26" s="4" t="s">
        <v>383</v>
      </c>
    </row>
    <row r="27" spans="1:6" x14ac:dyDescent="0.25">
      <c r="A27" s="5" t="s">
        <v>18</v>
      </c>
      <c r="B27" s="5" t="s">
        <v>9</v>
      </c>
      <c r="C27" s="5" t="s">
        <v>379</v>
      </c>
      <c r="D27" s="5" t="s">
        <v>380</v>
      </c>
      <c r="E27" s="5" t="s">
        <v>381</v>
      </c>
      <c r="F27" s="5" t="s">
        <v>382</v>
      </c>
    </row>
    <row r="28" spans="1:6" x14ac:dyDescent="0.25">
      <c r="A28" s="6" t="s">
        <v>11</v>
      </c>
      <c r="B28" s="6" t="s">
        <v>19</v>
      </c>
      <c r="C28" s="6">
        <v>40087.6007857406</v>
      </c>
      <c r="D28" s="6">
        <v>5736452.6685219603</v>
      </c>
      <c r="E28" s="6">
        <v>0.69397249766848701</v>
      </c>
      <c r="F28" s="6">
        <v>99.306027502331503</v>
      </c>
    </row>
    <row r="29" spans="1:6" x14ac:dyDescent="0.25">
      <c r="A29" s="6" t="s">
        <v>20</v>
      </c>
      <c r="B29" s="6" t="s">
        <v>21</v>
      </c>
      <c r="C29" s="6">
        <v>5.1083839171751499</v>
      </c>
      <c r="D29" s="6">
        <v>5433.5921553441203</v>
      </c>
      <c r="E29" s="6">
        <v>9.3926552497206994E-2</v>
      </c>
      <c r="F29" s="6">
        <v>99.906073447502806</v>
      </c>
    </row>
    <row r="30" spans="1:6" x14ac:dyDescent="0.25">
      <c r="A30" s="6" t="s">
        <v>22</v>
      </c>
      <c r="B30" s="6" t="s">
        <v>23</v>
      </c>
      <c r="C30" s="6">
        <v>320.38484864495598</v>
      </c>
      <c r="D30" s="6">
        <v>35360.180389731897</v>
      </c>
      <c r="E30" s="6">
        <v>0.89792537339167799</v>
      </c>
      <c r="F30" s="6">
        <v>99.102074626608299</v>
      </c>
    </row>
    <row r="31" spans="1:6" x14ac:dyDescent="0.25">
      <c r="A31" s="6" t="s">
        <v>24</v>
      </c>
      <c r="B31" s="6" t="s">
        <v>25</v>
      </c>
      <c r="C31" s="6">
        <v>8.6152364235224699</v>
      </c>
      <c r="D31" s="6">
        <v>6046.9681013678701</v>
      </c>
      <c r="E31" s="6">
        <v>0.142269306571291</v>
      </c>
      <c r="F31" s="6">
        <v>99.857730693428707</v>
      </c>
    </row>
    <row r="32" spans="1:6" x14ac:dyDescent="0.25">
      <c r="A32" s="6" t="s">
        <v>26</v>
      </c>
      <c r="B32" s="6" t="s">
        <v>27</v>
      </c>
      <c r="C32" s="6">
        <v>1143.56170188753</v>
      </c>
      <c r="D32" s="6">
        <v>56131.275253461099</v>
      </c>
      <c r="E32" s="6">
        <v>1.9966214880350499</v>
      </c>
      <c r="F32" s="6">
        <v>98.003378511964897</v>
      </c>
    </row>
    <row r="33" spans="1:6" x14ac:dyDescent="0.25">
      <c r="A33" s="6" t="s">
        <v>28</v>
      </c>
      <c r="B33" s="6" t="s">
        <v>29</v>
      </c>
      <c r="C33" s="6">
        <v>13.7342414107754</v>
      </c>
      <c r="D33" s="6">
        <v>7536.7543923271996</v>
      </c>
      <c r="E33" s="6">
        <v>0.18189870983192399</v>
      </c>
      <c r="F33" s="6">
        <v>99.818101290168102</v>
      </c>
    </row>
    <row r="34" spans="1:6" x14ac:dyDescent="0.25">
      <c r="A34" s="6" t="s">
        <v>30</v>
      </c>
      <c r="B34" s="6" t="s">
        <v>31</v>
      </c>
      <c r="C34" s="6">
        <v>76.408197222206894</v>
      </c>
      <c r="D34" s="6">
        <v>11572.639057628599</v>
      </c>
      <c r="E34" s="6">
        <v>0.65591799527115702</v>
      </c>
      <c r="F34" s="6">
        <v>99.344082004728804</v>
      </c>
    </row>
    <row r="35" spans="1:6" x14ac:dyDescent="0.25">
      <c r="A35" s="6" t="s">
        <v>32</v>
      </c>
      <c r="B35" s="6" t="s">
        <v>33</v>
      </c>
      <c r="C35" s="6">
        <v>20.885079297257501</v>
      </c>
      <c r="D35" s="6">
        <v>11606.187420861001</v>
      </c>
      <c r="E35" s="6">
        <v>0.17962457271143001</v>
      </c>
      <c r="F35" s="6">
        <v>99.820375427288596</v>
      </c>
    </row>
    <row r="36" spans="1:6" x14ac:dyDescent="0.25">
      <c r="A36" s="6" t="s">
        <v>34</v>
      </c>
      <c r="B36" s="6" t="s">
        <v>35</v>
      </c>
      <c r="C36" s="6">
        <v>149.45891237805299</v>
      </c>
      <c r="D36" s="6">
        <v>76225.885863934105</v>
      </c>
      <c r="E36" s="6">
        <v>0.195690000242602</v>
      </c>
      <c r="F36" s="6">
        <v>99.804309999757393</v>
      </c>
    </row>
    <row r="37" spans="1:6" x14ac:dyDescent="0.25">
      <c r="A37" s="6" t="s">
        <v>36</v>
      </c>
      <c r="B37" s="6" t="s">
        <v>37</v>
      </c>
      <c r="C37" s="6">
        <v>89.322263791396395</v>
      </c>
      <c r="D37" s="6">
        <v>60403.566439665701</v>
      </c>
      <c r="E37" s="6">
        <v>0.147657461407182</v>
      </c>
      <c r="F37" s="6">
        <v>99.852342538592794</v>
      </c>
    </row>
    <row r="38" spans="1:6" x14ac:dyDescent="0.25">
      <c r="A38" s="6" t="s">
        <v>38</v>
      </c>
      <c r="B38" s="6" t="s">
        <v>39</v>
      </c>
      <c r="C38" s="6">
        <v>437.35399152560302</v>
      </c>
      <c r="D38" s="6">
        <v>74030.654321581693</v>
      </c>
      <c r="E38" s="6">
        <v>0.58730453711976405</v>
      </c>
      <c r="F38" s="6">
        <v>99.412695462880194</v>
      </c>
    </row>
    <row r="39" spans="1:6" x14ac:dyDescent="0.25">
      <c r="A39" s="6" t="s">
        <v>40</v>
      </c>
      <c r="B39" s="6" t="s">
        <v>41</v>
      </c>
      <c r="C39" s="6">
        <v>17.2206768237657</v>
      </c>
      <c r="D39" s="6">
        <v>6739.1870775350299</v>
      </c>
      <c r="E39" s="6">
        <v>0.25487918210170302</v>
      </c>
      <c r="F39" s="6">
        <v>99.745120817898297</v>
      </c>
    </row>
    <row r="40" spans="1:6" x14ac:dyDescent="0.25">
      <c r="A40" s="6" t="s">
        <v>42</v>
      </c>
      <c r="B40" s="6" t="s">
        <v>43</v>
      </c>
      <c r="C40" s="6">
        <v>1.24355466722243</v>
      </c>
      <c r="D40" s="6">
        <v>2695.1724915980799</v>
      </c>
      <c r="E40" s="6">
        <v>4.6118797911206197E-2</v>
      </c>
      <c r="F40" s="6">
        <v>99.953881202088795</v>
      </c>
    </row>
    <row r="41" spans="1:6" x14ac:dyDescent="0.25">
      <c r="A41" s="6" t="s">
        <v>44</v>
      </c>
      <c r="B41" s="6" t="s">
        <v>45</v>
      </c>
      <c r="C41" s="6">
        <v>0</v>
      </c>
      <c r="D41" s="6">
        <v>72628.588848162195</v>
      </c>
      <c r="E41" s="6">
        <v>0</v>
      </c>
      <c r="F41" s="6">
        <v>100</v>
      </c>
    </row>
    <row r="42" spans="1:6" x14ac:dyDescent="0.25">
      <c r="A42" s="6" t="s">
        <v>46</v>
      </c>
      <c r="B42" s="6" t="s">
        <v>47</v>
      </c>
      <c r="C42" s="6">
        <v>19.090585597083098</v>
      </c>
      <c r="D42" s="6">
        <v>9553.5908945699994</v>
      </c>
      <c r="E42" s="6">
        <v>0.199427774094808</v>
      </c>
      <c r="F42" s="6">
        <v>99.800572225905199</v>
      </c>
    </row>
    <row r="43" spans="1:6" x14ac:dyDescent="0.25">
      <c r="A43" s="6" t="s">
        <v>48</v>
      </c>
      <c r="B43" s="6" t="s">
        <v>49</v>
      </c>
      <c r="C43" s="6">
        <v>46.553458946800298</v>
      </c>
      <c r="D43" s="6">
        <v>9141.2284624009408</v>
      </c>
      <c r="E43" s="6">
        <v>0.50668876716189404</v>
      </c>
      <c r="F43" s="6">
        <v>99.493311232838096</v>
      </c>
    </row>
    <row r="44" spans="1:6" x14ac:dyDescent="0.25">
      <c r="A44" s="6" t="s">
        <v>50</v>
      </c>
      <c r="B44" s="6" t="s">
        <v>51</v>
      </c>
      <c r="C44" s="6">
        <v>62.5982546361261</v>
      </c>
      <c r="D44" s="6">
        <v>11229.861128267399</v>
      </c>
      <c r="E44" s="6">
        <v>0.55433677034870099</v>
      </c>
      <c r="F44" s="6">
        <v>99.445663229651302</v>
      </c>
    </row>
    <row r="45" spans="1:6" x14ac:dyDescent="0.25">
      <c r="A45" s="6" t="s">
        <v>52</v>
      </c>
      <c r="B45" s="6" t="s">
        <v>53</v>
      </c>
      <c r="C45" s="6">
        <v>235.47812926058</v>
      </c>
      <c r="D45" s="6">
        <v>66972.908178758502</v>
      </c>
      <c r="E45" s="6">
        <v>0.35037015794631998</v>
      </c>
      <c r="F45" s="6">
        <v>99.649629842053699</v>
      </c>
    </row>
    <row r="46" spans="1:6" x14ac:dyDescent="0.25">
      <c r="A46" s="6" t="s">
        <v>54</v>
      </c>
      <c r="B46" s="6" t="s">
        <v>55</v>
      </c>
      <c r="C46" s="6">
        <v>1.88627566697506</v>
      </c>
      <c r="D46" s="6">
        <v>3183.65952718265</v>
      </c>
      <c r="E46" s="6">
        <v>5.9213578573809697E-2</v>
      </c>
      <c r="F46" s="6">
        <v>99.940786421426196</v>
      </c>
    </row>
    <row r="47" spans="1:6" x14ac:dyDescent="0.25">
      <c r="A47" s="6" t="s">
        <v>56</v>
      </c>
      <c r="B47" s="6" t="s">
        <v>57</v>
      </c>
      <c r="C47" s="6">
        <v>39.491370960936798</v>
      </c>
      <c r="D47" s="6">
        <v>62729.5883307689</v>
      </c>
      <c r="E47" s="6">
        <v>6.2915325744131501E-2</v>
      </c>
      <c r="F47" s="6">
        <v>99.9370846742559</v>
      </c>
    </row>
    <row r="48" spans="1:6" x14ac:dyDescent="0.25">
      <c r="A48" s="6" t="s">
        <v>58</v>
      </c>
      <c r="B48" s="6" t="s">
        <v>59</v>
      </c>
      <c r="C48" s="6">
        <v>28.980049442562599</v>
      </c>
      <c r="D48" s="6">
        <v>10144.236780298201</v>
      </c>
      <c r="E48" s="6">
        <v>0.284866133569878</v>
      </c>
      <c r="F48" s="6">
        <v>99.715133866430094</v>
      </c>
    </row>
    <row r="49" spans="1:6" x14ac:dyDescent="0.25">
      <c r="A49" s="6" t="s">
        <v>60</v>
      </c>
      <c r="B49" s="6" t="s">
        <v>61</v>
      </c>
      <c r="C49" s="6">
        <v>0</v>
      </c>
      <c r="D49" s="6">
        <v>2420.2823608316598</v>
      </c>
      <c r="E49" s="6">
        <v>0</v>
      </c>
      <c r="F49" s="6">
        <v>100</v>
      </c>
    </row>
    <row r="50" spans="1:6" x14ac:dyDescent="0.25">
      <c r="A50" s="6" t="s">
        <v>62</v>
      </c>
      <c r="B50" s="6" t="s">
        <v>63</v>
      </c>
      <c r="C50" s="6">
        <v>9.1161995995224903</v>
      </c>
      <c r="D50" s="6">
        <v>17356.325252666898</v>
      </c>
      <c r="E50" s="6">
        <v>5.2496215685508399E-2</v>
      </c>
      <c r="F50" s="6">
        <v>99.947503784314506</v>
      </c>
    </row>
    <row r="51" spans="1:6" x14ac:dyDescent="0.25">
      <c r="A51" s="6" t="s">
        <v>64</v>
      </c>
      <c r="B51" s="6" t="s">
        <v>65</v>
      </c>
      <c r="C51" s="6">
        <v>851.64088195278396</v>
      </c>
      <c r="D51" s="6">
        <v>356511.00394028699</v>
      </c>
      <c r="E51" s="6">
        <v>0.23831278794581601</v>
      </c>
      <c r="F51" s="6">
        <v>99.761687212054198</v>
      </c>
    </row>
    <row r="52" spans="1:6" x14ac:dyDescent="0.25">
      <c r="A52" s="6" t="s">
        <v>66</v>
      </c>
      <c r="B52" s="6" t="s">
        <v>67</v>
      </c>
      <c r="C52" s="6">
        <v>49.492105829169503</v>
      </c>
      <c r="D52" s="6">
        <v>10453.959640467399</v>
      </c>
      <c r="E52" s="6">
        <v>0.47119848812196202</v>
      </c>
      <c r="F52" s="6">
        <v>99.528801511878001</v>
      </c>
    </row>
    <row r="53" spans="1:6" x14ac:dyDescent="0.25">
      <c r="A53" s="6" t="s">
        <v>68</v>
      </c>
      <c r="B53" s="6" t="s">
        <v>69</v>
      </c>
      <c r="C53" s="6">
        <v>18.032136855225598</v>
      </c>
      <c r="D53" s="6">
        <v>5114.1690434043303</v>
      </c>
      <c r="E53" s="6">
        <v>0.35135288391624597</v>
      </c>
      <c r="F53" s="6">
        <v>99.648647116083794</v>
      </c>
    </row>
    <row r="54" spans="1:6" x14ac:dyDescent="0.25">
      <c r="A54" s="6" t="s">
        <v>70</v>
      </c>
      <c r="B54" s="6" t="s">
        <v>71</v>
      </c>
      <c r="C54" s="6">
        <v>38.177592014066398</v>
      </c>
      <c r="D54" s="6">
        <v>4411.3943715221103</v>
      </c>
      <c r="E54" s="6">
        <v>0.85800594589610302</v>
      </c>
      <c r="F54" s="6">
        <v>99.141994054103904</v>
      </c>
    </row>
    <row r="55" spans="1:6" x14ac:dyDescent="0.25">
      <c r="A55" s="6" t="s">
        <v>72</v>
      </c>
      <c r="B55" s="6" t="s">
        <v>73</v>
      </c>
      <c r="C55" s="6">
        <v>20.694470978148601</v>
      </c>
      <c r="D55" s="6">
        <v>5527.3865383973298</v>
      </c>
      <c r="E55" s="6">
        <v>0.373002321760945</v>
      </c>
      <c r="F55" s="6">
        <v>99.626997678239107</v>
      </c>
    </row>
    <row r="56" spans="1:6" x14ac:dyDescent="0.25">
      <c r="A56" s="6" t="s">
        <v>74</v>
      </c>
      <c r="B56" s="6" t="s">
        <v>75</v>
      </c>
      <c r="C56" s="6">
        <v>87.502898040304203</v>
      </c>
      <c r="D56" s="6">
        <v>7949.8463366118804</v>
      </c>
      <c r="E56" s="6">
        <v>1.08870344544747</v>
      </c>
      <c r="F56" s="6">
        <v>98.911296554552493</v>
      </c>
    </row>
    <row r="57" spans="1:6" x14ac:dyDescent="0.25">
      <c r="A57" s="6" t="s">
        <v>76</v>
      </c>
      <c r="B57" s="6" t="s">
        <v>77</v>
      </c>
      <c r="C57" s="6">
        <v>11.736033484090299</v>
      </c>
      <c r="D57" s="6">
        <v>21494.210296921101</v>
      </c>
      <c r="E57" s="6">
        <v>5.4571109328483199E-2</v>
      </c>
      <c r="F57" s="6">
        <v>99.945428890671494</v>
      </c>
    </row>
    <row r="58" spans="1:6" x14ac:dyDescent="0.25">
      <c r="A58" s="6" t="s">
        <v>78</v>
      </c>
      <c r="B58" s="6" t="s">
        <v>79</v>
      </c>
      <c r="C58" s="6">
        <v>3.0814949120858799</v>
      </c>
      <c r="D58" s="6">
        <v>13473.2928875574</v>
      </c>
      <c r="E58" s="6">
        <v>2.28659046167075E-2</v>
      </c>
      <c r="F58" s="6">
        <v>99.977134095383306</v>
      </c>
    </row>
    <row r="59" spans="1:6" x14ac:dyDescent="0.25">
      <c r="A59" s="6" t="s">
        <v>80</v>
      </c>
      <c r="B59" s="6" t="s">
        <v>81</v>
      </c>
      <c r="C59" s="6">
        <v>295.89881364502202</v>
      </c>
      <c r="D59" s="6">
        <v>75089.094204111199</v>
      </c>
      <c r="E59" s="6">
        <v>0.392516868145528</v>
      </c>
      <c r="F59" s="6">
        <v>99.607483131854494</v>
      </c>
    </row>
    <row r="60" spans="1:6" x14ac:dyDescent="0.25">
      <c r="A60" t="s">
        <v>13</v>
      </c>
    </row>
    <row r="61" spans="1:6" x14ac:dyDescent="0.25">
      <c r="A61" t="s">
        <v>14</v>
      </c>
    </row>
    <row r="62" spans="1:6" x14ac:dyDescent="0.25">
      <c r="A62" t="s">
        <v>15</v>
      </c>
    </row>
    <row r="63" spans="1:6" x14ac:dyDescent="0.25">
      <c r="A63" t="s">
        <v>420</v>
      </c>
    </row>
    <row r="64" spans="1:6" x14ac:dyDescent="0.25">
      <c r="A64" t="s">
        <v>16</v>
      </c>
    </row>
    <row r="67" spans="1:6" x14ac:dyDescent="0.25">
      <c r="F67" s="7" t="str">
        <f>HYPERLINK("#'Indice'!A1", "Ir al Índice")</f>
        <v>Ir al Índice</v>
      </c>
    </row>
    <row r="68" spans="1:6" ht="17.25" x14ac:dyDescent="0.3">
      <c r="A68" s="4" t="s">
        <v>384</v>
      </c>
    </row>
    <row r="69" spans="1:6" x14ac:dyDescent="0.25">
      <c r="A69" s="5" t="s">
        <v>18</v>
      </c>
      <c r="B69" s="5" t="s">
        <v>83</v>
      </c>
      <c r="C69" s="5" t="s">
        <v>379</v>
      </c>
      <c r="D69" s="5" t="s">
        <v>380</v>
      </c>
      <c r="E69" s="5" t="s">
        <v>381</v>
      </c>
      <c r="F69" s="5" t="s">
        <v>382</v>
      </c>
    </row>
    <row r="70" spans="1:6" x14ac:dyDescent="0.25">
      <c r="A70" s="6" t="s">
        <v>84</v>
      </c>
      <c r="B70" s="6" t="s">
        <v>85</v>
      </c>
      <c r="C70" s="6">
        <v>8675.0953132702307</v>
      </c>
      <c r="D70" s="6">
        <v>410117.53308867902</v>
      </c>
      <c r="E70" s="6">
        <v>2.07145368015982</v>
      </c>
      <c r="F70" s="6">
        <v>97.928546319840194</v>
      </c>
    </row>
    <row r="71" spans="1:6" x14ac:dyDescent="0.25">
      <c r="A71" s="6" t="s">
        <v>86</v>
      </c>
      <c r="B71" s="6" t="s">
        <v>87</v>
      </c>
      <c r="C71" s="6">
        <v>5035.2558057667902</v>
      </c>
      <c r="D71" s="6">
        <v>587771.12541784998</v>
      </c>
      <c r="E71" s="6">
        <v>0.84939298314796696</v>
      </c>
      <c r="F71" s="6">
        <v>99.150607016852007</v>
      </c>
    </row>
    <row r="72" spans="1:6" x14ac:dyDescent="0.25">
      <c r="A72" s="6" t="s">
        <v>88</v>
      </c>
      <c r="B72" s="6" t="s">
        <v>89</v>
      </c>
      <c r="C72" s="6">
        <v>6367.5593706210102</v>
      </c>
      <c r="D72" s="6">
        <v>822283.85673540004</v>
      </c>
      <c r="E72" s="6">
        <v>0.76842436359347499</v>
      </c>
      <c r="F72" s="6">
        <v>99.231575636406504</v>
      </c>
    </row>
    <row r="73" spans="1:6" x14ac:dyDescent="0.25">
      <c r="A73" s="6" t="s">
        <v>90</v>
      </c>
      <c r="B73" s="6" t="s">
        <v>91</v>
      </c>
      <c r="C73" s="6">
        <v>843.44778162720502</v>
      </c>
      <c r="D73" s="6">
        <v>109304.80667875901</v>
      </c>
      <c r="E73" s="6">
        <v>0.76573867262739503</v>
      </c>
      <c r="F73" s="6">
        <v>99.234261327372593</v>
      </c>
    </row>
    <row r="74" spans="1:6" x14ac:dyDescent="0.25">
      <c r="A74" s="6" t="s">
        <v>92</v>
      </c>
      <c r="B74" s="6" t="s">
        <v>93</v>
      </c>
      <c r="C74" s="6">
        <v>1740.6427492965199</v>
      </c>
      <c r="D74" s="6">
        <v>109644.713246182</v>
      </c>
      <c r="E74" s="6">
        <v>1.56272135932051</v>
      </c>
      <c r="F74" s="6">
        <v>98.437278640679494</v>
      </c>
    </row>
    <row r="75" spans="1:6" x14ac:dyDescent="0.25">
      <c r="A75" s="6" t="s">
        <v>94</v>
      </c>
      <c r="B75" s="6" t="s">
        <v>95</v>
      </c>
      <c r="C75" s="6">
        <v>167.62672509260699</v>
      </c>
      <c r="D75" s="6">
        <v>60858.927330530503</v>
      </c>
      <c r="E75" s="6">
        <v>0.27467833910435402</v>
      </c>
      <c r="F75" s="6">
        <v>99.725321660895602</v>
      </c>
    </row>
    <row r="76" spans="1:6" x14ac:dyDescent="0.25">
      <c r="A76" s="6" t="s">
        <v>96</v>
      </c>
      <c r="B76" s="6" t="s">
        <v>97</v>
      </c>
      <c r="C76" s="6">
        <v>248.123818522563</v>
      </c>
      <c r="D76" s="6">
        <v>70215.211768925306</v>
      </c>
      <c r="E76" s="6">
        <v>0.35213180933597898</v>
      </c>
      <c r="F76" s="6">
        <v>99.647868190663999</v>
      </c>
    </row>
    <row r="77" spans="1:6" x14ac:dyDescent="0.25">
      <c r="A77" s="6" t="s">
        <v>98</v>
      </c>
      <c r="B77" s="6" t="s">
        <v>99</v>
      </c>
      <c r="C77" s="6">
        <v>172.82901655402799</v>
      </c>
      <c r="D77" s="6">
        <v>213017.53304368499</v>
      </c>
      <c r="E77" s="6">
        <v>8.1067931441100402E-2</v>
      </c>
      <c r="F77" s="6">
        <v>99.918932068558902</v>
      </c>
    </row>
    <row r="78" spans="1:6" x14ac:dyDescent="0.25">
      <c r="A78" s="6" t="s">
        <v>100</v>
      </c>
      <c r="B78" s="6" t="s">
        <v>101</v>
      </c>
      <c r="C78" s="6">
        <v>372.16444493612602</v>
      </c>
      <c r="D78" s="6">
        <v>13370.0193962866</v>
      </c>
      <c r="E78" s="6">
        <v>2.70818997355964</v>
      </c>
      <c r="F78" s="6">
        <v>97.291810026440302</v>
      </c>
    </row>
    <row r="79" spans="1:6" x14ac:dyDescent="0.25">
      <c r="A79" s="6" t="s">
        <v>102</v>
      </c>
      <c r="B79" s="6" t="s">
        <v>103</v>
      </c>
      <c r="C79" s="6">
        <v>246.08913156820199</v>
      </c>
      <c r="D79" s="6">
        <v>288749.59932321502</v>
      </c>
      <c r="E79" s="6">
        <v>8.5153219026901095E-2</v>
      </c>
      <c r="F79" s="6">
        <v>99.914846780973093</v>
      </c>
    </row>
    <row r="80" spans="1:6" x14ac:dyDescent="0.25">
      <c r="A80" s="6" t="s">
        <v>104</v>
      </c>
      <c r="B80" s="6" t="s">
        <v>105</v>
      </c>
      <c r="C80" s="6">
        <v>136.12038074831199</v>
      </c>
      <c r="D80" s="6">
        <v>517473.098953643</v>
      </c>
      <c r="E80" s="6">
        <v>2.6297904995462199E-2</v>
      </c>
      <c r="F80" s="6">
        <v>99.973702095004498</v>
      </c>
    </row>
    <row r="81" spans="1:6" x14ac:dyDescent="0.25">
      <c r="A81" s="6" t="s">
        <v>106</v>
      </c>
      <c r="B81" s="6" t="s">
        <v>107</v>
      </c>
      <c r="C81" s="6">
        <v>11422.105165197099</v>
      </c>
      <c r="D81" s="6">
        <v>103652.542794439</v>
      </c>
      <c r="E81" s="6">
        <v>9.9258223837482902</v>
      </c>
      <c r="F81" s="6">
        <v>90.074177616251703</v>
      </c>
    </row>
    <row r="82" spans="1:6" x14ac:dyDescent="0.25">
      <c r="A82" s="6" t="s">
        <v>108</v>
      </c>
      <c r="B82" s="6" t="s">
        <v>109</v>
      </c>
      <c r="C82" s="6">
        <v>735.36745893116699</v>
      </c>
      <c r="D82" s="6">
        <v>86830.685776161306</v>
      </c>
      <c r="E82" s="6">
        <v>0.83978600355196298</v>
      </c>
      <c r="F82" s="6">
        <v>99.160213996447993</v>
      </c>
    </row>
    <row r="83" spans="1:6" x14ac:dyDescent="0.25">
      <c r="A83" s="6" t="s">
        <v>110</v>
      </c>
      <c r="B83" s="6" t="s">
        <v>111</v>
      </c>
      <c r="C83" s="6">
        <v>0</v>
      </c>
      <c r="D83" s="6">
        <v>315323.11650849902</v>
      </c>
      <c r="E83" s="6">
        <v>0</v>
      </c>
      <c r="F83" s="6">
        <v>100</v>
      </c>
    </row>
    <row r="84" spans="1:6" x14ac:dyDescent="0.25">
      <c r="A84" s="6" t="s">
        <v>112</v>
      </c>
      <c r="B84" s="6" t="s">
        <v>113</v>
      </c>
      <c r="C84" s="6">
        <v>0</v>
      </c>
      <c r="D84" s="6">
        <v>283406.93243406498</v>
      </c>
      <c r="E84" s="6">
        <v>0</v>
      </c>
      <c r="F84" s="6">
        <v>100</v>
      </c>
    </row>
    <row r="85" spans="1:6" x14ac:dyDescent="0.25">
      <c r="A85" s="6" t="s">
        <v>114</v>
      </c>
      <c r="B85" s="6" t="s">
        <v>115</v>
      </c>
      <c r="C85" s="6">
        <v>676.98178474739098</v>
      </c>
      <c r="D85" s="6">
        <v>138176.57716515</v>
      </c>
      <c r="E85" s="6">
        <v>0.48755090605323897</v>
      </c>
      <c r="F85" s="6">
        <v>99.512449093946799</v>
      </c>
    </row>
    <row r="86" spans="1:6" x14ac:dyDescent="0.25">
      <c r="A86" s="6" t="s">
        <v>116</v>
      </c>
      <c r="B86" s="6" t="s">
        <v>117</v>
      </c>
      <c r="C86" s="6">
        <v>1501.58197276184</v>
      </c>
      <c r="D86" s="6">
        <v>517738.15527382999</v>
      </c>
      <c r="E86" s="6">
        <v>0.28918857033638801</v>
      </c>
      <c r="F86" s="6">
        <v>99.710811429663593</v>
      </c>
    </row>
    <row r="87" spans="1:6" x14ac:dyDescent="0.25">
      <c r="A87" s="6" t="s">
        <v>118</v>
      </c>
      <c r="B87" s="6" t="s">
        <v>119</v>
      </c>
      <c r="C87" s="6">
        <v>282.35629311566697</v>
      </c>
      <c r="D87" s="6">
        <v>798231.37315212004</v>
      </c>
      <c r="E87" s="6">
        <v>3.5360230225700999E-2</v>
      </c>
      <c r="F87" s="6">
        <v>99.964639769774294</v>
      </c>
    </row>
    <row r="88" spans="1:6" x14ac:dyDescent="0.25">
      <c r="A88" s="6" t="s">
        <v>120</v>
      </c>
      <c r="B88" s="6" t="s">
        <v>121</v>
      </c>
      <c r="C88" s="6">
        <v>1464.25357298381</v>
      </c>
      <c r="D88" s="6">
        <v>290286.86043454299</v>
      </c>
      <c r="E88" s="6">
        <v>0.50188448395985497</v>
      </c>
      <c r="F88" s="6">
        <v>99.498115516040201</v>
      </c>
    </row>
    <row r="89" spans="1:6" x14ac:dyDescent="0.25">
      <c r="A89" t="s">
        <v>13</v>
      </c>
    </row>
    <row r="90" spans="1:6" x14ac:dyDescent="0.25">
      <c r="A90" t="s">
        <v>14</v>
      </c>
    </row>
    <row r="91" spans="1:6" x14ac:dyDescent="0.25">
      <c r="A91" t="s">
        <v>15</v>
      </c>
    </row>
    <row r="92" spans="1:6" x14ac:dyDescent="0.25">
      <c r="A92" t="s">
        <v>420</v>
      </c>
    </row>
    <row r="93" spans="1:6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93"/>
  <sheetViews>
    <sheetView workbookViewId="0"/>
  </sheetViews>
  <sheetFormatPr baseColWidth="10" defaultRowHeight="15" x14ac:dyDescent="0.25"/>
  <sheetData>
    <row r="1" spans="1:10" x14ac:dyDescent="0.25">
      <c r="J1" s="7" t="str">
        <f>HYPERLINK("#'Indice'!A1", "Ir al Índice")</f>
        <v>Ir al Índice</v>
      </c>
    </row>
    <row r="5" spans="1:10" ht="23.25" x14ac:dyDescent="0.35">
      <c r="A5" s="1" t="s">
        <v>0</v>
      </c>
    </row>
    <row r="7" spans="1:10" ht="21" x14ac:dyDescent="0.35">
      <c r="A7" s="2" t="s">
        <v>385</v>
      </c>
    </row>
    <row r="9" spans="1:10" x14ac:dyDescent="0.25">
      <c r="A9" t="s">
        <v>3</v>
      </c>
    </row>
    <row r="10" spans="1:10" x14ac:dyDescent="0.25">
      <c r="A10" t="s">
        <v>4</v>
      </c>
    </row>
    <row r="11" spans="1:10" x14ac:dyDescent="0.25">
      <c r="A11" t="s">
        <v>386</v>
      </c>
    </row>
    <row r="12" spans="1:10" x14ac:dyDescent="0.25">
      <c r="A12" s="3" t="s">
        <v>6</v>
      </c>
    </row>
    <row r="15" spans="1:10" ht="17.25" x14ac:dyDescent="0.3">
      <c r="A15" s="4" t="s">
        <v>387</v>
      </c>
    </row>
    <row r="16" spans="1:10" x14ac:dyDescent="0.25">
      <c r="A16" s="5" t="s">
        <v>8</v>
      </c>
      <c r="B16" s="5" t="s">
        <v>9</v>
      </c>
      <c r="C16" s="5" t="s">
        <v>388</v>
      </c>
      <c r="D16" s="5" t="s">
        <v>389</v>
      </c>
      <c r="E16" s="5" t="s">
        <v>390</v>
      </c>
      <c r="F16" s="5" t="s">
        <v>391</v>
      </c>
      <c r="G16" s="5" t="s">
        <v>392</v>
      </c>
      <c r="H16" s="5" t="s">
        <v>393</v>
      </c>
      <c r="I16" s="5" t="s">
        <v>394</v>
      </c>
      <c r="J16" s="5" t="s">
        <v>395</v>
      </c>
    </row>
    <row r="17" spans="1:10" x14ac:dyDescent="0.25">
      <c r="A17" s="6" t="s">
        <v>11</v>
      </c>
      <c r="B17" s="6" t="s">
        <v>12</v>
      </c>
      <c r="C17" s="6">
        <v>747517.47247715294</v>
      </c>
      <c r="D17" s="6">
        <v>409356.36475465703</v>
      </c>
      <c r="E17" s="6">
        <v>177639.86745205801</v>
      </c>
      <c r="F17" s="6">
        <v>55845.8515103877</v>
      </c>
      <c r="G17" s="6">
        <v>53.764328021974798</v>
      </c>
      <c r="H17" s="6">
        <v>29.442482193250999</v>
      </c>
      <c r="I17" s="6">
        <v>12.776541626275501</v>
      </c>
      <c r="J17" s="6">
        <v>4.0166481584987297</v>
      </c>
    </row>
    <row r="18" spans="1:10" x14ac:dyDescent="0.25">
      <c r="A18" t="s">
        <v>13</v>
      </c>
    </row>
    <row r="19" spans="1:10" x14ac:dyDescent="0.25">
      <c r="A19" t="s">
        <v>14</v>
      </c>
    </row>
    <row r="20" spans="1:10" x14ac:dyDescent="0.25">
      <c r="A20" t="s">
        <v>15</v>
      </c>
    </row>
    <row r="21" spans="1:10" x14ac:dyDescent="0.25">
      <c r="A21" t="s">
        <v>420</v>
      </c>
    </row>
    <row r="22" spans="1:10" x14ac:dyDescent="0.25">
      <c r="A22" t="s">
        <v>16</v>
      </c>
    </row>
    <row r="25" spans="1:10" x14ac:dyDescent="0.25">
      <c r="J25" s="7" t="str">
        <f>HYPERLINK("#'Indice'!A1", "Ir al Índice")</f>
        <v>Ir al Índice</v>
      </c>
    </row>
    <row r="26" spans="1:10" ht="17.25" x14ac:dyDescent="0.3">
      <c r="A26" s="4" t="s">
        <v>396</v>
      </c>
    </row>
    <row r="27" spans="1:10" x14ac:dyDescent="0.25">
      <c r="A27" s="5" t="s">
        <v>18</v>
      </c>
      <c r="B27" s="5" t="s">
        <v>9</v>
      </c>
      <c r="C27" s="5" t="s">
        <v>388</v>
      </c>
      <c r="D27" s="5" t="s">
        <v>389</v>
      </c>
      <c r="E27" s="5" t="s">
        <v>390</v>
      </c>
      <c r="F27" s="5" t="s">
        <v>391</v>
      </c>
      <c r="G27" s="5" t="s">
        <v>392</v>
      </c>
      <c r="H27" s="5" t="s">
        <v>393</v>
      </c>
      <c r="I27" s="5" t="s">
        <v>394</v>
      </c>
      <c r="J27" s="5" t="s">
        <v>395</v>
      </c>
    </row>
    <row r="28" spans="1:10" x14ac:dyDescent="0.25">
      <c r="A28" s="6" t="s">
        <v>11</v>
      </c>
      <c r="B28" s="6" t="s">
        <v>19</v>
      </c>
      <c r="C28" s="6">
        <v>747517.47247715294</v>
      </c>
      <c r="D28" s="6">
        <v>409356.36475465703</v>
      </c>
      <c r="E28" s="6">
        <v>177639.86745205801</v>
      </c>
      <c r="F28" s="6">
        <v>55845.8515103877</v>
      </c>
      <c r="G28" s="6">
        <v>53.764328021974798</v>
      </c>
      <c r="H28" s="6">
        <v>29.442482193250999</v>
      </c>
      <c r="I28" s="6">
        <v>12.776541626275501</v>
      </c>
      <c r="J28" s="6">
        <v>4.0166481584987297</v>
      </c>
    </row>
    <row r="29" spans="1:10" x14ac:dyDescent="0.25">
      <c r="A29" s="6" t="s">
        <v>20</v>
      </c>
      <c r="B29" s="6" t="s">
        <v>21</v>
      </c>
      <c r="C29" s="6">
        <v>972.752045092461</v>
      </c>
      <c r="D29" s="6">
        <v>352.71106997159598</v>
      </c>
      <c r="E29" s="6">
        <v>65.419479927957198</v>
      </c>
      <c r="F29" s="6">
        <v>9.3082490398354096</v>
      </c>
      <c r="G29" s="6">
        <v>69.472818597457902</v>
      </c>
      <c r="H29" s="6">
        <v>25.190213996540901</v>
      </c>
      <c r="I29" s="6">
        <v>4.6721830960972301</v>
      </c>
      <c r="J29" s="6">
        <v>0.66478430990394999</v>
      </c>
    </row>
    <row r="30" spans="1:10" x14ac:dyDescent="0.25">
      <c r="A30" s="6" t="s">
        <v>22</v>
      </c>
      <c r="B30" s="6" t="s">
        <v>23</v>
      </c>
      <c r="C30" s="6">
        <v>4349.2643231869097</v>
      </c>
      <c r="D30" s="6">
        <v>3435.9853181631802</v>
      </c>
      <c r="E30" s="6">
        <v>707.38448035522401</v>
      </c>
      <c r="F30" s="6">
        <v>188.04916383643899</v>
      </c>
      <c r="G30" s="6">
        <v>50.102787765922699</v>
      </c>
      <c r="H30" s="6">
        <v>39.5819684365865</v>
      </c>
      <c r="I30" s="6">
        <v>8.1489493060231695</v>
      </c>
      <c r="J30" s="6">
        <v>2.1662944914675899</v>
      </c>
    </row>
    <row r="31" spans="1:10" x14ac:dyDescent="0.25">
      <c r="A31" s="6" t="s">
        <v>24</v>
      </c>
      <c r="B31" s="6" t="s">
        <v>25</v>
      </c>
      <c r="C31" s="6">
        <v>822.00476408519501</v>
      </c>
      <c r="D31" s="6">
        <v>581.04710391810102</v>
      </c>
      <c r="E31" s="6">
        <v>86.775588833501004</v>
      </c>
      <c r="F31" s="6">
        <v>27.295010416537799</v>
      </c>
      <c r="G31" s="6">
        <v>54.181833162973902</v>
      </c>
      <c r="H31" s="6">
        <v>38.299288057479899</v>
      </c>
      <c r="I31" s="6">
        <v>5.7197484518572397</v>
      </c>
      <c r="J31" s="6">
        <v>1.7991303276889601</v>
      </c>
    </row>
    <row r="32" spans="1:10" x14ac:dyDescent="0.25">
      <c r="A32" s="6" t="s">
        <v>26</v>
      </c>
      <c r="B32" s="6" t="s">
        <v>27</v>
      </c>
      <c r="C32" s="6">
        <v>7026.43845656556</v>
      </c>
      <c r="D32" s="6">
        <v>6207.7154762144201</v>
      </c>
      <c r="E32" s="6">
        <v>3317.4947381009702</v>
      </c>
      <c r="F32" s="6">
        <v>467.156990680805</v>
      </c>
      <c r="G32" s="6">
        <v>41.2863193592679</v>
      </c>
      <c r="H32" s="6">
        <v>36.475623493574602</v>
      </c>
      <c r="I32" s="6">
        <v>19.493111350309299</v>
      </c>
      <c r="J32" s="6">
        <v>2.7449457968482101</v>
      </c>
    </row>
    <row r="33" spans="1:10" x14ac:dyDescent="0.25">
      <c r="A33" s="6" t="s">
        <v>28</v>
      </c>
      <c r="B33" s="6" t="s">
        <v>29</v>
      </c>
      <c r="C33" s="6">
        <v>1648.3821439661899</v>
      </c>
      <c r="D33" s="6">
        <v>549.29869514078598</v>
      </c>
      <c r="E33" s="6">
        <v>50.034896723278798</v>
      </c>
      <c r="F33" s="6">
        <v>14.0616103653516</v>
      </c>
      <c r="G33" s="6">
        <v>72.879947565963107</v>
      </c>
      <c r="H33" s="6">
        <v>24.286152483785699</v>
      </c>
      <c r="I33" s="6">
        <v>2.2121937337218198</v>
      </c>
      <c r="J33" s="6">
        <v>0.62170621652939295</v>
      </c>
    </row>
    <row r="34" spans="1:10" x14ac:dyDescent="0.25">
      <c r="A34" s="6" t="s">
        <v>30</v>
      </c>
      <c r="B34" s="6" t="s">
        <v>31</v>
      </c>
      <c r="C34" s="6">
        <v>1826.8399074100601</v>
      </c>
      <c r="D34" s="6">
        <v>1325.8722447452301</v>
      </c>
      <c r="E34" s="6">
        <v>386.74610186613302</v>
      </c>
      <c r="F34" s="6">
        <v>60.429275488003498</v>
      </c>
      <c r="G34" s="6">
        <v>50.747138415710801</v>
      </c>
      <c r="H34" s="6">
        <v>36.830935241077199</v>
      </c>
      <c r="I34" s="6">
        <v>10.743282913586899</v>
      </c>
      <c r="J34" s="6">
        <v>1.67864342962511</v>
      </c>
    </row>
    <row r="35" spans="1:10" x14ac:dyDescent="0.25">
      <c r="A35" s="6" t="s">
        <v>32</v>
      </c>
      <c r="B35" s="6" t="s">
        <v>33</v>
      </c>
      <c r="C35" s="6">
        <v>2871.9012160114498</v>
      </c>
      <c r="D35" s="6">
        <v>714.23433100305601</v>
      </c>
      <c r="E35" s="6">
        <v>62.994966861360197</v>
      </c>
      <c r="F35" s="6">
        <v>78.283759132560803</v>
      </c>
      <c r="G35" s="6">
        <v>77.048082280736594</v>
      </c>
      <c r="H35" s="6">
        <v>19.161656813279102</v>
      </c>
      <c r="I35" s="6">
        <v>1.6900446864071399</v>
      </c>
      <c r="J35" s="6">
        <v>2.10021621957726</v>
      </c>
    </row>
    <row r="36" spans="1:10" x14ac:dyDescent="0.25">
      <c r="A36" s="6" t="s">
        <v>34</v>
      </c>
      <c r="B36" s="6" t="s">
        <v>35</v>
      </c>
      <c r="C36" s="6">
        <v>14406.6312990759</v>
      </c>
      <c r="D36" s="6">
        <v>7406.2402832836997</v>
      </c>
      <c r="E36" s="6">
        <v>639.867355135872</v>
      </c>
      <c r="F36" s="6">
        <v>117.928019032271</v>
      </c>
      <c r="G36" s="6">
        <v>63.829001273306702</v>
      </c>
      <c r="H36" s="6">
        <v>32.813564160724603</v>
      </c>
      <c r="I36" s="6">
        <v>2.83495102899834</v>
      </c>
      <c r="J36" s="6">
        <v>0.52248353697037897</v>
      </c>
    </row>
    <row r="37" spans="1:10" x14ac:dyDescent="0.25">
      <c r="A37" s="6" t="s">
        <v>36</v>
      </c>
      <c r="B37" s="6" t="s">
        <v>37</v>
      </c>
      <c r="C37" s="6">
        <v>8164.6911477428803</v>
      </c>
      <c r="D37" s="6">
        <v>6131.9774848774196</v>
      </c>
      <c r="E37" s="6">
        <v>927.20025528068402</v>
      </c>
      <c r="F37" s="6">
        <v>431.66081140067598</v>
      </c>
      <c r="G37" s="6">
        <v>52.152123272501498</v>
      </c>
      <c r="H37" s="6">
        <v>39.1681252736593</v>
      </c>
      <c r="I37" s="6">
        <v>5.9225096377418902</v>
      </c>
      <c r="J37" s="6">
        <v>2.7572418160972898</v>
      </c>
    </row>
    <row r="38" spans="1:10" x14ac:dyDescent="0.25">
      <c r="A38" s="6" t="s">
        <v>38</v>
      </c>
      <c r="B38" s="6" t="s">
        <v>39</v>
      </c>
      <c r="C38" s="6">
        <v>10996.4623085363</v>
      </c>
      <c r="D38" s="6">
        <v>7173.0337364289699</v>
      </c>
      <c r="E38" s="6">
        <v>965.01131605445403</v>
      </c>
      <c r="F38" s="6">
        <v>86.091313271916704</v>
      </c>
      <c r="G38" s="6">
        <v>57.211861580797397</v>
      </c>
      <c r="H38" s="6">
        <v>37.319512560361602</v>
      </c>
      <c r="I38" s="6">
        <v>5.0207141432342404</v>
      </c>
      <c r="J38" s="6">
        <v>0.44791171560679499</v>
      </c>
    </row>
    <row r="39" spans="1:10" x14ac:dyDescent="0.25">
      <c r="A39" s="6" t="s">
        <v>40</v>
      </c>
      <c r="B39" s="6" t="s">
        <v>41</v>
      </c>
      <c r="C39" s="6">
        <v>1713.2386738771199</v>
      </c>
      <c r="D39" s="6">
        <v>360.807060821964</v>
      </c>
      <c r="E39" s="6">
        <v>63.625081742237597</v>
      </c>
      <c r="F39" s="6">
        <v>21.779194600956501</v>
      </c>
      <c r="G39" s="6">
        <v>79.336806368127498</v>
      </c>
      <c r="H39" s="6">
        <v>16.708284932598101</v>
      </c>
      <c r="I39" s="6">
        <v>2.94635585065146</v>
      </c>
      <c r="J39" s="6">
        <v>1.008552848623</v>
      </c>
    </row>
    <row r="40" spans="1:10" x14ac:dyDescent="0.25">
      <c r="A40" s="6" t="s">
        <v>42</v>
      </c>
      <c r="B40" s="6" t="s">
        <v>43</v>
      </c>
      <c r="C40" s="6">
        <v>526.87789834698401</v>
      </c>
      <c r="D40" s="6">
        <v>158.159008820906</v>
      </c>
      <c r="E40" s="6">
        <v>14.343646426163501</v>
      </c>
      <c r="F40" s="6">
        <v>10.8807876746184</v>
      </c>
      <c r="G40" s="6">
        <v>74.180849742697902</v>
      </c>
      <c r="H40" s="6">
        <v>22.267720292702599</v>
      </c>
      <c r="I40" s="6">
        <v>2.0194885449548501</v>
      </c>
      <c r="J40" s="6">
        <v>1.5319414196446399</v>
      </c>
    </row>
    <row r="41" spans="1:10" x14ac:dyDescent="0.25">
      <c r="A41" s="6" t="s">
        <v>44</v>
      </c>
      <c r="B41" s="6" t="s">
        <v>45</v>
      </c>
      <c r="C41" s="6">
        <v>12434.4199280055</v>
      </c>
      <c r="D41" s="6">
        <v>3946.5233960985402</v>
      </c>
      <c r="E41" s="6">
        <v>460.39386218620803</v>
      </c>
      <c r="F41" s="6">
        <v>0</v>
      </c>
      <c r="G41" s="6">
        <v>73.832735432242202</v>
      </c>
      <c r="H41" s="6">
        <v>23.4335513412273</v>
      </c>
      <c r="I41" s="6">
        <v>2.7337132265304498</v>
      </c>
      <c r="J41" s="6">
        <v>0</v>
      </c>
    </row>
    <row r="42" spans="1:10" x14ac:dyDescent="0.25">
      <c r="A42" s="6" t="s">
        <v>46</v>
      </c>
      <c r="B42" s="6" t="s">
        <v>47</v>
      </c>
      <c r="C42" s="6">
        <v>1787.71213796554</v>
      </c>
      <c r="D42" s="6">
        <v>567.21002148072205</v>
      </c>
      <c r="E42" s="6">
        <v>49.6573457610194</v>
      </c>
      <c r="F42" s="6">
        <v>0</v>
      </c>
      <c r="G42" s="6">
        <v>74.346143851518605</v>
      </c>
      <c r="H42" s="6">
        <v>23.588740578233701</v>
      </c>
      <c r="I42" s="6">
        <v>2.06511557024765</v>
      </c>
      <c r="J42" s="6">
        <v>0</v>
      </c>
    </row>
    <row r="43" spans="1:10" x14ac:dyDescent="0.25">
      <c r="A43" s="6" t="s">
        <v>48</v>
      </c>
      <c r="B43" s="6" t="s">
        <v>49</v>
      </c>
      <c r="C43" s="6">
        <v>1275.16740364866</v>
      </c>
      <c r="D43" s="6">
        <v>591.51204528139704</v>
      </c>
      <c r="E43" s="6">
        <v>168.51763501253001</v>
      </c>
      <c r="F43" s="6">
        <v>23.003860852617699</v>
      </c>
      <c r="G43" s="6">
        <v>61.955437678391597</v>
      </c>
      <c r="H43" s="6">
        <v>28.739275763001601</v>
      </c>
      <c r="I43" s="6">
        <v>8.1876181933877206</v>
      </c>
      <c r="J43" s="6">
        <v>1.1176683652191499</v>
      </c>
    </row>
    <row r="44" spans="1:10" x14ac:dyDescent="0.25">
      <c r="A44" s="6" t="s">
        <v>50</v>
      </c>
      <c r="B44" s="6" t="s">
        <v>51</v>
      </c>
      <c r="C44" s="6">
        <v>1826.9675890511301</v>
      </c>
      <c r="D44" s="6">
        <v>871.76032557912299</v>
      </c>
      <c r="E44" s="6">
        <v>52.9051873630534</v>
      </c>
      <c r="F44" s="6">
        <v>41.845475773286999</v>
      </c>
      <c r="G44" s="6">
        <v>65.401166974826197</v>
      </c>
      <c r="H44" s="6">
        <v>31.206980877444199</v>
      </c>
      <c r="I44" s="6">
        <v>1.89388197869595</v>
      </c>
      <c r="J44" s="6">
        <v>1.49797016903358</v>
      </c>
    </row>
    <row r="45" spans="1:10" x14ac:dyDescent="0.25">
      <c r="A45" s="6" t="s">
        <v>52</v>
      </c>
      <c r="B45" s="6" t="s">
        <v>53</v>
      </c>
      <c r="C45" s="6">
        <v>11822.0131627671</v>
      </c>
      <c r="D45" s="6">
        <v>5762.0438654128702</v>
      </c>
      <c r="E45" s="6">
        <v>729.38670688897002</v>
      </c>
      <c r="F45" s="6">
        <v>99.286563494477093</v>
      </c>
      <c r="G45" s="6">
        <v>64.205649955615002</v>
      </c>
      <c r="H45" s="6">
        <v>31.2938047317319</v>
      </c>
      <c r="I45" s="6">
        <v>3.9613174964382001</v>
      </c>
      <c r="J45" s="6">
        <v>0.53922781621487004</v>
      </c>
    </row>
    <row r="46" spans="1:10" x14ac:dyDescent="0.25">
      <c r="A46" s="6" t="s">
        <v>54</v>
      </c>
      <c r="B46" s="6" t="s">
        <v>55</v>
      </c>
      <c r="C46" s="6">
        <v>659.26636128443704</v>
      </c>
      <c r="D46" s="6">
        <v>297.993758215323</v>
      </c>
      <c r="E46" s="6">
        <v>14.9563030507992</v>
      </c>
      <c r="F46" s="6">
        <v>8.3438589071254707</v>
      </c>
      <c r="G46" s="6">
        <v>67.233639150097204</v>
      </c>
      <c r="H46" s="6">
        <v>30.390151819358898</v>
      </c>
      <c r="I46" s="6">
        <v>1.52528134512703</v>
      </c>
      <c r="J46" s="6">
        <v>0.85092768541691599</v>
      </c>
    </row>
    <row r="47" spans="1:10" x14ac:dyDescent="0.25">
      <c r="A47" s="6" t="s">
        <v>56</v>
      </c>
      <c r="B47" s="6" t="s">
        <v>57</v>
      </c>
      <c r="C47" s="6">
        <v>12038.548180437499</v>
      </c>
      <c r="D47" s="6">
        <v>8499.9461074924402</v>
      </c>
      <c r="E47" s="6">
        <v>1358.5757431899101</v>
      </c>
      <c r="F47" s="6">
        <v>176.15018759004201</v>
      </c>
      <c r="G47" s="6">
        <v>54.539156775291303</v>
      </c>
      <c r="H47" s="6">
        <v>38.507956805902097</v>
      </c>
      <c r="I47" s="6">
        <v>6.1548597337797801</v>
      </c>
      <c r="J47" s="6">
        <v>0.79802668502682705</v>
      </c>
    </row>
    <row r="48" spans="1:10" x14ac:dyDescent="0.25">
      <c r="A48" s="6" t="s">
        <v>58</v>
      </c>
      <c r="B48" s="6" t="s">
        <v>59</v>
      </c>
      <c r="C48" s="6">
        <v>1302.13553501656</v>
      </c>
      <c r="D48" s="6">
        <v>880.90245074214101</v>
      </c>
      <c r="E48" s="6">
        <v>371.58841082380297</v>
      </c>
      <c r="F48" s="6">
        <v>66.579230488175</v>
      </c>
      <c r="G48" s="6">
        <v>49.676970077000597</v>
      </c>
      <c r="H48" s="6">
        <v>33.606766353794001</v>
      </c>
      <c r="I48" s="6">
        <v>14.1762403905363</v>
      </c>
      <c r="J48" s="6">
        <v>2.5400231786691401</v>
      </c>
    </row>
    <row r="49" spans="1:10" x14ac:dyDescent="0.25">
      <c r="A49" s="6" t="s">
        <v>60</v>
      </c>
      <c r="B49" s="6" t="s">
        <v>61</v>
      </c>
      <c r="C49" s="6">
        <v>468.55801475519797</v>
      </c>
      <c r="D49" s="6">
        <v>115.337357478203</v>
      </c>
      <c r="E49" s="6">
        <v>3.6042924211938301</v>
      </c>
      <c r="F49" s="6">
        <v>45.053655264922902</v>
      </c>
      <c r="G49" s="6">
        <v>74.074074074074105</v>
      </c>
      <c r="H49" s="6">
        <v>18.233618233618198</v>
      </c>
      <c r="I49" s="6">
        <v>0.56980056980057003</v>
      </c>
      <c r="J49" s="6">
        <v>7.1225071225071197</v>
      </c>
    </row>
    <row r="50" spans="1:10" x14ac:dyDescent="0.25">
      <c r="A50" s="6" t="s">
        <v>62</v>
      </c>
      <c r="B50" s="6" t="s">
        <v>63</v>
      </c>
      <c r="C50" s="6">
        <v>3380.2512721717198</v>
      </c>
      <c r="D50" s="6">
        <v>1204.573226986</v>
      </c>
      <c r="E50" s="6">
        <v>161.75811901243799</v>
      </c>
      <c r="F50" s="6">
        <v>53.155755566678202</v>
      </c>
      <c r="G50" s="6">
        <v>70.425740091746306</v>
      </c>
      <c r="H50" s="6">
        <v>25.096643466593498</v>
      </c>
      <c r="I50" s="6">
        <v>3.3701445040743199</v>
      </c>
      <c r="J50" s="6">
        <v>1.1074719375859201</v>
      </c>
    </row>
    <row r="51" spans="1:10" x14ac:dyDescent="0.25">
      <c r="A51" s="6" t="s">
        <v>64</v>
      </c>
      <c r="B51" s="6" t="s">
        <v>65</v>
      </c>
      <c r="C51" s="6">
        <v>64464.269379338097</v>
      </c>
      <c r="D51" s="6">
        <v>47747.950235089898</v>
      </c>
      <c r="E51" s="6">
        <v>7398.2560343817504</v>
      </c>
      <c r="F51" s="6">
        <v>3696.6143009126799</v>
      </c>
      <c r="G51" s="6">
        <v>52.279450764447503</v>
      </c>
      <c r="H51" s="6">
        <v>38.7227938430457</v>
      </c>
      <c r="I51" s="6">
        <v>5.9998626497457099</v>
      </c>
      <c r="J51" s="6">
        <v>2.9978927427611399</v>
      </c>
    </row>
    <row r="52" spans="1:10" x14ac:dyDescent="0.25">
      <c r="A52" s="6" t="s">
        <v>66</v>
      </c>
      <c r="B52" s="6" t="s">
        <v>67</v>
      </c>
      <c r="C52" s="6">
        <v>1841.2409891329601</v>
      </c>
      <c r="D52" s="6">
        <v>854.46148097879404</v>
      </c>
      <c r="E52" s="6">
        <v>169.15389636853999</v>
      </c>
      <c r="F52" s="6">
        <v>52.249227033015302</v>
      </c>
      <c r="G52" s="6">
        <v>63.118763792002603</v>
      </c>
      <c r="H52" s="6">
        <v>29.2914141633693</v>
      </c>
      <c r="I52" s="6">
        <v>5.7986895210335501</v>
      </c>
      <c r="J52" s="6">
        <v>1.79113252359464</v>
      </c>
    </row>
    <row r="53" spans="1:10" x14ac:dyDescent="0.25">
      <c r="A53" s="6" t="s">
        <v>68</v>
      </c>
      <c r="B53" s="6" t="s">
        <v>69</v>
      </c>
      <c r="C53" s="6">
        <v>1071.18699396736</v>
      </c>
      <c r="D53" s="6">
        <v>114.564548335618</v>
      </c>
      <c r="E53" s="6">
        <v>24.024231760309</v>
      </c>
      <c r="F53" s="6">
        <v>14.9016511042306</v>
      </c>
      <c r="G53" s="6">
        <v>87.466868577318493</v>
      </c>
      <c r="H53" s="6">
        <v>9.3546713592721904</v>
      </c>
      <c r="I53" s="6">
        <v>1.96167833803443</v>
      </c>
      <c r="J53" s="6">
        <v>1.21678172537493</v>
      </c>
    </row>
    <row r="54" spans="1:10" x14ac:dyDescent="0.25">
      <c r="A54" s="6" t="s">
        <v>70</v>
      </c>
      <c r="B54" s="6" t="s">
        <v>71</v>
      </c>
      <c r="C54" s="6">
        <v>723.66289427639595</v>
      </c>
      <c r="D54" s="6">
        <v>197.72770981196399</v>
      </c>
      <c r="E54" s="6">
        <v>72.097234673499401</v>
      </c>
      <c r="F54" s="6">
        <v>16.467314462901001</v>
      </c>
      <c r="G54" s="6">
        <v>71.652973101405493</v>
      </c>
      <c r="H54" s="6">
        <v>19.577870282717502</v>
      </c>
      <c r="I54" s="6">
        <v>7.13865704267113</v>
      </c>
      <c r="J54" s="6">
        <v>1.63049957320593</v>
      </c>
    </row>
    <row r="55" spans="1:10" x14ac:dyDescent="0.25">
      <c r="A55" s="6" t="s">
        <v>72</v>
      </c>
      <c r="B55" s="6" t="s">
        <v>73</v>
      </c>
      <c r="C55" s="6">
        <v>987.02993570129604</v>
      </c>
      <c r="D55" s="6">
        <v>515.85520748884801</v>
      </c>
      <c r="E55" s="6">
        <v>66.607726123548304</v>
      </c>
      <c r="F55" s="6">
        <v>24.7579414321741</v>
      </c>
      <c r="G55" s="6">
        <v>61.911835267596103</v>
      </c>
      <c r="H55" s="6">
        <v>32.357217823681502</v>
      </c>
      <c r="I55" s="6">
        <v>4.1779954367648102</v>
      </c>
      <c r="J55" s="6">
        <v>1.5529514719576201</v>
      </c>
    </row>
    <row r="56" spans="1:10" x14ac:dyDescent="0.25">
      <c r="A56" s="6" t="s">
        <v>74</v>
      </c>
      <c r="B56" s="6" t="s">
        <v>75</v>
      </c>
      <c r="C56" s="6">
        <v>2102.3064389395299</v>
      </c>
      <c r="D56" s="6">
        <v>686.20775024521799</v>
      </c>
      <c r="E56" s="6">
        <v>59.795654273677997</v>
      </c>
      <c r="F56" s="6">
        <v>40.904427953503898</v>
      </c>
      <c r="G56" s="6">
        <v>72.763950384066007</v>
      </c>
      <c r="H56" s="6">
        <v>23.750670105539601</v>
      </c>
      <c r="I56" s="6">
        <v>2.0696164651179201</v>
      </c>
      <c r="J56" s="6">
        <v>1.41576304527647</v>
      </c>
    </row>
    <row r="57" spans="1:10" x14ac:dyDescent="0.25">
      <c r="A57" s="6" t="s">
        <v>76</v>
      </c>
      <c r="B57" s="6" t="s">
        <v>77</v>
      </c>
      <c r="C57" s="6">
        <v>3270.1319111953799</v>
      </c>
      <c r="D57" s="6">
        <v>2494.5757575575699</v>
      </c>
      <c r="E57" s="6">
        <v>216.62842586546199</v>
      </c>
      <c r="F57" s="6">
        <v>25.579078092524099</v>
      </c>
      <c r="G57" s="6">
        <v>54.439455480433601</v>
      </c>
      <c r="H57" s="6">
        <v>41.528399949616102</v>
      </c>
      <c r="I57" s="6">
        <v>3.6063173798357</v>
      </c>
      <c r="J57" s="6">
        <v>0.425827190114626</v>
      </c>
    </row>
    <row r="58" spans="1:10" x14ac:dyDescent="0.25">
      <c r="A58" s="6" t="s">
        <v>78</v>
      </c>
      <c r="B58" s="6" t="s">
        <v>79</v>
      </c>
      <c r="C58" s="6">
        <v>1925.8384963629601</v>
      </c>
      <c r="D58" s="6">
        <v>1362.9771296272199</v>
      </c>
      <c r="E58" s="6">
        <v>55.895483833632099</v>
      </c>
      <c r="F58" s="6">
        <v>12.1836438171296</v>
      </c>
      <c r="G58" s="6">
        <v>57.369641817759302</v>
      </c>
      <c r="H58" s="6">
        <v>40.602319394997799</v>
      </c>
      <c r="I58" s="6">
        <v>1.6650949146680001</v>
      </c>
      <c r="J58" s="6">
        <v>0.36294387257494398</v>
      </c>
    </row>
    <row r="59" spans="1:10" x14ac:dyDescent="0.25">
      <c r="A59" s="6" t="s">
        <v>80</v>
      </c>
      <c r="B59" s="6" t="s">
        <v>81</v>
      </c>
      <c r="C59" s="6">
        <v>8886.3416385463297</v>
      </c>
      <c r="D59" s="6">
        <v>7752.1104864115696</v>
      </c>
      <c r="E59" s="6">
        <v>2213.42391061838</v>
      </c>
      <c r="F59" s="6">
        <v>108.384433329014</v>
      </c>
      <c r="G59" s="6">
        <v>46.868246631526297</v>
      </c>
      <c r="H59" s="6">
        <v>40.886096998113402</v>
      </c>
      <c r="I59" s="6">
        <v>11.674016368332</v>
      </c>
      <c r="J59" s="6">
        <v>0.57164000202826204</v>
      </c>
    </row>
    <row r="60" spans="1:10" x14ac:dyDescent="0.25">
      <c r="A60" t="s">
        <v>13</v>
      </c>
    </row>
    <row r="61" spans="1:10" x14ac:dyDescent="0.25">
      <c r="A61" t="s">
        <v>14</v>
      </c>
    </row>
    <row r="62" spans="1:10" x14ac:dyDescent="0.25">
      <c r="A62" t="s">
        <v>15</v>
      </c>
    </row>
    <row r="63" spans="1:10" x14ac:dyDescent="0.25">
      <c r="A63" t="s">
        <v>420</v>
      </c>
    </row>
    <row r="64" spans="1:10" x14ac:dyDescent="0.25">
      <c r="A64" t="s">
        <v>16</v>
      </c>
    </row>
    <row r="67" spans="1:10" x14ac:dyDescent="0.25">
      <c r="J67" s="7" t="str">
        <f>HYPERLINK("#'Indice'!A1", "Ir al Índice")</f>
        <v>Ir al Índice</v>
      </c>
    </row>
    <row r="68" spans="1:10" ht="17.25" x14ac:dyDescent="0.3">
      <c r="A68" s="4" t="s">
        <v>397</v>
      </c>
    </row>
    <row r="69" spans="1:10" x14ac:dyDescent="0.25">
      <c r="A69" s="5" t="s">
        <v>18</v>
      </c>
      <c r="B69" s="5" t="s">
        <v>83</v>
      </c>
      <c r="C69" s="5" t="s">
        <v>388</v>
      </c>
      <c r="D69" s="5" t="s">
        <v>389</v>
      </c>
      <c r="E69" s="5" t="s">
        <v>390</v>
      </c>
      <c r="F69" s="5" t="s">
        <v>391</v>
      </c>
      <c r="G69" s="5" t="s">
        <v>392</v>
      </c>
      <c r="H69" s="5" t="s">
        <v>393</v>
      </c>
      <c r="I69" s="5" t="s">
        <v>394</v>
      </c>
      <c r="J69" s="5" t="s">
        <v>395</v>
      </c>
    </row>
    <row r="70" spans="1:10" x14ac:dyDescent="0.25">
      <c r="A70" s="6" t="s">
        <v>84</v>
      </c>
      <c r="B70" s="6" t="s">
        <v>85</v>
      </c>
      <c r="C70" s="6">
        <v>31449.355718705501</v>
      </c>
      <c r="D70" s="6">
        <v>26556.062183952501</v>
      </c>
      <c r="E70" s="6">
        <v>16088.253203939499</v>
      </c>
      <c r="F70" s="6">
        <v>5144.4267512872802</v>
      </c>
      <c r="G70" s="6">
        <v>39.689690400078199</v>
      </c>
      <c r="H70" s="6">
        <v>33.514260061594797</v>
      </c>
      <c r="I70" s="6">
        <v>20.303684261570901</v>
      </c>
      <c r="J70" s="6">
        <v>6.49236527675603</v>
      </c>
    </row>
    <row r="71" spans="1:10" x14ac:dyDescent="0.25">
      <c r="A71" s="6" t="s">
        <v>86</v>
      </c>
      <c r="B71" s="6" t="s">
        <v>87</v>
      </c>
      <c r="C71" s="6">
        <v>83921.9655482136</v>
      </c>
      <c r="D71" s="6">
        <v>34748.621579253297</v>
      </c>
      <c r="E71" s="6">
        <v>14224.7098406</v>
      </c>
      <c r="F71" s="6">
        <v>7034.9465249410096</v>
      </c>
      <c r="G71" s="6">
        <v>59.9741438686249</v>
      </c>
      <c r="H71" s="6">
        <v>24.832817203658799</v>
      </c>
      <c r="I71" s="6">
        <v>10.1655721347407</v>
      </c>
      <c r="J71" s="6">
        <v>5.0274667929756998</v>
      </c>
    </row>
    <row r="72" spans="1:10" x14ac:dyDescent="0.25">
      <c r="A72" s="6" t="s">
        <v>88</v>
      </c>
      <c r="B72" s="6" t="s">
        <v>89</v>
      </c>
      <c r="C72" s="6">
        <v>94212.766004942096</v>
      </c>
      <c r="D72" s="6">
        <v>61117.448376208697</v>
      </c>
      <c r="E72" s="6">
        <v>38959.903127748301</v>
      </c>
      <c r="F72" s="6">
        <v>12001.045545966501</v>
      </c>
      <c r="G72" s="6">
        <v>45.6698021426566</v>
      </c>
      <c r="H72" s="6">
        <v>29.626789374372699</v>
      </c>
      <c r="I72" s="6">
        <v>18.885880786559198</v>
      </c>
      <c r="J72" s="6">
        <v>5.8175276964116396</v>
      </c>
    </row>
    <row r="73" spans="1:10" x14ac:dyDescent="0.25">
      <c r="A73" s="6" t="s">
        <v>90</v>
      </c>
      <c r="B73" s="6" t="s">
        <v>91</v>
      </c>
      <c r="C73" s="6">
        <v>13278.9606851394</v>
      </c>
      <c r="D73" s="6">
        <v>6424.4134153004397</v>
      </c>
      <c r="E73" s="6">
        <v>3186.1297602803202</v>
      </c>
      <c r="F73" s="6">
        <v>704.56578410166401</v>
      </c>
      <c r="G73" s="6">
        <v>56.280925186018997</v>
      </c>
      <c r="H73" s="6">
        <v>27.228932998891999</v>
      </c>
      <c r="I73" s="6">
        <v>13.5039431867558</v>
      </c>
      <c r="J73" s="6">
        <v>2.98619862833326</v>
      </c>
    </row>
    <row r="74" spans="1:10" x14ac:dyDescent="0.25">
      <c r="A74" s="6" t="s">
        <v>92</v>
      </c>
      <c r="B74" s="6" t="s">
        <v>93</v>
      </c>
      <c r="C74" s="6">
        <v>5805.5454289588997</v>
      </c>
      <c r="D74" s="6">
        <v>5080.8366332742498</v>
      </c>
      <c r="E74" s="6">
        <v>4749.0476778288503</v>
      </c>
      <c r="F74" s="6">
        <v>3186.65216521297</v>
      </c>
      <c r="G74" s="6">
        <v>30.844331982913499</v>
      </c>
      <c r="H74" s="6">
        <v>26.994020421568401</v>
      </c>
      <c r="I74" s="6">
        <v>25.231256041330401</v>
      </c>
      <c r="J74" s="6">
        <v>16.9303915541877</v>
      </c>
    </row>
    <row r="75" spans="1:10" x14ac:dyDescent="0.25">
      <c r="A75" s="6" t="s">
        <v>94</v>
      </c>
      <c r="B75" s="6" t="s">
        <v>95</v>
      </c>
      <c r="C75" s="6">
        <v>6353.9123582154598</v>
      </c>
      <c r="D75" s="6">
        <v>4653.3685187921601</v>
      </c>
      <c r="E75" s="6">
        <v>1166.4899020124601</v>
      </c>
      <c r="F75" s="6">
        <v>257.56007484724603</v>
      </c>
      <c r="G75" s="6">
        <v>51.112084722922397</v>
      </c>
      <c r="H75" s="6">
        <v>37.432585243634797</v>
      </c>
      <c r="I75" s="6">
        <v>9.3834675926879907</v>
      </c>
      <c r="J75" s="6">
        <v>2.0718624407548498</v>
      </c>
    </row>
    <row r="76" spans="1:10" x14ac:dyDescent="0.25">
      <c r="A76" s="6" t="s">
        <v>96</v>
      </c>
      <c r="B76" s="6" t="s">
        <v>97</v>
      </c>
      <c r="C76" s="6">
        <v>9466.3305798942201</v>
      </c>
      <c r="D76" s="6">
        <v>3709.6963007067802</v>
      </c>
      <c r="E76" s="6">
        <v>1498.17895630051</v>
      </c>
      <c r="F76" s="6">
        <v>363.13721882603602</v>
      </c>
      <c r="G76" s="6">
        <v>62.952148825843302</v>
      </c>
      <c r="H76" s="6">
        <v>24.669892061109799</v>
      </c>
      <c r="I76" s="6">
        <v>9.9630563108678505</v>
      </c>
      <c r="J76" s="6">
        <v>2.41490280217901</v>
      </c>
    </row>
    <row r="77" spans="1:10" x14ac:dyDescent="0.25">
      <c r="A77" s="6" t="s">
        <v>98</v>
      </c>
      <c r="B77" s="6" t="s">
        <v>99</v>
      </c>
      <c r="C77" s="6">
        <v>19847.509262386899</v>
      </c>
      <c r="D77" s="6">
        <v>10681.517615455101</v>
      </c>
      <c r="E77" s="6">
        <v>7808.6341051391601</v>
      </c>
      <c r="F77" s="6">
        <v>1595.6600780848501</v>
      </c>
      <c r="G77" s="6">
        <v>49.7016244455003</v>
      </c>
      <c r="H77" s="6">
        <v>26.748382883359401</v>
      </c>
      <c r="I77" s="6">
        <v>19.5541815648095</v>
      </c>
      <c r="J77" s="6">
        <v>3.9958111063308901</v>
      </c>
    </row>
    <row r="78" spans="1:10" x14ac:dyDescent="0.25">
      <c r="A78" s="6" t="s">
        <v>100</v>
      </c>
      <c r="B78" s="6" t="s">
        <v>101</v>
      </c>
      <c r="C78" s="6">
        <v>1605.84461431093</v>
      </c>
      <c r="D78" s="6">
        <v>806.094812689538</v>
      </c>
      <c r="E78" s="6">
        <v>373.183219942037</v>
      </c>
      <c r="F78" s="6">
        <v>72.255999792566996</v>
      </c>
      <c r="G78" s="6">
        <v>56.199923525914699</v>
      </c>
      <c r="H78" s="6">
        <v>28.210990293869799</v>
      </c>
      <c r="I78" s="6">
        <v>13.0603348761092</v>
      </c>
      <c r="J78" s="6">
        <v>2.5287513041062701</v>
      </c>
    </row>
    <row r="79" spans="1:10" x14ac:dyDescent="0.25">
      <c r="A79" s="6" t="s">
        <v>102</v>
      </c>
      <c r="B79" s="6" t="s">
        <v>103</v>
      </c>
      <c r="C79" s="6">
        <v>45450.606825430797</v>
      </c>
      <c r="D79" s="6">
        <v>18894.174365640501</v>
      </c>
      <c r="E79" s="6">
        <v>6737.1544218586896</v>
      </c>
      <c r="F79" s="6">
        <v>1546.0878464920399</v>
      </c>
      <c r="G79" s="6">
        <v>62.579985879451101</v>
      </c>
      <c r="H79" s="6">
        <v>26.014991825017599</v>
      </c>
      <c r="I79" s="6">
        <v>9.2762464141996102</v>
      </c>
      <c r="J79" s="6">
        <v>2.1287758813316202</v>
      </c>
    </row>
    <row r="80" spans="1:10" x14ac:dyDescent="0.25">
      <c r="A80" s="6" t="s">
        <v>104</v>
      </c>
      <c r="B80" s="6" t="s">
        <v>105</v>
      </c>
      <c r="C80" s="6">
        <v>73108.594933517306</v>
      </c>
      <c r="D80" s="6">
        <v>41434.325746319002</v>
      </c>
      <c r="E80" s="6">
        <v>13306.3119178871</v>
      </c>
      <c r="F80" s="6">
        <v>2638.3946459195699</v>
      </c>
      <c r="G80" s="6">
        <v>56.0272237895865</v>
      </c>
      <c r="H80" s="6">
        <v>31.7534517421747</v>
      </c>
      <c r="I80" s="6">
        <v>10.197374416995</v>
      </c>
      <c r="J80" s="6">
        <v>2.0219500512437398</v>
      </c>
    </row>
    <row r="81" spans="1:10" x14ac:dyDescent="0.25">
      <c r="A81" s="6" t="s">
        <v>106</v>
      </c>
      <c r="B81" s="6" t="s">
        <v>107</v>
      </c>
      <c r="C81" s="6">
        <v>6690.2023298361</v>
      </c>
      <c r="D81" s="6">
        <v>4685.7859036721602</v>
      </c>
      <c r="E81" s="6">
        <v>4487.3477630570496</v>
      </c>
      <c r="F81" s="6">
        <v>2009.0964011383801</v>
      </c>
      <c r="G81" s="6">
        <v>37.433082307787501</v>
      </c>
      <c r="H81" s="6">
        <v>26.217952875145301</v>
      </c>
      <c r="I81" s="6">
        <v>25.107649944915099</v>
      </c>
      <c r="J81" s="6">
        <v>11.241314872152</v>
      </c>
    </row>
    <row r="82" spans="1:10" x14ac:dyDescent="0.25">
      <c r="A82" s="6" t="s">
        <v>108</v>
      </c>
      <c r="B82" s="6" t="s">
        <v>109</v>
      </c>
      <c r="C82" s="6">
        <v>11285.603354184799</v>
      </c>
      <c r="D82" s="6">
        <v>6172.0181374730801</v>
      </c>
      <c r="E82" s="6">
        <v>2477.5822567724099</v>
      </c>
      <c r="F82" s="6">
        <v>557.23229125720297</v>
      </c>
      <c r="G82" s="6">
        <v>55.072043813278597</v>
      </c>
      <c r="H82" s="6">
        <v>30.1185184890649</v>
      </c>
      <c r="I82" s="6">
        <v>12.0902280820792</v>
      </c>
      <c r="J82" s="6">
        <v>2.7192096155772698</v>
      </c>
    </row>
    <row r="83" spans="1:10" x14ac:dyDescent="0.25">
      <c r="A83" s="6" t="s">
        <v>110</v>
      </c>
      <c r="B83" s="6" t="s">
        <v>111</v>
      </c>
      <c r="C83" s="6">
        <v>47840.915121542501</v>
      </c>
      <c r="D83" s="6">
        <v>26603.844984860301</v>
      </c>
      <c r="E83" s="6">
        <v>7454.5731205566699</v>
      </c>
      <c r="F83" s="6">
        <v>2791.2675205086198</v>
      </c>
      <c r="G83" s="6">
        <v>56.489049197083098</v>
      </c>
      <c r="H83" s="6">
        <v>31.412984144708201</v>
      </c>
      <c r="I83" s="6">
        <v>8.8021256842714504</v>
      </c>
      <c r="J83" s="6">
        <v>3.2958409739371999</v>
      </c>
    </row>
    <row r="84" spans="1:10" x14ac:dyDescent="0.25">
      <c r="A84" s="6" t="s">
        <v>112</v>
      </c>
      <c r="B84" s="6" t="s">
        <v>113</v>
      </c>
      <c r="C84" s="6">
        <v>56208.156449844602</v>
      </c>
      <c r="D84" s="6">
        <v>17732.258638339099</v>
      </c>
      <c r="E84" s="6">
        <v>4578.7090770648902</v>
      </c>
      <c r="F84" s="6">
        <v>1963.73011956087</v>
      </c>
      <c r="G84" s="6">
        <v>69.838671788325797</v>
      </c>
      <c r="H84" s="6">
        <v>22.032343156703799</v>
      </c>
      <c r="I84" s="6">
        <v>5.6890490748028704</v>
      </c>
      <c r="J84" s="6">
        <v>2.43993598016753</v>
      </c>
    </row>
    <row r="85" spans="1:10" x14ac:dyDescent="0.25">
      <c r="A85" s="6" t="s">
        <v>114</v>
      </c>
      <c r="B85" s="6" t="s">
        <v>115</v>
      </c>
      <c r="C85" s="6">
        <v>22906.1081452607</v>
      </c>
      <c r="D85" s="6">
        <v>8392.7360256489192</v>
      </c>
      <c r="E85" s="6">
        <v>1989.8322939137699</v>
      </c>
      <c r="F85" s="6">
        <v>724.733967471847</v>
      </c>
      <c r="G85" s="6">
        <v>67.344344051755797</v>
      </c>
      <c r="H85" s="6">
        <v>24.674785383120899</v>
      </c>
      <c r="I85" s="6">
        <v>5.85014048466146</v>
      </c>
      <c r="J85" s="6">
        <v>2.1307300804618001</v>
      </c>
    </row>
    <row r="86" spans="1:10" x14ac:dyDescent="0.25">
      <c r="A86" s="6" t="s">
        <v>116</v>
      </c>
      <c r="B86" s="6" t="s">
        <v>117</v>
      </c>
      <c r="C86" s="6">
        <v>98987.240135948494</v>
      </c>
      <c r="D86" s="6">
        <v>42082.789927981801</v>
      </c>
      <c r="E86" s="6">
        <v>10808.873770517101</v>
      </c>
      <c r="F86" s="6">
        <v>2515.22134620119</v>
      </c>
      <c r="G86" s="6">
        <v>64.113346294833804</v>
      </c>
      <c r="H86" s="6">
        <v>27.256730059348399</v>
      </c>
      <c r="I86" s="6">
        <v>7.0008322906523901</v>
      </c>
      <c r="J86" s="6">
        <v>1.6290913551654</v>
      </c>
    </row>
    <row r="87" spans="1:10" x14ac:dyDescent="0.25">
      <c r="A87" s="6" t="s">
        <v>118</v>
      </c>
      <c r="B87" s="6" t="s">
        <v>119</v>
      </c>
      <c r="C87" s="6">
        <v>88564.300427113994</v>
      </c>
      <c r="D87" s="6">
        <v>69366.8670948816</v>
      </c>
      <c r="E87" s="6">
        <v>29220.151523640099</v>
      </c>
      <c r="F87" s="6">
        <v>8008.2067294870103</v>
      </c>
      <c r="G87" s="6">
        <v>45.380465071002703</v>
      </c>
      <c r="H87" s="6">
        <v>35.543674754985503</v>
      </c>
      <c r="I87" s="6">
        <v>14.9724444182703</v>
      </c>
      <c r="J87" s="6">
        <v>4.1034157557416204</v>
      </c>
    </row>
    <row r="88" spans="1:10" x14ac:dyDescent="0.25">
      <c r="A88" s="6" t="s">
        <v>120</v>
      </c>
      <c r="B88" s="6" t="s">
        <v>121</v>
      </c>
      <c r="C88" s="6">
        <v>30533.554553706599</v>
      </c>
      <c r="D88" s="6">
        <v>20213.504494207598</v>
      </c>
      <c r="E88" s="6">
        <v>8524.8015129989399</v>
      </c>
      <c r="F88" s="6">
        <v>2731.6304992908599</v>
      </c>
      <c r="G88" s="6">
        <v>49.244895781850701</v>
      </c>
      <c r="H88" s="6">
        <v>32.600590948307598</v>
      </c>
      <c r="I88" s="6">
        <v>13.748905694231899</v>
      </c>
      <c r="J88" s="6">
        <v>4.4056075756097401</v>
      </c>
    </row>
    <row r="89" spans="1:10" x14ac:dyDescent="0.25">
      <c r="A89" t="s">
        <v>13</v>
      </c>
    </row>
    <row r="90" spans="1:10" x14ac:dyDescent="0.25">
      <c r="A90" t="s">
        <v>14</v>
      </c>
    </row>
    <row r="91" spans="1:10" x14ac:dyDescent="0.25">
      <c r="A91" t="s">
        <v>15</v>
      </c>
    </row>
    <row r="92" spans="1:10" x14ac:dyDescent="0.25">
      <c r="A92" t="s">
        <v>420</v>
      </c>
    </row>
    <row r="93" spans="1:10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93"/>
  <sheetViews>
    <sheetView workbookViewId="0"/>
  </sheetViews>
  <sheetFormatPr baseColWidth="10" defaultRowHeight="15" x14ac:dyDescent="0.25"/>
  <sheetData>
    <row r="1" spans="1:10" x14ac:dyDescent="0.25">
      <c r="J1" s="7" t="str">
        <f>HYPERLINK("#'Indice'!A1", "Ir al Índice")</f>
        <v>Ir al Índice</v>
      </c>
    </row>
    <row r="5" spans="1:10" ht="23.25" x14ac:dyDescent="0.35">
      <c r="A5" s="1" t="s">
        <v>0</v>
      </c>
    </row>
    <row r="7" spans="1:10" ht="21" x14ac:dyDescent="0.35">
      <c r="A7" s="2" t="s">
        <v>398</v>
      </c>
    </row>
    <row r="9" spans="1:10" x14ac:dyDescent="0.25">
      <c r="A9" t="s">
        <v>3</v>
      </c>
    </row>
    <row r="10" spans="1:10" x14ac:dyDescent="0.25">
      <c r="A10" t="s">
        <v>4</v>
      </c>
    </row>
    <row r="11" spans="1:10" x14ac:dyDescent="0.25">
      <c r="A11" t="s">
        <v>399</v>
      </c>
    </row>
    <row r="12" spans="1:10" x14ac:dyDescent="0.25">
      <c r="A12" s="3" t="s">
        <v>6</v>
      </c>
    </row>
    <row r="15" spans="1:10" ht="17.25" x14ac:dyDescent="0.3">
      <c r="A15" s="4" t="s">
        <v>400</v>
      </c>
    </row>
    <row r="16" spans="1:10" x14ac:dyDescent="0.25">
      <c r="A16" s="5" t="s">
        <v>8</v>
      </c>
      <c r="B16" s="5" t="s">
        <v>9</v>
      </c>
      <c r="C16" s="5" t="s">
        <v>388</v>
      </c>
      <c r="D16" s="5" t="s">
        <v>389</v>
      </c>
      <c r="E16" s="5" t="s">
        <v>390</v>
      </c>
      <c r="F16" s="5" t="s">
        <v>391</v>
      </c>
      <c r="G16" s="5" t="s">
        <v>392</v>
      </c>
      <c r="H16" s="5" t="s">
        <v>393</v>
      </c>
      <c r="I16" s="5" t="s">
        <v>394</v>
      </c>
      <c r="J16" s="5" t="s">
        <v>395</v>
      </c>
    </row>
    <row r="17" spans="1:10" x14ac:dyDescent="0.25">
      <c r="A17" s="6" t="s">
        <v>11</v>
      </c>
      <c r="B17" s="6" t="s">
        <v>12</v>
      </c>
      <c r="C17" s="6">
        <v>56768.272307244297</v>
      </c>
      <c r="D17" s="6">
        <v>114221.050657646</v>
      </c>
      <c r="E17" s="6">
        <v>307990.71474260202</v>
      </c>
      <c r="F17" s="6">
        <v>189482.66250606501</v>
      </c>
      <c r="G17" s="6">
        <v>8.4923619955321907</v>
      </c>
      <c r="H17" s="6">
        <v>17.0871240266891</v>
      </c>
      <c r="I17" s="6">
        <v>46.074480243132001</v>
      </c>
      <c r="J17" s="6">
        <v>28.346033734646699</v>
      </c>
    </row>
    <row r="18" spans="1:10" x14ac:dyDescent="0.25">
      <c r="A18" t="s">
        <v>13</v>
      </c>
    </row>
    <row r="19" spans="1:10" x14ac:dyDescent="0.25">
      <c r="A19" t="s">
        <v>14</v>
      </c>
    </row>
    <row r="20" spans="1:10" x14ac:dyDescent="0.25">
      <c r="A20" t="s">
        <v>15</v>
      </c>
    </row>
    <row r="21" spans="1:10" x14ac:dyDescent="0.25">
      <c r="A21" t="s">
        <v>420</v>
      </c>
    </row>
    <row r="22" spans="1:10" x14ac:dyDescent="0.25">
      <c r="A22" t="s">
        <v>16</v>
      </c>
    </row>
    <row r="25" spans="1:10" x14ac:dyDescent="0.25">
      <c r="J25" s="7" t="str">
        <f>HYPERLINK("#'Indice'!A1", "Ir al Índice")</f>
        <v>Ir al Índice</v>
      </c>
    </row>
    <row r="26" spans="1:10" ht="17.25" x14ac:dyDescent="0.3">
      <c r="A26" s="4" t="s">
        <v>401</v>
      </c>
    </row>
    <row r="27" spans="1:10" x14ac:dyDescent="0.25">
      <c r="A27" s="5" t="s">
        <v>18</v>
      </c>
      <c r="B27" s="5" t="s">
        <v>9</v>
      </c>
      <c r="C27" s="5" t="s">
        <v>388</v>
      </c>
      <c r="D27" s="5" t="s">
        <v>389</v>
      </c>
      <c r="E27" s="5" t="s">
        <v>390</v>
      </c>
      <c r="F27" s="5" t="s">
        <v>391</v>
      </c>
      <c r="G27" s="5" t="s">
        <v>392</v>
      </c>
      <c r="H27" s="5" t="s">
        <v>393</v>
      </c>
      <c r="I27" s="5" t="s">
        <v>394</v>
      </c>
      <c r="J27" s="5" t="s">
        <v>395</v>
      </c>
    </row>
    <row r="28" spans="1:10" x14ac:dyDescent="0.25">
      <c r="A28" s="6" t="s">
        <v>11</v>
      </c>
      <c r="B28" s="6" t="s">
        <v>19</v>
      </c>
      <c r="C28" s="6">
        <v>56768.272307244297</v>
      </c>
      <c r="D28" s="6">
        <v>114221.050657646</v>
      </c>
      <c r="E28" s="6">
        <v>307990.71474260202</v>
      </c>
      <c r="F28" s="6">
        <v>189482.66250606501</v>
      </c>
      <c r="G28" s="6">
        <v>8.4923619955321907</v>
      </c>
      <c r="H28" s="6">
        <v>17.0871240266891</v>
      </c>
      <c r="I28" s="6">
        <v>46.074480243132001</v>
      </c>
      <c r="J28" s="6">
        <v>28.346033734646699</v>
      </c>
    </row>
    <row r="29" spans="1:10" x14ac:dyDescent="0.25">
      <c r="A29" s="6" t="s">
        <v>20</v>
      </c>
      <c r="B29" s="6" t="s">
        <v>21</v>
      </c>
      <c r="C29" s="6">
        <v>14.058761213361199</v>
      </c>
      <c r="D29" s="6">
        <v>65.586571250374305</v>
      </c>
      <c r="E29" s="6">
        <v>106.624233155821</v>
      </c>
      <c r="F29" s="6">
        <v>97.619975619662199</v>
      </c>
      <c r="G29" s="6">
        <v>4.9521941357869803</v>
      </c>
      <c r="H29" s="6">
        <v>23.102848722104898</v>
      </c>
      <c r="I29" s="6">
        <v>37.558351988027198</v>
      </c>
      <c r="J29" s="6">
        <v>34.386605154081003</v>
      </c>
    </row>
    <row r="30" spans="1:10" x14ac:dyDescent="0.25">
      <c r="A30" s="6" t="s">
        <v>22</v>
      </c>
      <c r="B30" s="6" t="s">
        <v>23</v>
      </c>
      <c r="C30" s="6">
        <v>476.22903164341801</v>
      </c>
      <c r="D30" s="6">
        <v>847.23338978130403</v>
      </c>
      <c r="E30" s="6">
        <v>762.88413108865495</v>
      </c>
      <c r="F30" s="6">
        <v>1138.8567417945101</v>
      </c>
      <c r="G30" s="6">
        <v>14.7658608833715</v>
      </c>
      <c r="H30" s="6">
        <v>26.269146855845399</v>
      </c>
      <c r="I30" s="6">
        <v>23.653830827813501</v>
      </c>
      <c r="J30" s="6">
        <v>35.311161432969598</v>
      </c>
    </row>
    <row r="31" spans="1:10" x14ac:dyDescent="0.25">
      <c r="A31" s="6" t="s">
        <v>24</v>
      </c>
      <c r="B31" s="6" t="s">
        <v>25</v>
      </c>
      <c r="C31" s="6">
        <v>65.261266619655203</v>
      </c>
      <c r="D31" s="6">
        <v>67.842142654955296</v>
      </c>
      <c r="E31" s="6">
        <v>86.247490491875098</v>
      </c>
      <c r="F31" s="6">
        <v>133.31436356027999</v>
      </c>
      <c r="G31" s="6">
        <v>18.505158689016302</v>
      </c>
      <c r="H31" s="6">
        <v>19.236979002407601</v>
      </c>
      <c r="I31" s="6">
        <v>24.455907473927098</v>
      </c>
      <c r="J31" s="6">
        <v>37.801954834649102</v>
      </c>
    </row>
    <row r="32" spans="1:10" x14ac:dyDescent="0.25">
      <c r="A32" s="6" t="s">
        <v>26</v>
      </c>
      <c r="B32" s="6" t="s">
        <v>27</v>
      </c>
      <c r="C32" s="6">
        <v>1894.0093446142</v>
      </c>
      <c r="D32" s="6">
        <v>1565.2840326023399</v>
      </c>
      <c r="E32" s="6">
        <v>1598.4410507617099</v>
      </c>
      <c r="F32" s="6">
        <v>3750.293775177</v>
      </c>
      <c r="G32" s="6">
        <v>21.503216167447299</v>
      </c>
      <c r="H32" s="6">
        <v>17.7711060466589</v>
      </c>
      <c r="I32" s="6">
        <v>18.147546918493202</v>
      </c>
      <c r="J32" s="6">
        <v>42.578130867400603</v>
      </c>
    </row>
    <row r="33" spans="1:10" x14ac:dyDescent="0.25">
      <c r="A33" s="6" t="s">
        <v>28</v>
      </c>
      <c r="B33" s="6" t="s">
        <v>29</v>
      </c>
      <c r="C33" s="6">
        <v>54.2657566009756</v>
      </c>
      <c r="D33" s="6">
        <v>44.939989142978902</v>
      </c>
      <c r="E33" s="6">
        <v>46.350503872683497</v>
      </c>
      <c r="F33" s="6">
        <v>241.967430481881</v>
      </c>
      <c r="G33" s="6">
        <v>14.0032104843709</v>
      </c>
      <c r="H33" s="6">
        <v>11.5967078790008</v>
      </c>
      <c r="I33" s="6">
        <v>11.960689437326799</v>
      </c>
      <c r="J33" s="6">
        <v>62.439392199301601</v>
      </c>
    </row>
    <row r="34" spans="1:10" x14ac:dyDescent="0.25">
      <c r="A34" s="6" t="s">
        <v>30</v>
      </c>
      <c r="B34" s="6" t="s">
        <v>31</v>
      </c>
      <c r="C34" s="6">
        <v>114.983665076573</v>
      </c>
      <c r="D34" s="6">
        <v>121.374422887175</v>
      </c>
      <c r="E34" s="6">
        <v>381.96181259324197</v>
      </c>
      <c r="F34" s="6">
        <v>751.07645045573804</v>
      </c>
      <c r="G34" s="6">
        <v>8.3966679910850601</v>
      </c>
      <c r="H34" s="6">
        <v>8.86335229368866</v>
      </c>
      <c r="I34" s="6">
        <v>27.8927143562757</v>
      </c>
      <c r="J34" s="6">
        <v>54.847265358950601</v>
      </c>
    </row>
    <row r="35" spans="1:10" x14ac:dyDescent="0.25">
      <c r="A35" s="6" t="s">
        <v>32</v>
      </c>
      <c r="B35" s="6" t="s">
        <v>33</v>
      </c>
      <c r="C35" s="6">
        <v>73.894615635806502</v>
      </c>
      <c r="D35" s="6">
        <v>109.95116909683</v>
      </c>
      <c r="E35" s="6">
        <v>193.900769010001</v>
      </c>
      <c r="F35" s="6">
        <v>235.61983410311299</v>
      </c>
      <c r="G35" s="6">
        <v>12.0473858855124</v>
      </c>
      <c r="H35" s="6">
        <v>17.925854966229501</v>
      </c>
      <c r="I35" s="6">
        <v>31.612552114408199</v>
      </c>
      <c r="J35" s="6">
        <v>38.414207033849799</v>
      </c>
    </row>
    <row r="36" spans="1:10" x14ac:dyDescent="0.25">
      <c r="A36" s="6" t="s">
        <v>34</v>
      </c>
      <c r="B36" s="6" t="s">
        <v>35</v>
      </c>
      <c r="C36" s="6">
        <v>2036.0090695771401</v>
      </c>
      <c r="D36" s="6">
        <v>1996.3759388910901</v>
      </c>
      <c r="E36" s="6">
        <v>977.57478969669398</v>
      </c>
      <c r="F36" s="6">
        <v>2484.9168017249599</v>
      </c>
      <c r="G36" s="6">
        <v>27.165344785090301</v>
      </c>
      <c r="H36" s="6">
        <v>26.6365418067113</v>
      </c>
      <c r="I36" s="6">
        <v>13.0432406280186</v>
      </c>
      <c r="J36" s="6">
        <v>33.1548727801799</v>
      </c>
    </row>
    <row r="37" spans="1:10" x14ac:dyDescent="0.25">
      <c r="A37" s="6" t="s">
        <v>36</v>
      </c>
      <c r="B37" s="6" t="s">
        <v>37</v>
      </c>
      <c r="C37" s="6">
        <v>540.88229061419099</v>
      </c>
      <c r="D37" s="6">
        <v>722.14265339463998</v>
      </c>
      <c r="E37" s="6">
        <v>1175.3602331269799</v>
      </c>
      <c r="F37" s="6">
        <v>2744.2714970513898</v>
      </c>
      <c r="G37" s="6">
        <v>10.43639053515</v>
      </c>
      <c r="H37" s="6">
        <v>13.9338316001396</v>
      </c>
      <c r="I37" s="6">
        <v>22.678720722153798</v>
      </c>
      <c r="J37" s="6">
        <v>52.9510571425566</v>
      </c>
    </row>
    <row r="38" spans="1:10" x14ac:dyDescent="0.25">
      <c r="A38" s="6" t="s">
        <v>38</v>
      </c>
      <c r="B38" s="6" t="s">
        <v>39</v>
      </c>
      <c r="C38" s="6">
        <v>2232.3630737532699</v>
      </c>
      <c r="D38" s="6">
        <v>2712.41220323685</v>
      </c>
      <c r="E38" s="6">
        <v>456.39696523176502</v>
      </c>
      <c r="F38" s="6">
        <v>600.09226399835597</v>
      </c>
      <c r="G38" s="6">
        <v>37.198211667548598</v>
      </c>
      <c r="H38" s="6">
        <v>45.197344666702598</v>
      </c>
      <c r="I38" s="6">
        <v>7.6050133227541501</v>
      </c>
      <c r="J38" s="6">
        <v>9.99943034299468</v>
      </c>
    </row>
    <row r="39" spans="1:10" x14ac:dyDescent="0.25">
      <c r="A39" s="6" t="s">
        <v>40</v>
      </c>
      <c r="B39" s="6" t="s">
        <v>41</v>
      </c>
      <c r="C39" s="6">
        <v>62.664283244799101</v>
      </c>
      <c r="D39" s="6">
        <v>74.872934613994204</v>
      </c>
      <c r="E39" s="6">
        <v>171.59701719716799</v>
      </c>
      <c r="F39" s="6">
        <v>252.42436503171501</v>
      </c>
      <c r="G39" s="6">
        <v>11.1589927097573</v>
      </c>
      <c r="H39" s="6">
        <v>13.3330581353939</v>
      </c>
      <c r="I39" s="6">
        <v>30.557277044706701</v>
      </c>
      <c r="J39" s="6">
        <v>44.950672110142101</v>
      </c>
    </row>
    <row r="40" spans="1:10" x14ac:dyDescent="0.25">
      <c r="A40" s="6" t="s">
        <v>42</v>
      </c>
      <c r="B40" s="6" t="s">
        <v>43</v>
      </c>
      <c r="C40" s="6">
        <v>55.614175479371802</v>
      </c>
      <c r="D40" s="6">
        <v>24.966259071988301</v>
      </c>
      <c r="E40" s="6">
        <v>10.944008296509001</v>
      </c>
      <c r="F40" s="6">
        <v>13.4875337068882</v>
      </c>
      <c r="G40" s="6">
        <v>52.959840681003101</v>
      </c>
      <c r="H40" s="6">
        <v>23.774677794936999</v>
      </c>
      <c r="I40" s="6">
        <v>10.421676322607199</v>
      </c>
      <c r="J40" s="6">
        <v>12.8438052014527</v>
      </c>
    </row>
    <row r="41" spans="1:10" x14ac:dyDescent="0.25">
      <c r="A41" s="6" t="s">
        <v>44</v>
      </c>
      <c r="B41" s="6" t="s">
        <v>45</v>
      </c>
      <c r="C41" s="6">
        <v>3016.1876759967499</v>
      </c>
      <c r="D41" s="6">
        <v>1424.76548349269</v>
      </c>
      <c r="E41" s="6">
        <v>273.92277951539899</v>
      </c>
      <c r="F41" s="6">
        <v>29.571762729725702</v>
      </c>
      <c r="G41" s="6">
        <v>63.572998705287297</v>
      </c>
      <c r="H41" s="6">
        <v>30.030165217582599</v>
      </c>
      <c r="I41" s="6">
        <v>5.7735440821753201</v>
      </c>
      <c r="J41" s="6">
        <v>0.62329199495473897</v>
      </c>
    </row>
    <row r="42" spans="1:10" x14ac:dyDescent="0.25">
      <c r="A42" s="6" t="s">
        <v>46</v>
      </c>
      <c r="B42" s="6" t="s">
        <v>47</v>
      </c>
      <c r="C42" s="6">
        <v>156.92691949914001</v>
      </c>
      <c r="D42" s="6">
        <v>65.646769440055806</v>
      </c>
      <c r="E42" s="6">
        <v>33.394925451061802</v>
      </c>
      <c r="F42" s="6">
        <v>30.7634911096401</v>
      </c>
      <c r="G42" s="6">
        <v>54.729455296102401</v>
      </c>
      <c r="H42" s="6">
        <v>22.8948095385431</v>
      </c>
      <c r="I42" s="6">
        <v>11.646733941021401</v>
      </c>
      <c r="J42" s="6">
        <v>10.7290012243331</v>
      </c>
    </row>
    <row r="43" spans="1:10" x14ac:dyDescent="0.25">
      <c r="A43" s="6" t="s">
        <v>48</v>
      </c>
      <c r="B43" s="6" t="s">
        <v>49</v>
      </c>
      <c r="C43" s="6">
        <v>88.681869151600594</v>
      </c>
      <c r="D43" s="6">
        <v>65.663714504685302</v>
      </c>
      <c r="E43" s="6">
        <v>483.86674576444602</v>
      </c>
      <c r="F43" s="6">
        <v>600.34717743240606</v>
      </c>
      <c r="G43" s="6">
        <v>7.1600814220802702</v>
      </c>
      <c r="H43" s="6">
        <v>5.3016196752241598</v>
      </c>
      <c r="I43" s="6">
        <v>39.0668952995102</v>
      </c>
      <c r="J43" s="6">
        <v>48.471403603185301</v>
      </c>
    </row>
    <row r="44" spans="1:10" x14ac:dyDescent="0.25">
      <c r="A44" s="6" t="s">
        <v>50</v>
      </c>
      <c r="B44" s="6" t="s">
        <v>51</v>
      </c>
      <c r="C44" s="6">
        <v>216.901444916565</v>
      </c>
      <c r="D44" s="6">
        <v>116.137636799581</v>
      </c>
      <c r="E44" s="6">
        <v>43.248162439178202</v>
      </c>
      <c r="F44" s="6">
        <v>109.429128691231</v>
      </c>
      <c r="G44" s="6">
        <v>44.655987947329898</v>
      </c>
      <c r="H44" s="6">
        <v>23.910587184647</v>
      </c>
      <c r="I44" s="6">
        <v>8.90399518256325</v>
      </c>
      <c r="J44" s="6">
        <v>22.529429685459899</v>
      </c>
    </row>
    <row r="45" spans="1:10" x14ac:dyDescent="0.25">
      <c r="A45" s="6" t="s">
        <v>52</v>
      </c>
      <c r="B45" s="6" t="s">
        <v>53</v>
      </c>
      <c r="C45" s="6">
        <v>747.67254795207498</v>
      </c>
      <c r="D45" s="6">
        <v>1024.6735357734899</v>
      </c>
      <c r="E45" s="6">
        <v>928.83023527811201</v>
      </c>
      <c r="F45" s="6">
        <v>2632.7366139435098</v>
      </c>
      <c r="G45" s="6">
        <v>14.017336941024199</v>
      </c>
      <c r="H45" s="6">
        <v>19.210541091590802</v>
      </c>
      <c r="I45" s="6">
        <v>17.4136744816511</v>
      </c>
      <c r="J45" s="6">
        <v>49.358447485733997</v>
      </c>
    </row>
    <row r="46" spans="1:10" x14ac:dyDescent="0.25">
      <c r="A46" s="6" t="s">
        <v>54</v>
      </c>
      <c r="B46" s="6" t="s">
        <v>55</v>
      </c>
      <c r="C46" s="6">
        <v>44.251436006712503</v>
      </c>
      <c r="D46" s="6">
        <v>17.8945849308063</v>
      </c>
      <c r="E46" s="6">
        <v>0</v>
      </c>
      <c r="F46" s="6">
        <v>44.683595555295298</v>
      </c>
      <c r="G46" s="6">
        <v>41.422442071285602</v>
      </c>
      <c r="H46" s="6">
        <v>16.750584265188301</v>
      </c>
      <c r="I46" s="6">
        <v>0</v>
      </c>
      <c r="J46" s="6">
        <v>41.826973663526097</v>
      </c>
    </row>
    <row r="47" spans="1:10" x14ac:dyDescent="0.25">
      <c r="A47" s="6" t="s">
        <v>56</v>
      </c>
      <c r="B47" s="6" t="s">
        <v>57</v>
      </c>
      <c r="C47" s="6">
        <v>687.72845989761402</v>
      </c>
      <c r="D47" s="6">
        <v>1124.16363748293</v>
      </c>
      <c r="E47" s="6">
        <v>1514.8483511617901</v>
      </c>
      <c r="F47" s="6">
        <v>4243.4591341116902</v>
      </c>
      <c r="G47" s="6">
        <v>9.0846806928768409</v>
      </c>
      <c r="H47" s="6">
        <v>14.849854686245999</v>
      </c>
      <c r="I47" s="6">
        <v>20.0106791719579</v>
      </c>
      <c r="J47" s="6">
        <v>56.054785448919198</v>
      </c>
    </row>
    <row r="48" spans="1:10" x14ac:dyDescent="0.25">
      <c r="A48" s="6" t="s">
        <v>58</v>
      </c>
      <c r="B48" s="6" t="s">
        <v>59</v>
      </c>
      <c r="C48" s="6">
        <v>45.429150074963196</v>
      </c>
      <c r="D48" s="6">
        <v>122.81535863246199</v>
      </c>
      <c r="E48" s="6">
        <v>47.489507057458901</v>
      </c>
      <c r="F48" s="6">
        <v>123.65142461742499</v>
      </c>
      <c r="G48" s="6">
        <v>13.385709776998199</v>
      </c>
      <c r="H48" s="6">
        <v>36.1875743679851</v>
      </c>
      <c r="I48" s="6">
        <v>13.992794447505799</v>
      </c>
      <c r="J48" s="6">
        <v>36.433921407510901</v>
      </c>
    </row>
    <row r="49" spans="1:10" x14ac:dyDescent="0.25">
      <c r="A49" s="6" t="s">
        <v>60</v>
      </c>
      <c r="B49" s="6" t="s">
        <v>61</v>
      </c>
      <c r="C49" s="6">
        <v>57.668678739101303</v>
      </c>
      <c r="D49" s="6">
        <v>12.6150234741784</v>
      </c>
      <c r="E49" s="6">
        <v>0</v>
      </c>
      <c r="F49" s="6">
        <v>45.053655264922902</v>
      </c>
      <c r="G49" s="6">
        <v>50</v>
      </c>
      <c r="H49" s="6">
        <v>10.9375</v>
      </c>
      <c r="I49" s="6">
        <v>0</v>
      </c>
      <c r="J49" s="6">
        <v>39.0625</v>
      </c>
    </row>
    <row r="50" spans="1:10" x14ac:dyDescent="0.25">
      <c r="A50" s="6" t="s">
        <v>62</v>
      </c>
      <c r="B50" s="6" t="s">
        <v>63</v>
      </c>
      <c r="C50" s="6">
        <v>141.182891607827</v>
      </c>
      <c r="D50" s="6">
        <v>259.00632059878399</v>
      </c>
      <c r="E50" s="6">
        <v>134.161196636471</v>
      </c>
      <c r="F50" s="6">
        <v>881.04504963431498</v>
      </c>
      <c r="G50" s="6">
        <v>9.9748017956553205</v>
      </c>
      <c r="H50" s="6">
        <v>18.299219419384599</v>
      </c>
      <c r="I50" s="6">
        <v>9.4787075818933406</v>
      </c>
      <c r="J50" s="6">
        <v>62.247271203066703</v>
      </c>
    </row>
    <row r="51" spans="1:10" x14ac:dyDescent="0.25">
      <c r="A51" s="6" t="s">
        <v>64</v>
      </c>
      <c r="B51" s="6" t="s">
        <v>65</v>
      </c>
      <c r="C51" s="6">
        <v>437.94230562105298</v>
      </c>
      <c r="D51" s="6">
        <v>3647.1899120323901</v>
      </c>
      <c r="E51" s="6">
        <v>8351.1722681992505</v>
      </c>
      <c r="F51" s="6">
        <v>11302.9133219009</v>
      </c>
      <c r="G51" s="6">
        <v>1.84480512023448</v>
      </c>
      <c r="H51" s="6">
        <v>15.3635639622514</v>
      </c>
      <c r="I51" s="6">
        <v>35.178801322896199</v>
      </c>
      <c r="J51" s="6">
        <v>47.612829594617899</v>
      </c>
    </row>
    <row r="52" spans="1:10" x14ac:dyDescent="0.25">
      <c r="A52" s="6" t="s">
        <v>66</v>
      </c>
      <c r="B52" s="6" t="s">
        <v>67</v>
      </c>
      <c r="C52" s="6">
        <v>209.02972013071499</v>
      </c>
      <c r="D52" s="6">
        <v>145.56229558661599</v>
      </c>
      <c r="E52" s="6">
        <v>338.20052063662598</v>
      </c>
      <c r="F52" s="6">
        <v>606.13429163151102</v>
      </c>
      <c r="G52" s="6">
        <v>16.092493867025802</v>
      </c>
      <c r="H52" s="6">
        <v>11.206350692777001</v>
      </c>
      <c r="I52" s="6">
        <v>26.036918581560801</v>
      </c>
      <c r="J52" s="6">
        <v>46.6642368586364</v>
      </c>
    </row>
    <row r="53" spans="1:10" x14ac:dyDescent="0.25">
      <c r="A53" s="6" t="s">
        <v>68</v>
      </c>
      <c r="B53" s="6" t="s">
        <v>69</v>
      </c>
      <c r="C53" s="6">
        <v>26.585749519954501</v>
      </c>
      <c r="D53" s="6">
        <v>15.770793537382501</v>
      </c>
      <c r="E53" s="6">
        <v>52.139612363509002</v>
      </c>
      <c r="F53" s="6">
        <v>223.804903127176</v>
      </c>
      <c r="G53" s="6">
        <v>8.35239117369869</v>
      </c>
      <c r="H53" s="6">
        <v>4.9546783191118902</v>
      </c>
      <c r="I53" s="6">
        <v>16.3805965966157</v>
      </c>
      <c r="J53" s="6">
        <v>70.312333910573699</v>
      </c>
    </row>
    <row r="54" spans="1:10" x14ac:dyDescent="0.25">
      <c r="A54" s="6" t="s">
        <v>70</v>
      </c>
      <c r="B54" s="6" t="s">
        <v>71</v>
      </c>
      <c r="C54" s="6">
        <v>22.9678300826899</v>
      </c>
      <c r="D54" s="6">
        <v>30.1684768752263</v>
      </c>
      <c r="E54" s="6">
        <v>133.11534859257901</v>
      </c>
      <c r="F54" s="6">
        <v>211.76504128881001</v>
      </c>
      <c r="G54" s="6">
        <v>5.7705694924559499</v>
      </c>
      <c r="H54" s="6">
        <v>7.5797013328328902</v>
      </c>
      <c r="I54" s="6">
        <v>33.444664419775101</v>
      </c>
      <c r="J54" s="6">
        <v>53.205064754936103</v>
      </c>
    </row>
    <row r="55" spans="1:10" x14ac:dyDescent="0.25">
      <c r="A55" s="6" t="s">
        <v>72</v>
      </c>
      <c r="B55" s="6" t="s">
        <v>73</v>
      </c>
      <c r="C55" s="6">
        <v>123.256832866618</v>
      </c>
      <c r="D55" s="6">
        <v>15.3803299044509</v>
      </c>
      <c r="E55" s="6">
        <v>96.549893262042005</v>
      </c>
      <c r="F55" s="6">
        <v>318.04606460675899</v>
      </c>
      <c r="G55" s="6">
        <v>22.279366196307802</v>
      </c>
      <c r="H55" s="6">
        <v>2.78008118650994</v>
      </c>
      <c r="I55" s="6">
        <v>17.451936563445798</v>
      </c>
      <c r="J55" s="6">
        <v>57.488616053736401</v>
      </c>
    </row>
    <row r="56" spans="1:10" x14ac:dyDescent="0.25">
      <c r="A56" s="6" t="s">
        <v>74</v>
      </c>
      <c r="B56" s="6" t="s">
        <v>75</v>
      </c>
      <c r="C56" s="6">
        <v>136.33983451163701</v>
      </c>
      <c r="D56" s="6">
        <v>229.968325145514</v>
      </c>
      <c r="E56" s="6">
        <v>286.182110487579</v>
      </c>
      <c r="F56" s="6">
        <v>378.538257573637</v>
      </c>
      <c r="G56" s="6">
        <v>13.2236723665981</v>
      </c>
      <c r="H56" s="6">
        <v>22.304748992195801</v>
      </c>
      <c r="I56" s="6">
        <v>27.756953643260601</v>
      </c>
      <c r="J56" s="6">
        <v>36.7146249979454</v>
      </c>
    </row>
    <row r="57" spans="1:10" x14ac:dyDescent="0.25">
      <c r="A57" s="6" t="s">
        <v>76</v>
      </c>
      <c r="B57" s="6" t="s">
        <v>77</v>
      </c>
      <c r="C57" s="6">
        <v>543.05552394429003</v>
      </c>
      <c r="D57" s="6">
        <v>331.69402823572</v>
      </c>
      <c r="E57" s="6">
        <v>118.669398490917</v>
      </c>
      <c r="F57" s="6">
        <v>312.25825493592703</v>
      </c>
      <c r="G57" s="6">
        <v>41.591866780877801</v>
      </c>
      <c r="H57" s="6">
        <v>25.403983987110699</v>
      </c>
      <c r="I57" s="6">
        <v>9.0887240721769302</v>
      </c>
      <c r="J57" s="6">
        <v>23.915425159834601</v>
      </c>
    </row>
    <row r="58" spans="1:10" x14ac:dyDescent="0.25">
      <c r="A58" s="6" t="s">
        <v>78</v>
      </c>
      <c r="B58" s="6" t="s">
        <v>79</v>
      </c>
      <c r="C58" s="6">
        <v>262.97664606827198</v>
      </c>
      <c r="D58" s="6">
        <v>202.46366009380301</v>
      </c>
      <c r="E58" s="6">
        <v>86.751245638428699</v>
      </c>
      <c r="F58" s="6">
        <v>82.501672230658201</v>
      </c>
      <c r="G58" s="6">
        <v>41.433662139641903</v>
      </c>
      <c r="H58" s="6">
        <v>31.8994519600957</v>
      </c>
      <c r="I58" s="6">
        <v>13.6682167626496</v>
      </c>
      <c r="J58" s="6">
        <v>12.998669137612801</v>
      </c>
    </row>
    <row r="59" spans="1:10" x14ac:dyDescent="0.25">
      <c r="A59" s="6" t="s">
        <v>80</v>
      </c>
      <c r="B59" s="6" t="s">
        <v>81</v>
      </c>
      <c r="C59" s="6">
        <v>1152.4466896952899</v>
      </c>
      <c r="D59" s="6">
        <v>1653.7029177064001</v>
      </c>
      <c r="E59" s="6">
        <v>1192.4406494367499</v>
      </c>
      <c r="F59" s="6">
        <v>2389.9585317092101</v>
      </c>
      <c r="G59" s="6">
        <v>18.039256298100302</v>
      </c>
      <c r="H59" s="6">
        <v>25.885423629712101</v>
      </c>
      <c r="I59" s="6">
        <v>18.665282036733601</v>
      </c>
      <c r="J59" s="6">
        <v>37.410038035454001</v>
      </c>
    </row>
    <row r="60" spans="1:10" x14ac:dyDescent="0.25">
      <c r="A60" t="s">
        <v>13</v>
      </c>
    </row>
    <row r="61" spans="1:10" x14ac:dyDescent="0.25">
      <c r="A61" t="s">
        <v>14</v>
      </c>
    </row>
    <row r="62" spans="1:10" x14ac:dyDescent="0.25">
      <c r="A62" t="s">
        <v>15</v>
      </c>
    </row>
    <row r="63" spans="1:10" x14ac:dyDescent="0.25">
      <c r="A63" t="s">
        <v>420</v>
      </c>
    </row>
    <row r="64" spans="1:10" x14ac:dyDescent="0.25">
      <c r="A64" t="s">
        <v>16</v>
      </c>
    </row>
    <row r="67" spans="1:10" x14ac:dyDescent="0.25">
      <c r="J67" s="7" t="str">
        <f>HYPERLINK("#'Indice'!A1", "Ir al Índice")</f>
        <v>Ir al Índice</v>
      </c>
    </row>
    <row r="68" spans="1:10" ht="17.25" x14ac:dyDescent="0.3">
      <c r="A68" s="4" t="s">
        <v>402</v>
      </c>
    </row>
    <row r="69" spans="1:10" x14ac:dyDescent="0.25">
      <c r="A69" s="5" t="s">
        <v>18</v>
      </c>
      <c r="B69" s="5" t="s">
        <v>83</v>
      </c>
      <c r="C69" s="5" t="s">
        <v>388</v>
      </c>
      <c r="D69" s="5" t="s">
        <v>389</v>
      </c>
      <c r="E69" s="5" t="s">
        <v>390</v>
      </c>
      <c r="F69" s="5" t="s">
        <v>391</v>
      </c>
      <c r="G69" s="5" t="s">
        <v>392</v>
      </c>
      <c r="H69" s="5" t="s">
        <v>393</v>
      </c>
      <c r="I69" s="5" t="s">
        <v>394</v>
      </c>
      <c r="J69" s="5" t="s">
        <v>395</v>
      </c>
    </row>
    <row r="70" spans="1:10" x14ac:dyDescent="0.25">
      <c r="A70" s="6" t="s">
        <v>84</v>
      </c>
      <c r="B70" s="6" t="s">
        <v>85</v>
      </c>
      <c r="C70" s="6">
        <v>3328.6107148169799</v>
      </c>
      <c r="D70" s="6">
        <v>7736.2347605228497</v>
      </c>
      <c r="E70" s="6">
        <v>27074.001422947498</v>
      </c>
      <c r="F70" s="6">
        <v>16070.1229453913</v>
      </c>
      <c r="G70" s="6">
        <v>6.1403319864141102</v>
      </c>
      <c r="H70" s="6">
        <v>14.271134062926601</v>
      </c>
      <c r="I70" s="6">
        <v>49.943766688465601</v>
      </c>
      <c r="J70" s="6">
        <v>29.6447672621937</v>
      </c>
    </row>
    <row r="71" spans="1:10" x14ac:dyDescent="0.25">
      <c r="A71" s="6" t="s">
        <v>86</v>
      </c>
      <c r="B71" s="6" t="s">
        <v>87</v>
      </c>
      <c r="C71" s="6">
        <v>5755.0992943711899</v>
      </c>
      <c r="D71" s="6">
        <v>16693.650854803898</v>
      </c>
      <c r="E71" s="6">
        <v>44274.973115899498</v>
      </c>
      <c r="F71" s="6">
        <v>23244.973991683601</v>
      </c>
      <c r="G71" s="6">
        <v>6.3967796243030302</v>
      </c>
      <c r="H71" s="6">
        <v>18.554954516194101</v>
      </c>
      <c r="I71" s="6">
        <v>49.211530750017303</v>
      </c>
      <c r="J71" s="6">
        <v>25.836735109485598</v>
      </c>
    </row>
    <row r="72" spans="1:10" x14ac:dyDescent="0.25">
      <c r="A72" s="6" t="s">
        <v>88</v>
      </c>
      <c r="B72" s="6" t="s">
        <v>89</v>
      </c>
      <c r="C72" s="6">
        <v>6719.2292550287402</v>
      </c>
      <c r="D72" s="6">
        <v>17914.1755209125</v>
      </c>
      <c r="E72" s="6">
        <v>53231.885597645698</v>
      </c>
      <c r="F72" s="6">
        <v>28581.6459413993</v>
      </c>
      <c r="G72" s="6">
        <v>6.3122805480713202</v>
      </c>
      <c r="H72" s="6">
        <v>16.829207247358301</v>
      </c>
      <c r="I72" s="6">
        <v>50.007907639659699</v>
      </c>
      <c r="J72" s="6">
        <v>26.8506045649107</v>
      </c>
    </row>
    <row r="73" spans="1:10" x14ac:dyDescent="0.25">
      <c r="A73" s="6" t="s">
        <v>90</v>
      </c>
      <c r="B73" s="6" t="s">
        <v>91</v>
      </c>
      <c r="C73" s="6">
        <v>3013.0264485353</v>
      </c>
      <c r="D73" s="6">
        <v>5916.7026192468302</v>
      </c>
      <c r="E73" s="6">
        <v>6807.56606316735</v>
      </c>
      <c r="F73" s="6">
        <v>1086.53179450836</v>
      </c>
      <c r="G73" s="6">
        <v>17.909281056475798</v>
      </c>
      <c r="H73" s="6">
        <v>35.168589438433102</v>
      </c>
      <c r="I73" s="6">
        <v>40.463837944422401</v>
      </c>
      <c r="J73" s="6">
        <v>6.4582915606687399</v>
      </c>
    </row>
    <row r="74" spans="1:10" x14ac:dyDescent="0.25">
      <c r="A74" s="6" t="s">
        <v>92</v>
      </c>
      <c r="B74" s="6" t="s">
        <v>93</v>
      </c>
      <c r="C74" s="6">
        <v>7054.2628548203302</v>
      </c>
      <c r="D74" s="6">
        <v>10134.2608735842</v>
      </c>
      <c r="E74" s="6">
        <v>5899.3644689067096</v>
      </c>
      <c r="F74" s="6">
        <v>1491.9124019942899</v>
      </c>
      <c r="G74" s="6">
        <v>28.699430763566301</v>
      </c>
      <c r="H74" s="6">
        <v>41.230036967307697</v>
      </c>
      <c r="I74" s="6">
        <v>24.000863819348499</v>
      </c>
      <c r="J74" s="6">
        <v>6.0696684497776001</v>
      </c>
    </row>
    <row r="75" spans="1:10" x14ac:dyDescent="0.25">
      <c r="A75" s="6" t="s">
        <v>94</v>
      </c>
      <c r="B75" s="6" t="s">
        <v>95</v>
      </c>
      <c r="C75" s="6">
        <v>977.13333463024503</v>
      </c>
      <c r="D75" s="6">
        <v>2103.2188142008899</v>
      </c>
      <c r="E75" s="6">
        <v>2719.3437629027399</v>
      </c>
      <c r="F75" s="6">
        <v>707.75235501066197</v>
      </c>
      <c r="G75" s="6">
        <v>15.015614332637201</v>
      </c>
      <c r="H75" s="6">
        <v>32.320177249032</v>
      </c>
      <c r="I75" s="6">
        <v>41.788173358205398</v>
      </c>
      <c r="J75" s="6">
        <v>10.876035060125499</v>
      </c>
    </row>
    <row r="76" spans="1:10" x14ac:dyDescent="0.25">
      <c r="A76" s="6" t="s">
        <v>96</v>
      </c>
      <c r="B76" s="6" t="s">
        <v>97</v>
      </c>
      <c r="C76" s="6">
        <v>1019.79162286798</v>
      </c>
      <c r="D76" s="6">
        <v>2236.87680335614</v>
      </c>
      <c r="E76" s="6">
        <v>3330.58958228549</v>
      </c>
      <c r="F76" s="6">
        <v>754.54662350894603</v>
      </c>
      <c r="G76" s="6">
        <v>13.8902037575413</v>
      </c>
      <c r="H76" s="6">
        <v>30.4676699458991</v>
      </c>
      <c r="I76" s="6">
        <v>45.364726374771102</v>
      </c>
      <c r="J76" s="6">
        <v>10.2773999217886</v>
      </c>
    </row>
    <row r="77" spans="1:10" x14ac:dyDescent="0.25">
      <c r="A77" s="6" t="s">
        <v>98</v>
      </c>
      <c r="B77" s="6" t="s">
        <v>99</v>
      </c>
      <c r="C77" s="6">
        <v>1210.44579094303</v>
      </c>
      <c r="D77" s="6">
        <v>4083.6258129026901</v>
      </c>
      <c r="E77" s="6">
        <v>15867.217646613801</v>
      </c>
      <c r="F77" s="6">
        <v>4828.8781516096296</v>
      </c>
      <c r="G77" s="6">
        <v>4.6573220257391004</v>
      </c>
      <c r="H77" s="6">
        <v>15.7121951149017</v>
      </c>
      <c r="I77" s="6">
        <v>61.050848196347403</v>
      </c>
      <c r="J77" s="6">
        <v>18.579634663011799</v>
      </c>
    </row>
    <row r="78" spans="1:10" x14ac:dyDescent="0.25">
      <c r="A78" s="6" t="s">
        <v>100</v>
      </c>
      <c r="B78" s="6" t="s">
        <v>101</v>
      </c>
      <c r="C78" s="6">
        <v>1209.28098965968</v>
      </c>
      <c r="D78" s="6">
        <v>638.534992987397</v>
      </c>
      <c r="E78" s="6">
        <v>445.87089339780903</v>
      </c>
      <c r="F78" s="6">
        <v>112.082087617501</v>
      </c>
      <c r="G78" s="6">
        <v>50.2658820495692</v>
      </c>
      <c r="H78" s="6">
        <v>26.541825197351201</v>
      </c>
      <c r="I78" s="6">
        <v>18.533404501113999</v>
      </c>
      <c r="J78" s="6">
        <v>4.6588882519655801</v>
      </c>
    </row>
    <row r="79" spans="1:10" x14ac:dyDescent="0.25">
      <c r="A79" s="6" t="s">
        <v>102</v>
      </c>
      <c r="B79" s="6" t="s">
        <v>103</v>
      </c>
      <c r="C79" s="6">
        <v>1082.0120010657799</v>
      </c>
      <c r="D79" s="6">
        <v>4949.6635171584003</v>
      </c>
      <c r="E79" s="6">
        <v>16153.267728586299</v>
      </c>
      <c r="F79" s="6">
        <v>6331.0870779616198</v>
      </c>
      <c r="G79" s="6">
        <v>3.7943991107550001</v>
      </c>
      <c r="H79" s="6">
        <v>17.3574773935438</v>
      </c>
      <c r="I79" s="6">
        <v>56.6462706927122</v>
      </c>
      <c r="J79" s="6">
        <v>22.201852802988999</v>
      </c>
    </row>
    <row r="80" spans="1:10" x14ac:dyDescent="0.25">
      <c r="A80" s="6" t="s">
        <v>104</v>
      </c>
      <c r="B80" s="6" t="s">
        <v>105</v>
      </c>
      <c r="C80" s="6">
        <v>1628.5005028140199</v>
      </c>
      <c r="D80" s="6">
        <v>3692.2941606653499</v>
      </c>
      <c r="E80" s="6">
        <v>14789.8244883437</v>
      </c>
      <c r="F80" s="6">
        <v>11644.0415822416</v>
      </c>
      <c r="G80" s="6">
        <v>5.1283826221675</v>
      </c>
      <c r="H80" s="6">
        <v>11.627566081046099</v>
      </c>
      <c r="I80" s="6">
        <v>46.575287363967902</v>
      </c>
      <c r="J80" s="6">
        <v>36.668763932818599</v>
      </c>
    </row>
    <row r="81" spans="1:10" x14ac:dyDescent="0.25">
      <c r="A81" s="6" t="s">
        <v>106</v>
      </c>
      <c r="B81" s="6" t="s">
        <v>107</v>
      </c>
      <c r="C81" s="6">
        <v>7645.6864636413702</v>
      </c>
      <c r="D81" s="6">
        <v>8394.1823909066807</v>
      </c>
      <c r="E81" s="6">
        <v>4056.0653862521599</v>
      </c>
      <c r="F81" s="6">
        <v>730.93979743808495</v>
      </c>
      <c r="G81" s="6">
        <v>36.710677030090203</v>
      </c>
      <c r="H81" s="6">
        <v>40.3045717542388</v>
      </c>
      <c r="I81" s="6">
        <v>19.4751520502078</v>
      </c>
      <c r="J81" s="6">
        <v>3.5095991654632099</v>
      </c>
    </row>
    <row r="82" spans="1:10" x14ac:dyDescent="0.25">
      <c r="A82" s="6" t="s">
        <v>108</v>
      </c>
      <c r="B82" s="6" t="s">
        <v>109</v>
      </c>
      <c r="C82" s="6">
        <v>1629.9057977974701</v>
      </c>
      <c r="D82" s="6">
        <v>2576.8809242390798</v>
      </c>
      <c r="E82" s="6">
        <v>2325.19903380183</v>
      </c>
      <c r="F82" s="6">
        <v>561.11936747347602</v>
      </c>
      <c r="G82" s="6">
        <v>22.978734552244301</v>
      </c>
      <c r="H82" s="6">
        <v>36.329377324044302</v>
      </c>
      <c r="I82" s="6">
        <v>32.781116216083497</v>
      </c>
      <c r="J82" s="6">
        <v>7.9107719076279901</v>
      </c>
    </row>
    <row r="83" spans="1:10" x14ac:dyDescent="0.25">
      <c r="A83" s="6" t="s">
        <v>110</v>
      </c>
      <c r="B83" s="6" t="s">
        <v>111</v>
      </c>
      <c r="C83" s="6">
        <v>966.04613352238903</v>
      </c>
      <c r="D83" s="6">
        <v>3559.96900967585</v>
      </c>
      <c r="E83" s="6">
        <v>14359.912756256401</v>
      </c>
      <c r="F83" s="6">
        <v>8211.1616938603202</v>
      </c>
      <c r="G83" s="6">
        <v>3.5651287574467698</v>
      </c>
      <c r="H83" s="6">
        <v>13.1378279479657</v>
      </c>
      <c r="I83" s="6">
        <v>52.994299283710099</v>
      </c>
      <c r="J83" s="6">
        <v>30.302744010877301</v>
      </c>
    </row>
    <row r="84" spans="1:10" x14ac:dyDescent="0.25">
      <c r="A84" s="6" t="s">
        <v>112</v>
      </c>
      <c r="B84" s="6" t="s">
        <v>113</v>
      </c>
      <c r="C84" s="6">
        <v>1121.8864219198799</v>
      </c>
      <c r="D84" s="6">
        <v>1552.5648835605</v>
      </c>
      <c r="E84" s="6">
        <v>7401.9107023057804</v>
      </c>
      <c r="F84" s="6">
        <v>8843.34368393152</v>
      </c>
      <c r="G84" s="6">
        <v>5.9297244904343298</v>
      </c>
      <c r="H84" s="6">
        <v>8.2060731221635699</v>
      </c>
      <c r="I84" s="6">
        <v>39.122758159742702</v>
      </c>
      <c r="J84" s="6">
        <v>46.7414442276594</v>
      </c>
    </row>
    <row r="85" spans="1:10" x14ac:dyDescent="0.25">
      <c r="A85" s="6" t="s">
        <v>114</v>
      </c>
      <c r="B85" s="6" t="s">
        <v>115</v>
      </c>
      <c r="C85" s="6">
        <v>1429.2603624646799</v>
      </c>
      <c r="D85" s="6">
        <v>3049.9728311501999</v>
      </c>
      <c r="E85" s="6">
        <v>8209.0627088762703</v>
      </c>
      <c r="F85" s="6">
        <v>2942.5409790857898</v>
      </c>
      <c r="G85" s="6">
        <v>9.1438505391177092</v>
      </c>
      <c r="H85" s="6">
        <v>19.512537007823301</v>
      </c>
      <c r="I85" s="6">
        <v>52.518382547717302</v>
      </c>
      <c r="J85" s="6">
        <v>18.825229905341601</v>
      </c>
    </row>
    <row r="86" spans="1:10" x14ac:dyDescent="0.25">
      <c r="A86" s="6" t="s">
        <v>116</v>
      </c>
      <c r="B86" s="6" t="s">
        <v>117</v>
      </c>
      <c r="C86" s="6">
        <v>3596.8480364022898</v>
      </c>
      <c r="D86" s="6">
        <v>4272.09030585254</v>
      </c>
      <c r="E86" s="6">
        <v>17964.220268344299</v>
      </c>
      <c r="F86" s="6">
        <v>23628.4300437032</v>
      </c>
      <c r="G86" s="6">
        <v>7.2720026474309796</v>
      </c>
      <c r="H86" s="6">
        <v>8.6371878099409507</v>
      </c>
      <c r="I86" s="6">
        <v>36.319537558528701</v>
      </c>
      <c r="J86" s="6">
        <v>47.7712719840994</v>
      </c>
    </row>
    <row r="87" spans="1:10" x14ac:dyDescent="0.25">
      <c r="A87" s="6" t="s">
        <v>118</v>
      </c>
      <c r="B87" s="6" t="s">
        <v>119</v>
      </c>
      <c r="C87" s="6">
        <v>4063.4562972605299</v>
      </c>
      <c r="D87" s="6">
        <v>9305.8411677827207</v>
      </c>
      <c r="E87" s="6">
        <v>41428.746303816501</v>
      </c>
      <c r="F87" s="6">
        <v>38872.428042694497</v>
      </c>
      <c r="G87" s="6">
        <v>4.3380333403629798</v>
      </c>
      <c r="H87" s="6">
        <v>9.9346581562054794</v>
      </c>
      <c r="I87" s="6">
        <v>44.2281815203863</v>
      </c>
      <c r="J87" s="6">
        <v>41.499126983045301</v>
      </c>
    </row>
    <row r="88" spans="1:10" x14ac:dyDescent="0.25">
      <c r="A88" s="6" t="s">
        <v>120</v>
      </c>
      <c r="B88" s="6" t="s">
        <v>121</v>
      </c>
      <c r="C88" s="6">
        <v>3317.7899846824698</v>
      </c>
      <c r="D88" s="6">
        <v>5410.3104141369004</v>
      </c>
      <c r="E88" s="6">
        <v>21651.692812251898</v>
      </c>
      <c r="F88" s="6">
        <v>10839.123944950999</v>
      </c>
      <c r="G88" s="6">
        <v>8.0491924912144999</v>
      </c>
      <c r="H88" s="6">
        <v>13.1257946288539</v>
      </c>
      <c r="I88" s="6">
        <v>52.528533756225798</v>
      </c>
      <c r="J88" s="6">
        <v>26.296479123705801</v>
      </c>
    </row>
    <row r="89" spans="1:10" x14ac:dyDescent="0.25">
      <c r="A89" t="s">
        <v>13</v>
      </c>
    </row>
    <row r="90" spans="1:10" x14ac:dyDescent="0.25">
      <c r="A90" t="s">
        <v>14</v>
      </c>
    </row>
    <row r="91" spans="1:10" x14ac:dyDescent="0.25">
      <c r="A91" t="s">
        <v>15</v>
      </c>
    </row>
    <row r="92" spans="1:10" x14ac:dyDescent="0.25">
      <c r="A92" t="s">
        <v>420</v>
      </c>
    </row>
    <row r="93" spans="1:10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93"/>
  <sheetViews>
    <sheetView topLeftCell="A4" workbookViewId="0">
      <selection activeCell="A18" sqref="A18:A21"/>
    </sheetView>
  </sheetViews>
  <sheetFormatPr baseColWidth="10" defaultRowHeight="15" x14ac:dyDescent="0.25"/>
  <sheetData>
    <row r="1" spans="1:10" x14ac:dyDescent="0.25">
      <c r="J1" s="7" t="str">
        <f>HYPERLINK("#'Indice'!A1", "Ir al Índice")</f>
        <v>Ir al Índice</v>
      </c>
    </row>
    <row r="5" spans="1:10" ht="23.25" x14ac:dyDescent="0.35">
      <c r="A5" s="1" t="s">
        <v>0</v>
      </c>
    </row>
    <row r="7" spans="1:10" ht="21" x14ac:dyDescent="0.35">
      <c r="A7" s="2" t="s">
        <v>403</v>
      </c>
    </row>
    <row r="9" spans="1:10" x14ac:dyDescent="0.25">
      <c r="A9" t="s">
        <v>3</v>
      </c>
    </row>
    <row r="10" spans="1:10" x14ac:dyDescent="0.25">
      <c r="A10" t="s">
        <v>4</v>
      </c>
    </row>
    <row r="11" spans="1:10" x14ac:dyDescent="0.25">
      <c r="A11" t="s">
        <v>404</v>
      </c>
    </row>
    <row r="12" spans="1:10" x14ac:dyDescent="0.25">
      <c r="A12" s="3" t="s">
        <v>6</v>
      </c>
    </row>
    <row r="15" spans="1:10" ht="17.25" x14ac:dyDescent="0.3">
      <c r="A15" s="4" t="s">
        <v>405</v>
      </c>
    </row>
    <row r="16" spans="1:10" x14ac:dyDescent="0.25">
      <c r="A16" s="5" t="s">
        <v>8</v>
      </c>
      <c r="B16" s="5" t="s">
        <v>9</v>
      </c>
      <c r="C16" s="5" t="s">
        <v>388</v>
      </c>
      <c r="D16" s="5" t="s">
        <v>389</v>
      </c>
      <c r="E16" s="5" t="s">
        <v>390</v>
      </c>
      <c r="F16" s="5" t="s">
        <v>391</v>
      </c>
      <c r="G16" s="5" t="s">
        <v>392</v>
      </c>
      <c r="H16" s="5" t="s">
        <v>393</v>
      </c>
      <c r="I16" s="5" t="s">
        <v>394</v>
      </c>
      <c r="J16" s="5" t="s">
        <v>395</v>
      </c>
    </row>
    <row r="17" spans="1:10" x14ac:dyDescent="0.25">
      <c r="A17" s="6" t="s">
        <v>11</v>
      </c>
      <c r="B17" s="6" t="s">
        <v>12</v>
      </c>
      <c r="C17" s="6">
        <v>556854.66771582805</v>
      </c>
      <c r="D17" s="6">
        <v>633871.07674978499</v>
      </c>
      <c r="E17" s="6">
        <v>1191878.98579388</v>
      </c>
      <c r="F17" s="6">
        <v>900892.73690640903</v>
      </c>
      <c r="G17" s="6">
        <v>16.959192851044499</v>
      </c>
      <c r="H17" s="6">
        <v>19.3047530289981</v>
      </c>
      <c r="I17" s="6">
        <v>36.299068225645101</v>
      </c>
      <c r="J17" s="6">
        <v>27.436985894312301</v>
      </c>
    </row>
    <row r="18" spans="1:10" x14ac:dyDescent="0.25">
      <c r="A18" t="s">
        <v>13</v>
      </c>
    </row>
    <row r="19" spans="1:10" x14ac:dyDescent="0.25">
      <c r="A19" t="s">
        <v>14</v>
      </c>
    </row>
    <row r="20" spans="1:10" x14ac:dyDescent="0.25">
      <c r="A20" t="s">
        <v>15</v>
      </c>
    </row>
    <row r="21" spans="1:10" x14ac:dyDescent="0.25">
      <c r="A21" t="s">
        <v>420</v>
      </c>
    </row>
    <row r="22" spans="1:10" x14ac:dyDescent="0.25">
      <c r="A22" t="s">
        <v>16</v>
      </c>
    </row>
    <row r="25" spans="1:10" x14ac:dyDescent="0.25">
      <c r="J25" s="7" t="str">
        <f>HYPERLINK("#'Indice'!A1", "Ir al Índice")</f>
        <v>Ir al Índice</v>
      </c>
    </row>
    <row r="26" spans="1:10" ht="17.25" x14ac:dyDescent="0.3">
      <c r="A26" s="4" t="s">
        <v>406</v>
      </c>
    </row>
    <row r="27" spans="1:10" x14ac:dyDescent="0.25">
      <c r="A27" s="5" t="s">
        <v>18</v>
      </c>
      <c r="B27" s="5" t="s">
        <v>9</v>
      </c>
      <c r="C27" s="5" t="s">
        <v>388</v>
      </c>
      <c r="D27" s="5" t="s">
        <v>389</v>
      </c>
      <c r="E27" s="5" t="s">
        <v>390</v>
      </c>
      <c r="F27" s="5" t="s">
        <v>391</v>
      </c>
      <c r="G27" s="5" t="s">
        <v>392</v>
      </c>
      <c r="H27" s="5" t="s">
        <v>393</v>
      </c>
      <c r="I27" s="5" t="s">
        <v>394</v>
      </c>
      <c r="J27" s="5" t="s">
        <v>395</v>
      </c>
    </row>
    <row r="28" spans="1:10" x14ac:dyDescent="0.25">
      <c r="A28" s="6" t="s">
        <v>11</v>
      </c>
      <c r="B28" s="6" t="s">
        <v>19</v>
      </c>
      <c r="C28" s="6">
        <v>556854.66771582805</v>
      </c>
      <c r="D28" s="6">
        <v>633871.07674978499</v>
      </c>
      <c r="E28" s="6">
        <v>1191878.98579388</v>
      </c>
      <c r="F28" s="6">
        <v>900892.73690640903</v>
      </c>
      <c r="G28" s="6">
        <v>16.959192851044499</v>
      </c>
      <c r="H28" s="6">
        <v>19.3047530289981</v>
      </c>
      <c r="I28" s="6">
        <v>36.299068225645101</v>
      </c>
      <c r="J28" s="6">
        <v>27.436985894312301</v>
      </c>
    </row>
    <row r="29" spans="1:10" x14ac:dyDescent="0.25">
      <c r="A29" s="6" t="s">
        <v>20</v>
      </c>
      <c r="B29" s="6" t="s">
        <v>21</v>
      </c>
      <c r="C29" s="6">
        <v>872.391871211379</v>
      </c>
      <c r="D29" s="6">
        <v>762.53213083918195</v>
      </c>
      <c r="E29" s="6">
        <v>729.26765831697105</v>
      </c>
      <c r="F29" s="6">
        <v>237.08912380974101</v>
      </c>
      <c r="G29" s="6">
        <v>33.537012863734198</v>
      </c>
      <c r="H29" s="6">
        <v>29.313718668027398</v>
      </c>
      <c r="I29" s="6">
        <v>28.0349458141106</v>
      </c>
      <c r="J29" s="6">
        <v>9.1143226541277294</v>
      </c>
    </row>
    <row r="30" spans="1:10" x14ac:dyDescent="0.25">
      <c r="A30" s="6" t="s">
        <v>22</v>
      </c>
      <c r="B30" s="6" t="s">
        <v>23</v>
      </c>
      <c r="C30" s="6">
        <v>6296.3613432465099</v>
      </c>
      <c r="D30" s="6">
        <v>6404.3339581465998</v>
      </c>
      <c r="E30" s="6">
        <v>4122.5879961917099</v>
      </c>
      <c r="F30" s="6">
        <v>2765.5407451411102</v>
      </c>
      <c r="G30" s="6">
        <v>32.142620350835102</v>
      </c>
      <c r="H30" s="6">
        <v>32.693815331527098</v>
      </c>
      <c r="I30" s="6">
        <v>21.0456124737237</v>
      </c>
      <c r="J30" s="6">
        <v>14.117951843914099</v>
      </c>
    </row>
    <row r="31" spans="1:10" x14ac:dyDescent="0.25">
      <c r="A31" s="6" t="s">
        <v>24</v>
      </c>
      <c r="B31" s="6" t="s">
        <v>25</v>
      </c>
      <c r="C31" s="6">
        <v>1010.46850089358</v>
      </c>
      <c r="D31" s="6">
        <v>835.35934533550005</v>
      </c>
      <c r="E31" s="6">
        <v>348.13620692505401</v>
      </c>
      <c r="F31" s="6">
        <v>232.29500935829901</v>
      </c>
      <c r="G31" s="6">
        <v>41.647180901087403</v>
      </c>
      <c r="H31" s="6">
        <v>34.429931998707097</v>
      </c>
      <c r="I31" s="6">
        <v>14.3486823935673</v>
      </c>
      <c r="J31" s="6">
        <v>9.5742047066381204</v>
      </c>
    </row>
    <row r="32" spans="1:10" x14ac:dyDescent="0.25">
      <c r="A32" s="6" t="s">
        <v>26</v>
      </c>
      <c r="B32" s="6" t="s">
        <v>27</v>
      </c>
      <c r="C32" s="6">
        <v>10156.449426401299</v>
      </c>
      <c r="D32" s="6">
        <v>9193.8036220615395</v>
      </c>
      <c r="E32" s="6">
        <v>7568.1068562220498</v>
      </c>
      <c r="F32" s="6">
        <v>9927.2802880990894</v>
      </c>
      <c r="G32" s="6">
        <v>27.564860790206598</v>
      </c>
      <c r="H32" s="6">
        <v>24.952215713874601</v>
      </c>
      <c r="I32" s="6">
        <v>20.5400335470469</v>
      </c>
      <c r="J32" s="6">
        <v>26.942889948871802</v>
      </c>
    </row>
    <row r="33" spans="1:10" x14ac:dyDescent="0.25">
      <c r="A33" s="6" t="s">
        <v>28</v>
      </c>
      <c r="B33" s="6" t="s">
        <v>29</v>
      </c>
      <c r="C33" s="6">
        <v>2050.6903970230001</v>
      </c>
      <c r="D33" s="6">
        <v>643.25851646092406</v>
      </c>
      <c r="E33" s="6">
        <v>799.41501617123299</v>
      </c>
      <c r="F33" s="6">
        <v>444.979198572771</v>
      </c>
      <c r="G33" s="6">
        <v>52.069876347867101</v>
      </c>
      <c r="H33" s="6">
        <v>16.333226829587101</v>
      </c>
      <c r="I33" s="6">
        <v>20.298257164071199</v>
      </c>
      <c r="J33" s="6">
        <v>11.298639658474601</v>
      </c>
    </row>
    <row r="34" spans="1:10" x14ac:dyDescent="0.25">
      <c r="A34" s="6" t="s">
        <v>30</v>
      </c>
      <c r="B34" s="6" t="s">
        <v>31</v>
      </c>
      <c r="C34" s="6">
        <v>2747.7348924185198</v>
      </c>
      <c r="D34" s="6">
        <v>2213.6541241861401</v>
      </c>
      <c r="E34" s="6">
        <v>1477.18841761829</v>
      </c>
      <c r="F34" s="6">
        <v>1457.31058823801</v>
      </c>
      <c r="G34" s="6">
        <v>34.799567630673103</v>
      </c>
      <c r="H34" s="6">
        <v>28.0355308723869</v>
      </c>
      <c r="I34" s="6">
        <v>18.708325313330398</v>
      </c>
      <c r="J34" s="6">
        <v>18.456576183609499</v>
      </c>
    </row>
    <row r="35" spans="1:10" x14ac:dyDescent="0.25">
      <c r="A35" s="6" t="s">
        <v>32</v>
      </c>
      <c r="B35" s="6" t="s">
        <v>33</v>
      </c>
      <c r="C35" s="6">
        <v>2655.3200044837499</v>
      </c>
      <c r="D35" s="6">
        <v>2745.5226617102498</v>
      </c>
      <c r="E35" s="6">
        <v>1114.1609006634301</v>
      </c>
      <c r="F35" s="6">
        <v>390.95267613191902</v>
      </c>
      <c r="G35" s="6">
        <v>38.449707919585002</v>
      </c>
      <c r="H35" s="6">
        <v>39.7558653010204</v>
      </c>
      <c r="I35" s="6">
        <v>16.1333327559739</v>
      </c>
      <c r="J35" s="6">
        <v>5.6610940234207003</v>
      </c>
    </row>
    <row r="36" spans="1:10" x14ac:dyDescent="0.25">
      <c r="A36" s="6" t="s">
        <v>34</v>
      </c>
      <c r="B36" s="6" t="s">
        <v>35</v>
      </c>
      <c r="C36" s="6">
        <v>12105.792286854399</v>
      </c>
      <c r="D36" s="6">
        <v>14175.1891643012</v>
      </c>
      <c r="E36" s="6">
        <v>10640.7076648519</v>
      </c>
      <c r="F36" s="6">
        <v>6049.00743793111</v>
      </c>
      <c r="G36" s="6">
        <v>28.172203984775201</v>
      </c>
      <c r="H36" s="6">
        <v>32.988036734540501</v>
      </c>
      <c r="I36" s="6">
        <v>24.7627069565775</v>
      </c>
      <c r="J36" s="6">
        <v>14.0770523241068</v>
      </c>
    </row>
    <row r="37" spans="1:10" x14ac:dyDescent="0.25">
      <c r="A37" s="6" t="s">
        <v>36</v>
      </c>
      <c r="B37" s="6" t="s">
        <v>37</v>
      </c>
      <c r="C37" s="6">
        <v>7412.8935141153097</v>
      </c>
      <c r="D37" s="6">
        <v>10086.0934344046</v>
      </c>
      <c r="E37" s="6">
        <v>7614.9142793788296</v>
      </c>
      <c r="F37" s="6">
        <v>7188.9168752020596</v>
      </c>
      <c r="G37" s="6">
        <v>22.948132545140801</v>
      </c>
      <c r="H37" s="6">
        <v>31.223571275462302</v>
      </c>
      <c r="I37" s="6">
        <v>23.573529266314601</v>
      </c>
      <c r="J37" s="6">
        <v>22.254766913082399</v>
      </c>
    </row>
    <row r="38" spans="1:10" x14ac:dyDescent="0.25">
      <c r="A38" s="6" t="s">
        <v>38</v>
      </c>
      <c r="B38" s="6" t="s">
        <v>39</v>
      </c>
      <c r="C38" s="6">
        <v>14497.024453549</v>
      </c>
      <c r="D38" s="6">
        <v>13695.270472022001</v>
      </c>
      <c r="E38" s="6">
        <v>4044.5273759608399</v>
      </c>
      <c r="F38" s="6">
        <v>1792.9238257291299</v>
      </c>
      <c r="G38" s="6">
        <v>42.601036162111001</v>
      </c>
      <c r="H38" s="6">
        <v>40.244997481925999</v>
      </c>
      <c r="I38" s="6">
        <v>11.8852704949238</v>
      </c>
      <c r="J38" s="6">
        <v>5.2686958610391601</v>
      </c>
    </row>
    <row r="39" spans="1:10" x14ac:dyDescent="0.25">
      <c r="A39" s="6" t="s">
        <v>40</v>
      </c>
      <c r="B39" s="6" t="s">
        <v>41</v>
      </c>
      <c r="C39" s="6">
        <v>1407.1209970595</v>
      </c>
      <c r="D39" s="6">
        <v>1450.1894166454799</v>
      </c>
      <c r="E39" s="6">
        <v>685.19034420328296</v>
      </c>
      <c r="F39" s="6">
        <v>262.79535527648301</v>
      </c>
      <c r="G39" s="6">
        <v>36.977963217738797</v>
      </c>
      <c r="H39" s="6">
        <v>38.109765272163898</v>
      </c>
      <c r="I39" s="6">
        <v>18.006229313645498</v>
      </c>
      <c r="J39" s="6">
        <v>6.9060421964519199</v>
      </c>
    </row>
    <row r="40" spans="1:10" x14ac:dyDescent="0.25">
      <c r="A40" s="6" t="s">
        <v>42</v>
      </c>
      <c r="B40" s="6" t="s">
        <v>43</v>
      </c>
      <c r="C40" s="6">
        <v>713.86916885201094</v>
      </c>
      <c r="D40" s="6">
        <v>191.168838659107</v>
      </c>
      <c r="E40" s="6">
        <v>60.712914436817101</v>
      </c>
      <c r="F40" s="6">
        <v>71.804494850212393</v>
      </c>
      <c r="G40" s="6">
        <v>68.802991849339605</v>
      </c>
      <c r="H40" s="6">
        <v>18.424928014837601</v>
      </c>
      <c r="I40" s="6">
        <v>5.85153462204212</v>
      </c>
      <c r="J40" s="6">
        <v>6.9205455137806604</v>
      </c>
    </row>
    <row r="41" spans="1:10" x14ac:dyDescent="0.25">
      <c r="A41" s="6" t="s">
        <v>44</v>
      </c>
      <c r="B41" s="6" t="s">
        <v>45</v>
      </c>
      <c r="C41" s="6">
        <v>16264.7445349524</v>
      </c>
      <c r="D41" s="6">
        <v>11634.9557616355</v>
      </c>
      <c r="E41" s="6">
        <v>2694.8937829185102</v>
      </c>
      <c r="F41" s="6">
        <v>574.09779487575304</v>
      </c>
      <c r="G41" s="6">
        <v>52.182955256843798</v>
      </c>
      <c r="H41" s="6">
        <v>37.328983226268903</v>
      </c>
      <c r="I41" s="6">
        <v>8.6461561934637103</v>
      </c>
      <c r="J41" s="6">
        <v>1.84190532342363</v>
      </c>
    </row>
    <row r="42" spans="1:10" x14ac:dyDescent="0.25">
      <c r="A42" s="6" t="s">
        <v>46</v>
      </c>
      <c r="B42" s="6" t="s">
        <v>47</v>
      </c>
      <c r="C42" s="6">
        <v>2296.46953995066</v>
      </c>
      <c r="D42" s="6">
        <v>1052.2217966847199</v>
      </c>
      <c r="E42" s="6">
        <v>266.57291314351897</v>
      </c>
      <c r="F42" s="6">
        <v>210.71777127039499</v>
      </c>
      <c r="G42" s="6">
        <v>60.023009186039999</v>
      </c>
      <c r="H42" s="6">
        <v>27.5020057829792</v>
      </c>
      <c r="I42" s="6">
        <v>6.9674376846760397</v>
      </c>
      <c r="J42" s="6">
        <v>5.5075473463046896</v>
      </c>
    </row>
    <row r="43" spans="1:10" x14ac:dyDescent="0.25">
      <c r="A43" s="6" t="s">
        <v>48</v>
      </c>
      <c r="B43" s="6" t="s">
        <v>49</v>
      </c>
      <c r="C43" s="6">
        <v>2079.41667290429</v>
      </c>
      <c r="D43" s="6">
        <v>973.152694143178</v>
      </c>
      <c r="E43" s="6">
        <v>1190.62844693438</v>
      </c>
      <c r="F43" s="6">
        <v>993.922061518752</v>
      </c>
      <c r="G43" s="6">
        <v>39.705348022142203</v>
      </c>
      <c r="H43" s="6">
        <v>18.581829655945299</v>
      </c>
      <c r="I43" s="6">
        <v>22.734412716122399</v>
      </c>
      <c r="J43" s="6">
        <v>18.978409605790201</v>
      </c>
    </row>
    <row r="44" spans="1:10" x14ac:dyDescent="0.25">
      <c r="A44" s="6" t="s">
        <v>50</v>
      </c>
      <c r="B44" s="6" t="s">
        <v>51</v>
      </c>
      <c r="C44" s="6">
        <v>3210.4703137480501</v>
      </c>
      <c r="D44" s="6">
        <v>1464.10036721185</v>
      </c>
      <c r="E44" s="6">
        <v>163.23276511626699</v>
      </c>
      <c r="F44" s="6">
        <v>215.85992010431801</v>
      </c>
      <c r="G44" s="6">
        <v>63.527585458753997</v>
      </c>
      <c r="H44" s="6">
        <v>28.971070313264701</v>
      </c>
      <c r="I44" s="6">
        <v>3.2299888870444602</v>
      </c>
      <c r="J44" s="6">
        <v>4.2713553409368297</v>
      </c>
    </row>
    <row r="45" spans="1:10" x14ac:dyDescent="0.25">
      <c r="A45" s="6" t="s">
        <v>52</v>
      </c>
      <c r="B45" s="6" t="s">
        <v>53</v>
      </c>
      <c r="C45" s="6">
        <v>8938.5155910427293</v>
      </c>
      <c r="D45" s="6">
        <v>11712.6067401369</v>
      </c>
      <c r="E45" s="6">
        <v>8678.4063923383492</v>
      </c>
      <c r="F45" s="6">
        <v>5245.7366478167696</v>
      </c>
      <c r="G45" s="6">
        <v>25.852341247547901</v>
      </c>
      <c r="H45" s="6">
        <v>33.875681399245202</v>
      </c>
      <c r="I45" s="6">
        <v>25.100042759276501</v>
      </c>
      <c r="J45" s="6">
        <v>15.1719345939304</v>
      </c>
    </row>
    <row r="46" spans="1:10" x14ac:dyDescent="0.25">
      <c r="A46" s="6" t="s">
        <v>54</v>
      </c>
      <c r="B46" s="6" t="s">
        <v>55</v>
      </c>
      <c r="C46" s="6">
        <v>532.40997869319199</v>
      </c>
      <c r="D46" s="6">
        <v>166.34743155314001</v>
      </c>
      <c r="E46" s="6">
        <v>111.495343700947</v>
      </c>
      <c r="F46" s="6">
        <v>218.547053153669</v>
      </c>
      <c r="G46" s="6">
        <v>51.750590835885603</v>
      </c>
      <c r="H46" s="6">
        <v>16.169076860724701</v>
      </c>
      <c r="I46" s="6">
        <v>10.8374187992054</v>
      </c>
      <c r="J46" s="6">
        <v>21.242913504184301</v>
      </c>
    </row>
    <row r="47" spans="1:10" x14ac:dyDescent="0.25">
      <c r="A47" s="6" t="s">
        <v>56</v>
      </c>
      <c r="B47" s="6" t="s">
        <v>57</v>
      </c>
      <c r="C47" s="6">
        <v>9906.14303061594</v>
      </c>
      <c r="D47" s="6">
        <v>13097.242302066599</v>
      </c>
      <c r="E47" s="6">
        <v>12250.0034487917</v>
      </c>
      <c r="F47" s="6">
        <v>10604.599311240599</v>
      </c>
      <c r="G47" s="6">
        <v>21.6017829011336</v>
      </c>
      <c r="H47" s="6">
        <v>28.560438097691499</v>
      </c>
      <c r="I47" s="6">
        <v>26.7129107889008</v>
      </c>
      <c r="J47" s="6">
        <v>23.124868212274102</v>
      </c>
    </row>
    <row r="48" spans="1:10" x14ac:dyDescent="0.25">
      <c r="A48" s="6" t="s">
        <v>58</v>
      </c>
      <c r="B48" s="6" t="s">
        <v>59</v>
      </c>
      <c r="C48" s="6">
        <v>1659.7029662495299</v>
      </c>
      <c r="D48" s="6">
        <v>1216.3034886519899</v>
      </c>
      <c r="E48" s="6">
        <v>503.58988363769203</v>
      </c>
      <c r="F48" s="6">
        <v>177.015182295785</v>
      </c>
      <c r="G48" s="6">
        <v>46.665286791284899</v>
      </c>
      <c r="H48" s="6">
        <v>34.198379033716698</v>
      </c>
      <c r="I48" s="6">
        <v>14.1592603152639</v>
      </c>
      <c r="J48" s="6">
        <v>4.9770738597345199</v>
      </c>
    </row>
    <row r="49" spans="1:10" x14ac:dyDescent="0.25">
      <c r="A49" s="6" t="s">
        <v>60</v>
      </c>
      <c r="B49" s="6" t="s">
        <v>61</v>
      </c>
      <c r="C49" s="6">
        <v>556.86317907444698</v>
      </c>
      <c r="D49" s="6">
        <v>194.631790744467</v>
      </c>
      <c r="E49" s="6">
        <v>79.294433266264306</v>
      </c>
      <c r="F49" s="6">
        <v>111.733065057009</v>
      </c>
      <c r="G49" s="6">
        <v>59.082217973231401</v>
      </c>
      <c r="H49" s="6">
        <v>20.650095602294499</v>
      </c>
      <c r="I49" s="6">
        <v>8.4130019120458908</v>
      </c>
      <c r="J49" s="6">
        <v>11.8546845124283</v>
      </c>
    </row>
    <row r="50" spans="1:10" x14ac:dyDescent="0.25">
      <c r="A50" s="6" t="s">
        <v>62</v>
      </c>
      <c r="B50" s="6" t="s">
        <v>63</v>
      </c>
      <c r="C50" s="6">
        <v>2182.2266792301798</v>
      </c>
      <c r="D50" s="6">
        <v>1951.7930514833499</v>
      </c>
      <c r="E50" s="6">
        <v>853.09522934353902</v>
      </c>
      <c r="F50" s="6">
        <v>2457.4081000670499</v>
      </c>
      <c r="G50" s="6">
        <v>29.313183149624098</v>
      </c>
      <c r="H50" s="6">
        <v>26.2178387483</v>
      </c>
      <c r="I50" s="6">
        <v>11.4593671408322</v>
      </c>
      <c r="J50" s="6">
        <v>33.009610961243702</v>
      </c>
    </row>
    <row r="51" spans="1:10" x14ac:dyDescent="0.25">
      <c r="A51" s="6" t="s">
        <v>64</v>
      </c>
      <c r="B51" s="6" t="s">
        <v>65</v>
      </c>
      <c r="C51" s="6">
        <v>25510.756053322199</v>
      </c>
      <c r="D51" s="6">
        <v>32934.589839063301</v>
      </c>
      <c r="E51" s="6">
        <v>47233.944094364597</v>
      </c>
      <c r="F51" s="6">
        <v>97404.351079254193</v>
      </c>
      <c r="G51" s="6">
        <v>12.5616991695707</v>
      </c>
      <c r="H51" s="6">
        <v>16.217253967964499</v>
      </c>
      <c r="I51" s="6">
        <v>23.2583697270885</v>
      </c>
      <c r="J51" s="6">
        <v>47.962677135376303</v>
      </c>
    </row>
    <row r="52" spans="1:10" x14ac:dyDescent="0.25">
      <c r="A52" s="6" t="s">
        <v>66</v>
      </c>
      <c r="B52" s="6" t="s">
        <v>67</v>
      </c>
      <c r="C52" s="6">
        <v>2926.2849802251899</v>
      </c>
      <c r="D52" s="6">
        <v>1962.0998228481101</v>
      </c>
      <c r="E52" s="6">
        <v>773.15054345821397</v>
      </c>
      <c r="F52" s="6">
        <v>657.43529716071998</v>
      </c>
      <c r="G52" s="6">
        <v>46.309520097965397</v>
      </c>
      <c r="H52" s="6">
        <v>31.050940627596201</v>
      </c>
      <c r="I52" s="6">
        <v>12.2353874872008</v>
      </c>
      <c r="J52" s="6">
        <v>10.404151787237501</v>
      </c>
    </row>
    <row r="53" spans="1:10" x14ac:dyDescent="0.25">
      <c r="A53" s="6" t="s">
        <v>68</v>
      </c>
      <c r="B53" s="6" t="s">
        <v>69</v>
      </c>
      <c r="C53" s="6">
        <v>1100.49842092532</v>
      </c>
      <c r="D53" s="6">
        <v>784.57873029402799</v>
      </c>
      <c r="E53" s="6">
        <v>509.61533665027201</v>
      </c>
      <c r="F53" s="6">
        <v>314.91458027563999</v>
      </c>
      <c r="G53" s="6">
        <v>40.614686677748203</v>
      </c>
      <c r="H53" s="6">
        <v>28.9554430056561</v>
      </c>
      <c r="I53" s="6">
        <v>18.807720965944601</v>
      </c>
      <c r="J53" s="6">
        <v>11.6221493506511</v>
      </c>
    </row>
    <row r="54" spans="1:10" x14ac:dyDescent="0.25">
      <c r="A54" s="6" t="s">
        <v>70</v>
      </c>
      <c r="B54" s="6" t="s">
        <v>71</v>
      </c>
      <c r="C54" s="6">
        <v>912.15834907001704</v>
      </c>
      <c r="D54" s="6">
        <v>545.75784127060103</v>
      </c>
      <c r="E54" s="6">
        <v>426.88559246982197</v>
      </c>
      <c r="F54" s="6">
        <v>422.09659925959897</v>
      </c>
      <c r="G54" s="6">
        <v>39.540465074647699</v>
      </c>
      <c r="H54" s="6">
        <v>23.6576454997935</v>
      </c>
      <c r="I54" s="6">
        <v>18.504741942155601</v>
      </c>
      <c r="J54" s="6">
        <v>18.2971474834033</v>
      </c>
    </row>
    <row r="55" spans="1:10" x14ac:dyDescent="0.25">
      <c r="A55" s="6" t="s">
        <v>72</v>
      </c>
      <c r="B55" s="6" t="s">
        <v>73</v>
      </c>
      <c r="C55" s="6">
        <v>1238.64661964879</v>
      </c>
      <c r="D55" s="6">
        <v>855.450303150541</v>
      </c>
      <c r="E55" s="6">
        <v>709.63979406923397</v>
      </c>
      <c r="F55" s="6">
        <v>495.723187034582</v>
      </c>
      <c r="G55" s="6">
        <v>37.540890197923297</v>
      </c>
      <c r="H55" s="6">
        <v>25.926979810803999</v>
      </c>
      <c r="I55" s="6">
        <v>21.507756261252201</v>
      </c>
      <c r="J55" s="6">
        <v>15.0243737300205</v>
      </c>
    </row>
    <row r="56" spans="1:10" x14ac:dyDescent="0.25">
      <c r="A56" s="6" t="s">
        <v>74</v>
      </c>
      <c r="B56" s="6" t="s">
        <v>75</v>
      </c>
      <c r="C56" s="6">
        <v>2421.81329354533</v>
      </c>
      <c r="D56" s="6">
        <v>2212.5733390156001</v>
      </c>
      <c r="E56" s="6">
        <v>544.92892423498301</v>
      </c>
      <c r="F56" s="6">
        <v>351.627589982291</v>
      </c>
      <c r="G56" s="6">
        <v>43.786624256950603</v>
      </c>
      <c r="H56" s="6">
        <v>40.0035451513262</v>
      </c>
      <c r="I56" s="6">
        <v>9.85236893191367</v>
      </c>
      <c r="J56" s="6">
        <v>6.3574616598096201</v>
      </c>
    </row>
    <row r="57" spans="1:10" x14ac:dyDescent="0.25">
      <c r="A57" s="6" t="s">
        <v>76</v>
      </c>
      <c r="B57" s="6" t="s">
        <v>77</v>
      </c>
      <c r="C57" s="6">
        <v>4651.5623312484304</v>
      </c>
      <c r="D57" s="6">
        <v>2788.7246536082398</v>
      </c>
      <c r="E57" s="6">
        <v>2017.3668045296499</v>
      </c>
      <c r="F57" s="6">
        <v>645.37850044449794</v>
      </c>
      <c r="G57" s="6">
        <v>46.041249773401702</v>
      </c>
      <c r="H57" s="6">
        <v>27.602848071813298</v>
      </c>
      <c r="I57" s="6">
        <v>19.9679338505156</v>
      </c>
      <c r="J57" s="6">
        <v>6.3879683042694202</v>
      </c>
    </row>
    <row r="58" spans="1:10" x14ac:dyDescent="0.25">
      <c r="A58" s="6" t="s">
        <v>78</v>
      </c>
      <c r="B58" s="6" t="s">
        <v>79</v>
      </c>
      <c r="C58" s="6">
        <v>2888.4027044295199</v>
      </c>
      <c r="D58" s="6">
        <v>1945.3054645592899</v>
      </c>
      <c r="E58" s="6">
        <v>372.56669487004399</v>
      </c>
      <c r="F58" s="6">
        <v>129.191956167868</v>
      </c>
      <c r="G58" s="6">
        <v>54.135894793457901</v>
      </c>
      <c r="H58" s="6">
        <v>36.459892455100103</v>
      </c>
      <c r="I58" s="6">
        <v>6.9828321951438497</v>
      </c>
      <c r="J58" s="6">
        <v>2.4213805562981801</v>
      </c>
    </row>
    <row r="59" spans="1:10" x14ac:dyDescent="0.25">
      <c r="A59" s="6" t="s">
        <v>80</v>
      </c>
      <c r="B59" s="6" t="s">
        <v>81</v>
      </c>
      <c r="C59" s="6">
        <v>9965.8842434471608</v>
      </c>
      <c r="D59" s="6">
        <v>13031.069084144499</v>
      </c>
      <c r="E59" s="6">
        <v>9528.0207501432706</v>
      </c>
      <c r="F59" s="6">
        <v>5147.3014448337799</v>
      </c>
      <c r="G59" s="6">
        <v>26.454160533724</v>
      </c>
      <c r="H59" s="6">
        <v>34.5906078233524</v>
      </c>
      <c r="I59" s="6">
        <v>25.291864157330298</v>
      </c>
      <c r="J59" s="6">
        <v>13.6633674855933</v>
      </c>
    </row>
    <row r="60" spans="1:10" x14ac:dyDescent="0.25">
      <c r="A60" t="s">
        <v>13</v>
      </c>
    </row>
    <row r="61" spans="1:10" x14ac:dyDescent="0.25">
      <c r="A61" t="s">
        <v>14</v>
      </c>
    </row>
    <row r="62" spans="1:10" x14ac:dyDescent="0.25">
      <c r="A62" t="s">
        <v>15</v>
      </c>
    </row>
    <row r="63" spans="1:10" x14ac:dyDescent="0.25">
      <c r="A63" t="s">
        <v>420</v>
      </c>
    </row>
    <row r="64" spans="1:10" x14ac:dyDescent="0.25">
      <c r="A64" t="s">
        <v>16</v>
      </c>
    </row>
    <row r="67" spans="1:10" x14ac:dyDescent="0.25">
      <c r="J67" s="7" t="str">
        <f>HYPERLINK("#'Indice'!A1", "Ir al Índice")</f>
        <v>Ir al Índice</v>
      </c>
    </row>
    <row r="68" spans="1:10" ht="17.25" x14ac:dyDescent="0.3">
      <c r="A68" s="4" t="s">
        <v>407</v>
      </c>
    </row>
    <row r="69" spans="1:10" x14ac:dyDescent="0.25">
      <c r="A69" s="5" t="s">
        <v>18</v>
      </c>
      <c r="B69" s="5" t="s">
        <v>83</v>
      </c>
      <c r="C69" s="5" t="s">
        <v>388</v>
      </c>
      <c r="D69" s="5" t="s">
        <v>389</v>
      </c>
      <c r="E69" s="5" t="s">
        <v>390</v>
      </c>
      <c r="F69" s="5" t="s">
        <v>391</v>
      </c>
      <c r="G69" s="5" t="s">
        <v>392</v>
      </c>
      <c r="H69" s="5" t="s">
        <v>393</v>
      </c>
      <c r="I69" s="5" t="s">
        <v>394</v>
      </c>
      <c r="J69" s="5" t="s">
        <v>395</v>
      </c>
    </row>
    <row r="70" spans="1:10" x14ac:dyDescent="0.25">
      <c r="A70" s="6" t="s">
        <v>84</v>
      </c>
      <c r="B70" s="6" t="s">
        <v>85</v>
      </c>
      <c r="C70" s="6">
        <v>26239.128346250101</v>
      </c>
      <c r="D70" s="6">
        <v>43677.633006126598</v>
      </c>
      <c r="E70" s="6">
        <v>109286.60760577999</v>
      </c>
      <c r="F70" s="6">
        <v>64740.500801889102</v>
      </c>
      <c r="G70" s="6">
        <v>10.7562155064852</v>
      </c>
      <c r="H70" s="6">
        <v>17.904788117483701</v>
      </c>
      <c r="I70" s="6">
        <v>44.799899137977697</v>
      </c>
      <c r="J70" s="6">
        <v>26.539097238053401</v>
      </c>
    </row>
    <row r="71" spans="1:10" x14ac:dyDescent="0.25">
      <c r="A71" s="6" t="s">
        <v>86</v>
      </c>
      <c r="B71" s="6" t="s">
        <v>87</v>
      </c>
      <c r="C71" s="6">
        <v>62480.225211425903</v>
      </c>
      <c r="D71" s="6">
        <v>80025.953873972205</v>
      </c>
      <c r="E71" s="6">
        <v>143531.98878729899</v>
      </c>
      <c r="F71" s="6">
        <v>82601.518239014695</v>
      </c>
      <c r="G71" s="6">
        <v>16.9488602462872</v>
      </c>
      <c r="H71" s="6">
        <v>21.708447812024598</v>
      </c>
      <c r="I71" s="6">
        <v>38.935576986088101</v>
      </c>
      <c r="J71" s="6">
        <v>22.4071149556001</v>
      </c>
    </row>
    <row r="72" spans="1:10" x14ac:dyDescent="0.25">
      <c r="A72" s="6" t="s">
        <v>88</v>
      </c>
      <c r="B72" s="6" t="s">
        <v>89</v>
      </c>
      <c r="C72" s="6">
        <v>77386.109987649106</v>
      </c>
      <c r="D72" s="6">
        <v>112709.323101545</v>
      </c>
      <c r="E72" s="6">
        <v>210341.962359041</v>
      </c>
      <c r="F72" s="6">
        <v>134325.24207748601</v>
      </c>
      <c r="G72" s="6">
        <v>14.471113828315501</v>
      </c>
      <c r="H72" s="6">
        <v>21.076514175155701</v>
      </c>
      <c r="I72" s="6">
        <v>39.333705760048403</v>
      </c>
      <c r="J72" s="6">
        <v>25.1186662364805</v>
      </c>
    </row>
    <row r="73" spans="1:10" x14ac:dyDescent="0.25">
      <c r="A73" s="6" t="s">
        <v>90</v>
      </c>
      <c r="B73" s="6" t="s">
        <v>91</v>
      </c>
      <c r="C73" s="6">
        <v>17155.3410157463</v>
      </c>
      <c r="D73" s="6">
        <v>21078.007508128201</v>
      </c>
      <c r="E73" s="6">
        <v>20098.004755534199</v>
      </c>
      <c r="F73" s="6">
        <v>5126.1641503855399</v>
      </c>
      <c r="G73" s="6">
        <v>27.034371514337899</v>
      </c>
      <c r="H73" s="6">
        <v>33.215934631303099</v>
      </c>
      <c r="I73" s="6">
        <v>31.6715900173206</v>
      </c>
      <c r="J73" s="6">
        <v>8.0781038370384302</v>
      </c>
    </row>
    <row r="74" spans="1:10" x14ac:dyDescent="0.25">
      <c r="A74" s="6" t="s">
        <v>92</v>
      </c>
      <c r="B74" s="6" t="s">
        <v>93</v>
      </c>
      <c r="C74" s="6">
        <v>21081.2472761028</v>
      </c>
      <c r="D74" s="6">
        <v>23630.468389448299</v>
      </c>
      <c r="E74" s="6">
        <v>19925.087973640799</v>
      </c>
      <c r="F74" s="6">
        <v>4616.2540146274696</v>
      </c>
      <c r="G74" s="6">
        <v>30.440890251349298</v>
      </c>
      <c r="H74" s="6">
        <v>34.121913443261597</v>
      </c>
      <c r="I74" s="6">
        <v>28.771419845809401</v>
      </c>
      <c r="J74" s="6">
        <v>6.6657764595797202</v>
      </c>
    </row>
    <row r="75" spans="1:10" x14ac:dyDescent="0.25">
      <c r="A75" s="6" t="s">
        <v>94</v>
      </c>
      <c r="B75" s="6" t="s">
        <v>95</v>
      </c>
      <c r="C75" s="6">
        <v>11354.262779725001</v>
      </c>
      <c r="D75" s="6">
        <v>8383.8883308370096</v>
      </c>
      <c r="E75" s="6">
        <v>9844.6771341321892</v>
      </c>
      <c r="F75" s="6">
        <v>3006.0158279549901</v>
      </c>
      <c r="G75" s="6">
        <v>34.840949726272399</v>
      </c>
      <c r="H75" s="6">
        <v>25.726252554853101</v>
      </c>
      <c r="I75" s="6">
        <v>30.208733737796202</v>
      </c>
      <c r="J75" s="6">
        <v>9.2240639810782703</v>
      </c>
    </row>
    <row r="76" spans="1:10" x14ac:dyDescent="0.25">
      <c r="A76" s="6" t="s">
        <v>96</v>
      </c>
      <c r="B76" s="6" t="s">
        <v>97</v>
      </c>
      <c r="C76" s="6">
        <v>10769.558150778201</v>
      </c>
      <c r="D76" s="6">
        <v>9392.2386563243508</v>
      </c>
      <c r="E76" s="6">
        <v>12071.3371427908</v>
      </c>
      <c r="F76" s="6">
        <v>4526.5824048602199</v>
      </c>
      <c r="G76" s="6">
        <v>29.297174240533799</v>
      </c>
      <c r="H76" s="6">
        <v>25.5503567157144</v>
      </c>
      <c r="I76" s="6">
        <v>32.838493709513699</v>
      </c>
      <c r="J76" s="6">
        <v>12.313975334238</v>
      </c>
    </row>
    <row r="77" spans="1:10" x14ac:dyDescent="0.25">
      <c r="A77" s="6" t="s">
        <v>98</v>
      </c>
      <c r="B77" s="6" t="s">
        <v>99</v>
      </c>
      <c r="C77" s="6">
        <v>20547.208596678902</v>
      </c>
      <c r="D77" s="6">
        <v>25479.921647405401</v>
      </c>
      <c r="E77" s="6">
        <v>43272.9073997745</v>
      </c>
      <c r="F77" s="6">
        <v>14065.927737641799</v>
      </c>
      <c r="G77" s="6">
        <v>19.878118025448501</v>
      </c>
      <c r="H77" s="6">
        <v>24.650204304061599</v>
      </c>
      <c r="I77" s="6">
        <v>41.863786827766702</v>
      </c>
      <c r="J77" s="6">
        <v>13.6078908427233</v>
      </c>
    </row>
    <row r="78" spans="1:10" x14ac:dyDescent="0.25">
      <c r="A78" s="6" t="s">
        <v>100</v>
      </c>
      <c r="B78" s="6" t="s">
        <v>101</v>
      </c>
      <c r="C78" s="6">
        <v>2831.9054555266998</v>
      </c>
      <c r="D78" s="6">
        <v>2333.51669068929</v>
      </c>
      <c r="E78" s="6">
        <v>2391.53616363528</v>
      </c>
      <c r="F78" s="6">
        <v>975.66455013529799</v>
      </c>
      <c r="G78" s="6">
        <v>33.189155339407101</v>
      </c>
      <c r="H78" s="6">
        <v>27.348175689707698</v>
      </c>
      <c r="I78" s="6">
        <v>28.028148001833099</v>
      </c>
      <c r="J78" s="6">
        <v>11.4345209690521</v>
      </c>
    </row>
    <row r="79" spans="1:10" x14ac:dyDescent="0.25">
      <c r="A79" s="6" t="s">
        <v>102</v>
      </c>
      <c r="B79" s="6" t="s">
        <v>103</v>
      </c>
      <c r="C79" s="6">
        <v>23886.040576970401</v>
      </c>
      <c r="D79" s="6">
        <v>27373.026970182698</v>
      </c>
      <c r="E79" s="6">
        <v>63428.297442177201</v>
      </c>
      <c r="F79" s="6">
        <v>43877.896956412696</v>
      </c>
      <c r="G79" s="6">
        <v>15.063854645000101</v>
      </c>
      <c r="H79" s="6">
        <v>17.262940592592699</v>
      </c>
      <c r="I79" s="6">
        <v>40.001382814781202</v>
      </c>
      <c r="J79" s="6">
        <v>27.671821947626</v>
      </c>
    </row>
    <row r="80" spans="1:10" x14ac:dyDescent="0.25">
      <c r="A80" s="6" t="s">
        <v>104</v>
      </c>
      <c r="B80" s="6" t="s">
        <v>105</v>
      </c>
      <c r="C80" s="6">
        <v>28146.1207073568</v>
      </c>
      <c r="D80" s="6">
        <v>31487.833413570301</v>
      </c>
      <c r="E80" s="6">
        <v>81106.757738315602</v>
      </c>
      <c r="F80" s="6">
        <v>98380.812608982495</v>
      </c>
      <c r="G80" s="6">
        <v>11.7706345214844</v>
      </c>
      <c r="H80" s="6">
        <v>13.1681300893322</v>
      </c>
      <c r="I80" s="6">
        <v>33.918635270783902</v>
      </c>
      <c r="J80" s="6">
        <v>41.1426001183994</v>
      </c>
    </row>
    <row r="81" spans="1:10" x14ac:dyDescent="0.25">
      <c r="A81" s="6" t="s">
        <v>106</v>
      </c>
      <c r="B81" s="6" t="s">
        <v>107</v>
      </c>
      <c r="C81" s="6">
        <v>26651.7084533243</v>
      </c>
      <c r="D81" s="6">
        <v>26921.150840964001</v>
      </c>
      <c r="E81" s="6">
        <v>19407.551099510601</v>
      </c>
      <c r="F81" s="6">
        <v>6694.7603355177298</v>
      </c>
      <c r="G81" s="6">
        <v>33.4504566596652</v>
      </c>
      <c r="H81" s="6">
        <v>33.788632762927101</v>
      </c>
      <c r="I81" s="6">
        <v>24.358342657895999</v>
      </c>
      <c r="J81" s="6">
        <v>8.4025679195116894</v>
      </c>
    </row>
    <row r="82" spans="1:10" x14ac:dyDescent="0.25">
      <c r="A82" s="6" t="s">
        <v>108</v>
      </c>
      <c r="B82" s="6" t="s">
        <v>109</v>
      </c>
      <c r="C82" s="6">
        <v>9416.66945044977</v>
      </c>
      <c r="D82" s="6">
        <v>12625.220816769999</v>
      </c>
      <c r="E82" s="6">
        <v>18808.573481626499</v>
      </c>
      <c r="F82" s="6">
        <v>7570.5698768462198</v>
      </c>
      <c r="G82" s="6">
        <v>19.447477150618401</v>
      </c>
      <c r="H82" s="6">
        <v>26.073835834167301</v>
      </c>
      <c r="I82" s="6">
        <v>38.843808306575603</v>
      </c>
      <c r="J82" s="6">
        <v>15.6348787086388</v>
      </c>
    </row>
    <row r="83" spans="1:10" x14ac:dyDescent="0.25">
      <c r="A83" s="6" t="s">
        <v>110</v>
      </c>
      <c r="B83" s="6" t="s">
        <v>111</v>
      </c>
      <c r="C83" s="6">
        <v>21842.4526498257</v>
      </c>
      <c r="D83" s="6">
        <v>26301.3496787658</v>
      </c>
      <c r="E83" s="6">
        <v>65055.9445288442</v>
      </c>
      <c r="F83" s="6">
        <v>55472.969613006797</v>
      </c>
      <c r="G83" s="6">
        <v>12.949606259322501</v>
      </c>
      <c r="H83" s="6">
        <v>15.593126279776699</v>
      </c>
      <c r="I83" s="6">
        <v>38.569334679710501</v>
      </c>
      <c r="J83" s="6">
        <v>32.887932781190301</v>
      </c>
    </row>
    <row r="84" spans="1:10" x14ac:dyDescent="0.25">
      <c r="A84" s="6" t="s">
        <v>112</v>
      </c>
      <c r="B84" s="6" t="s">
        <v>113</v>
      </c>
      <c r="C84" s="6">
        <v>19013.531178081601</v>
      </c>
      <c r="D84" s="6">
        <v>15814.072229740499</v>
      </c>
      <c r="E84" s="6">
        <v>38656.819022272197</v>
      </c>
      <c r="F84" s="6">
        <v>72581.020941337396</v>
      </c>
      <c r="G84" s="6">
        <v>13.017131731652499</v>
      </c>
      <c r="H84" s="6">
        <v>10.826703335659399</v>
      </c>
      <c r="I84" s="6">
        <v>26.465410387295599</v>
      </c>
      <c r="J84" s="6">
        <v>49.690754545392501</v>
      </c>
    </row>
    <row r="85" spans="1:10" x14ac:dyDescent="0.25">
      <c r="A85" s="6" t="s">
        <v>114</v>
      </c>
      <c r="B85" s="6" t="s">
        <v>115</v>
      </c>
      <c r="C85" s="6">
        <v>15845.5186819296</v>
      </c>
      <c r="D85" s="6">
        <v>16222.9242015493</v>
      </c>
      <c r="E85" s="6">
        <v>26418.464497586399</v>
      </c>
      <c r="F85" s="6">
        <v>18884.139018964299</v>
      </c>
      <c r="G85" s="6">
        <v>20.479907432043699</v>
      </c>
      <c r="H85" s="6">
        <v>20.9676939325239</v>
      </c>
      <c r="I85" s="6">
        <v>34.145156007061999</v>
      </c>
      <c r="J85" s="6">
        <v>24.407242628370401</v>
      </c>
    </row>
    <row r="86" spans="1:10" x14ac:dyDescent="0.25">
      <c r="A86" s="6" t="s">
        <v>116</v>
      </c>
      <c r="B86" s="6" t="s">
        <v>117</v>
      </c>
      <c r="C86" s="6">
        <v>45398.206696331697</v>
      </c>
      <c r="D86" s="6">
        <v>36903.920490820899</v>
      </c>
      <c r="E86" s="6">
        <v>80289.397800411796</v>
      </c>
      <c r="F86" s="6">
        <v>125808.14738948199</v>
      </c>
      <c r="G86" s="6">
        <v>15.7414210363523</v>
      </c>
      <c r="H86" s="6">
        <v>12.796103472188999</v>
      </c>
      <c r="I86" s="6">
        <v>27.8396286440449</v>
      </c>
      <c r="J86" s="6">
        <v>43.622846847413797</v>
      </c>
    </row>
    <row r="87" spans="1:10" x14ac:dyDescent="0.25">
      <c r="A87" s="6" t="s">
        <v>118</v>
      </c>
      <c r="B87" s="6" t="s">
        <v>119</v>
      </c>
      <c r="C87" s="6">
        <v>82124.237697695396</v>
      </c>
      <c r="D87" s="6">
        <v>71148.431153171899</v>
      </c>
      <c r="E87" s="6">
        <v>170973.29254476601</v>
      </c>
      <c r="F87" s="6">
        <v>126380.108574465</v>
      </c>
      <c r="G87" s="6">
        <v>18.224475495424599</v>
      </c>
      <c r="H87" s="6">
        <v>15.788796053875201</v>
      </c>
      <c r="I87" s="6">
        <v>37.941278576295304</v>
      </c>
      <c r="J87" s="6">
        <v>28.045449874405001</v>
      </c>
    </row>
    <row r="88" spans="1:10" x14ac:dyDescent="0.25">
      <c r="A88" s="6" t="s">
        <v>120</v>
      </c>
      <c r="B88" s="6" t="s">
        <v>121</v>
      </c>
      <c r="C88" s="6">
        <v>34685.194803979997</v>
      </c>
      <c r="D88" s="6">
        <v>42362.195749772203</v>
      </c>
      <c r="E88" s="6">
        <v>56969.778316739503</v>
      </c>
      <c r="F88" s="6">
        <v>31258.441787399599</v>
      </c>
      <c r="G88" s="6">
        <v>20.9862753892805</v>
      </c>
      <c r="H88" s="6">
        <v>25.631244429318102</v>
      </c>
      <c r="I88" s="6">
        <v>34.469561534195698</v>
      </c>
      <c r="J88" s="6">
        <v>18.9129186472058</v>
      </c>
    </row>
    <row r="89" spans="1:10" x14ac:dyDescent="0.25">
      <c r="A89" t="s">
        <v>13</v>
      </c>
    </row>
    <row r="90" spans="1:10" x14ac:dyDescent="0.25">
      <c r="A90" t="s">
        <v>14</v>
      </c>
    </row>
    <row r="91" spans="1:10" x14ac:dyDescent="0.25">
      <c r="A91" t="s">
        <v>15</v>
      </c>
    </row>
    <row r="92" spans="1:10" x14ac:dyDescent="0.25">
      <c r="A92" t="s">
        <v>420</v>
      </c>
    </row>
    <row r="93" spans="1:10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CBDE-DB15-46F8-BBB9-6D7E6CB253CD}">
  <dimension ref="A1:J92"/>
  <sheetViews>
    <sheetView workbookViewId="0">
      <selection activeCell="G1" sqref="G1"/>
    </sheetView>
  </sheetViews>
  <sheetFormatPr baseColWidth="10" defaultRowHeight="15" x14ac:dyDescent="0.25"/>
  <sheetData>
    <row r="1" spans="1:7" x14ac:dyDescent="0.25">
      <c r="G1" s="7" t="str">
        <f>HYPERLINK("#'Indice'!A1", "Ir al índice")</f>
        <v>Ir al índice</v>
      </c>
    </row>
    <row r="5" spans="1:7" ht="23.25" x14ac:dyDescent="0.35">
      <c r="A5" s="1" t="s">
        <v>0</v>
      </c>
    </row>
    <row r="7" spans="1:7" ht="21" x14ac:dyDescent="0.35">
      <c r="A7" s="2" t="s">
        <v>408</v>
      </c>
    </row>
    <row r="9" spans="1:7" x14ac:dyDescent="0.25">
      <c r="A9" t="s">
        <v>3</v>
      </c>
    </row>
    <row r="10" spans="1:7" x14ac:dyDescent="0.25">
      <c r="A10" t="s">
        <v>4</v>
      </c>
    </row>
    <row r="11" spans="1:7" x14ac:dyDescent="0.25">
      <c r="A11" t="s">
        <v>409</v>
      </c>
    </row>
    <row r="12" spans="1:7" x14ac:dyDescent="0.25">
      <c r="A12" s="3" t="s">
        <v>6</v>
      </c>
    </row>
    <row r="13" spans="1:7" x14ac:dyDescent="0.25">
      <c r="A13" s="3" t="s">
        <v>410</v>
      </c>
    </row>
    <row r="15" spans="1:7" ht="18" thickBot="1" x14ac:dyDescent="0.35">
      <c r="A15" s="4" t="s">
        <v>411</v>
      </c>
    </row>
    <row r="16" spans="1:7" ht="16.5" thickTop="1" thickBot="1" x14ac:dyDescent="0.3">
      <c r="A16" s="5" t="s">
        <v>8</v>
      </c>
      <c r="B16" s="5" t="s">
        <v>9</v>
      </c>
      <c r="C16" s="5" t="s">
        <v>412</v>
      </c>
      <c r="D16" s="5" t="s">
        <v>413</v>
      </c>
      <c r="E16" s="5" t="s">
        <v>414</v>
      </c>
      <c r="F16" s="5" t="s">
        <v>415</v>
      </c>
      <c r="G16" s="5" t="s">
        <v>416</v>
      </c>
    </row>
    <row r="17" spans="1:7" ht="15.75" thickTop="1" x14ac:dyDescent="0.25">
      <c r="A17" s="6" t="s">
        <v>11</v>
      </c>
      <c r="B17" s="6" t="s">
        <v>12</v>
      </c>
      <c r="C17" s="6" t="s">
        <v>417</v>
      </c>
      <c r="D17" s="6">
        <v>5271762.4553895378</v>
      </c>
      <c r="E17" s="6">
        <v>38307.226686754002</v>
      </c>
      <c r="F17" s="6">
        <v>99.278592768451659</v>
      </c>
      <c r="G17" s="6">
        <v>0.72140723154833397</v>
      </c>
    </row>
    <row r="18" spans="1:7" x14ac:dyDescent="0.25">
      <c r="A18" t="s">
        <v>13</v>
      </c>
    </row>
    <row r="19" spans="1:7" x14ac:dyDescent="0.25">
      <c r="A19" t="s">
        <v>14</v>
      </c>
    </row>
    <row r="20" spans="1:7" x14ac:dyDescent="0.25">
      <c r="A20" t="s">
        <v>15</v>
      </c>
    </row>
    <row r="21" spans="1:7" x14ac:dyDescent="0.25">
      <c r="A21" t="s">
        <v>420</v>
      </c>
    </row>
    <row r="22" spans="1:7" x14ac:dyDescent="0.25">
      <c r="A22" t="s">
        <v>16</v>
      </c>
    </row>
    <row r="25" spans="1:7" x14ac:dyDescent="0.25">
      <c r="G25" s="7" t="str">
        <f>HYPERLINK("#'Indice'!A1", "Ir al índice")</f>
        <v>Ir al índice</v>
      </c>
    </row>
    <row r="26" spans="1:7" x14ac:dyDescent="0.25">
      <c r="G26" s="7"/>
    </row>
    <row r="27" spans="1:7" ht="18" thickBot="1" x14ac:dyDescent="0.35">
      <c r="A27" s="4" t="s">
        <v>418</v>
      </c>
    </row>
    <row r="28" spans="1:7" ht="16.5" thickTop="1" thickBot="1" x14ac:dyDescent="0.3">
      <c r="A28" s="5" t="s">
        <v>18</v>
      </c>
      <c r="B28" s="5" t="s">
        <v>9</v>
      </c>
      <c r="C28" s="5" t="s">
        <v>412</v>
      </c>
      <c r="D28" s="5" t="s">
        <v>413</v>
      </c>
      <c r="E28" s="5" t="s">
        <v>414</v>
      </c>
      <c r="F28" s="5" t="s">
        <v>415</v>
      </c>
      <c r="G28" s="5" t="s">
        <v>416</v>
      </c>
    </row>
    <row r="29" spans="1:7" ht="15.75" thickTop="1" x14ac:dyDescent="0.25">
      <c r="A29" s="6" t="s">
        <v>11</v>
      </c>
      <c r="B29" s="6" t="s">
        <v>19</v>
      </c>
      <c r="C29" s="6" t="s">
        <v>417</v>
      </c>
      <c r="D29" s="6">
        <v>5271762.4553895378</v>
      </c>
      <c r="E29" s="6">
        <v>38307.226686754002</v>
      </c>
      <c r="F29" s="6">
        <v>99.278592768451659</v>
      </c>
      <c r="G29" s="6">
        <v>0.72140723154833397</v>
      </c>
    </row>
    <row r="30" spans="1:7" x14ac:dyDescent="0.25">
      <c r="A30" s="6" t="s">
        <v>20</v>
      </c>
      <c r="B30" s="6" t="s">
        <v>21</v>
      </c>
      <c r="C30" s="6" t="s">
        <v>417</v>
      </c>
      <c r="D30" s="6">
        <v>4277.9531300327335</v>
      </c>
      <c r="E30" s="6">
        <v>12.328763123664498</v>
      </c>
      <c r="F30" s="6">
        <v>99.712635126765676</v>
      </c>
      <c r="G30" s="6">
        <v>0.28736487323433468</v>
      </c>
    </row>
    <row r="31" spans="1:7" x14ac:dyDescent="0.25">
      <c r="A31" s="6" t="s">
        <v>22</v>
      </c>
      <c r="B31" s="6" t="s">
        <v>23</v>
      </c>
      <c r="C31" s="6" t="s">
        <v>417</v>
      </c>
      <c r="D31" s="6">
        <v>31250.324680409973</v>
      </c>
      <c r="E31" s="6">
        <v>147.13856378923765</v>
      </c>
      <c r="F31" s="6">
        <v>99.531367987773905</v>
      </c>
      <c r="G31" s="6">
        <v>0.46863201222608963</v>
      </c>
    </row>
    <row r="32" spans="1:7" x14ac:dyDescent="0.25">
      <c r="A32" s="6" t="s">
        <v>24</v>
      </c>
      <c r="B32" s="6" t="s">
        <v>25</v>
      </c>
      <c r="C32" s="6" t="s">
        <v>417</v>
      </c>
      <c r="D32" s="6">
        <v>4542.99608105282</v>
      </c>
      <c r="E32" s="6">
        <v>6.199545876644371</v>
      </c>
      <c r="F32" s="6">
        <v>99.863722152550551</v>
      </c>
      <c r="G32" s="6">
        <v>0.13627784744945848</v>
      </c>
    </row>
    <row r="33" spans="1:7" x14ac:dyDescent="0.25">
      <c r="A33" s="6" t="s">
        <v>26</v>
      </c>
      <c r="B33" s="6" t="s">
        <v>27</v>
      </c>
      <c r="C33" s="6" t="s">
        <v>417</v>
      </c>
      <c r="D33" s="6">
        <v>59734.038338486782</v>
      </c>
      <c r="E33" s="6">
        <v>276.34985779082456</v>
      </c>
      <c r="F33" s="6">
        <v>99.53949663367122</v>
      </c>
      <c r="G33" s="6">
        <v>0.46050336632877559</v>
      </c>
    </row>
    <row r="34" spans="1:7" x14ac:dyDescent="0.25">
      <c r="A34" s="6" t="s">
        <v>28</v>
      </c>
      <c r="B34" s="6" t="s">
        <v>29</v>
      </c>
      <c r="C34" s="6" t="s">
        <v>417</v>
      </c>
      <c r="D34" s="6">
        <v>5792.3329742854303</v>
      </c>
      <c r="E34" s="6">
        <v>4.3876563930811594</v>
      </c>
      <c r="F34" s="6">
        <v>99.924307954917481</v>
      </c>
      <c r="G34" s="6">
        <v>7.5692045082524195E-2</v>
      </c>
    </row>
    <row r="35" spans="1:7" x14ac:dyDescent="0.25">
      <c r="A35" s="6" t="s">
        <v>30</v>
      </c>
      <c r="B35" s="6" t="s">
        <v>31</v>
      </c>
      <c r="C35" s="6" t="s">
        <v>417</v>
      </c>
      <c r="D35" s="6">
        <v>11656.305234263849</v>
      </c>
      <c r="E35" s="6">
        <v>131.37413872780633</v>
      </c>
      <c r="F35" s="6">
        <v>98.885496164505327</v>
      </c>
      <c r="G35" s="6">
        <v>1.1145038354946724</v>
      </c>
    </row>
    <row r="36" spans="1:7" x14ac:dyDescent="0.25">
      <c r="A36" s="6" t="s">
        <v>32</v>
      </c>
      <c r="B36" s="6" t="s">
        <v>33</v>
      </c>
      <c r="C36" s="6" t="s">
        <v>417</v>
      </c>
      <c r="D36" s="6">
        <v>9951.6621353957235</v>
      </c>
      <c r="E36" s="6">
        <v>55.147282986774051</v>
      </c>
      <c r="F36" s="6">
        <v>99.448902435520864</v>
      </c>
      <c r="G36" s="6">
        <v>0.55109756447912916</v>
      </c>
    </row>
    <row r="37" spans="1:7" x14ac:dyDescent="0.25">
      <c r="A37" s="6" t="s">
        <v>34</v>
      </c>
      <c r="B37" s="6" t="s">
        <v>35</v>
      </c>
      <c r="C37" s="6" t="s">
        <v>417</v>
      </c>
      <c r="D37" s="6">
        <v>72173.530478924265</v>
      </c>
      <c r="E37" s="6">
        <v>138.06761135083644</v>
      </c>
      <c r="F37" s="6">
        <v>99.80906574464241</v>
      </c>
      <c r="G37" s="6">
        <v>0.19093425535758504</v>
      </c>
    </row>
    <row r="38" spans="1:7" x14ac:dyDescent="0.25">
      <c r="A38" s="6" t="s">
        <v>36</v>
      </c>
      <c r="B38" s="6" t="s">
        <v>37</v>
      </c>
      <c r="C38" s="6" t="s">
        <v>417</v>
      </c>
      <c r="D38" s="6">
        <v>52687.555884997615</v>
      </c>
      <c r="E38" s="6">
        <v>171.43495748312816</v>
      </c>
      <c r="F38" s="6">
        <v>99.675674932966459</v>
      </c>
      <c r="G38" s="6">
        <v>0.32432506703353947</v>
      </c>
    </row>
    <row r="39" spans="1:7" x14ac:dyDescent="0.25">
      <c r="A39" s="6" t="s">
        <v>38</v>
      </c>
      <c r="B39" s="6" t="s">
        <v>39</v>
      </c>
      <c r="C39" s="6" t="s">
        <v>417</v>
      </c>
      <c r="D39" s="6">
        <v>66133.384786896815</v>
      </c>
      <c r="E39" s="6">
        <v>161.22331413112644</v>
      </c>
      <c r="F39" s="6">
        <v>99.756807802701786</v>
      </c>
      <c r="G39" s="6">
        <v>0.24319219729820918</v>
      </c>
    </row>
    <row r="40" spans="1:7" x14ac:dyDescent="0.25">
      <c r="A40" s="6" t="s">
        <v>40</v>
      </c>
      <c r="B40" s="6" t="s">
        <v>41</v>
      </c>
      <c r="C40" s="6" t="s">
        <v>417</v>
      </c>
      <c r="D40" s="6">
        <v>5901.1823552170745</v>
      </c>
      <c r="E40" s="6">
        <v>14.243051242987129</v>
      </c>
      <c r="F40" s="6">
        <v>99.759221860401908</v>
      </c>
      <c r="G40" s="6">
        <v>0.24077813959808725</v>
      </c>
    </row>
    <row r="41" spans="1:7" x14ac:dyDescent="0.25">
      <c r="A41" s="6" t="s">
        <v>42</v>
      </c>
      <c r="B41" s="6" t="s">
        <v>43</v>
      </c>
      <c r="C41" s="6" t="s">
        <v>417</v>
      </c>
      <c r="D41" s="6">
        <v>2127.022923554036</v>
      </c>
      <c r="E41" s="6">
        <v>2.7925438141135284</v>
      </c>
      <c r="F41" s="6">
        <v>99.868883297313801</v>
      </c>
      <c r="G41" s="6">
        <v>0.13111670268618733</v>
      </c>
    </row>
    <row r="42" spans="1:7" x14ac:dyDescent="0.25">
      <c r="A42" s="6" t="s">
        <v>44</v>
      </c>
      <c r="B42" s="6" t="s">
        <v>45</v>
      </c>
      <c r="C42" s="6" t="s">
        <v>417</v>
      </c>
      <c r="D42" s="6">
        <v>60239.858447112914</v>
      </c>
      <c r="E42" s="6">
        <v>369.88211236671361</v>
      </c>
      <c r="F42" s="6">
        <v>99.389731569624971</v>
      </c>
      <c r="G42" s="6">
        <v>0.61026843037502898</v>
      </c>
    </row>
    <row r="43" spans="1:7" x14ac:dyDescent="0.25">
      <c r="A43" s="6" t="s">
        <v>46</v>
      </c>
      <c r="B43" s="6" t="s">
        <v>47</v>
      </c>
      <c r="C43" s="6" t="s">
        <v>417</v>
      </c>
      <c r="D43" s="6">
        <v>7923.8443824030192</v>
      </c>
      <c r="E43" s="6">
        <v>6.7211600362618587</v>
      </c>
      <c r="F43" s="6">
        <v>99.915249927633852</v>
      </c>
      <c r="G43" s="6">
        <v>8.4750072366145096E-2</v>
      </c>
    </row>
    <row r="44" spans="1:7" x14ac:dyDescent="0.25">
      <c r="A44" s="6" t="s">
        <v>48</v>
      </c>
      <c r="B44" s="6" t="s">
        <v>49</v>
      </c>
      <c r="C44" s="6" t="s">
        <v>417</v>
      </c>
      <c r="D44" s="6">
        <v>8125.276506233392</v>
      </c>
      <c r="E44" s="6">
        <v>29.377083898742356</v>
      </c>
      <c r="F44" s="6">
        <v>99.639750682551494</v>
      </c>
      <c r="G44" s="6">
        <v>0.36024931744852134</v>
      </c>
    </row>
    <row r="45" spans="1:7" x14ac:dyDescent="0.25">
      <c r="A45" s="6" t="s">
        <v>50</v>
      </c>
      <c r="B45" s="6" t="s">
        <v>51</v>
      </c>
      <c r="C45" s="6" t="s">
        <v>417</v>
      </c>
      <c r="D45" s="6">
        <v>10180.941617387925</v>
      </c>
      <c r="E45" s="6">
        <v>11.251489812745941</v>
      </c>
      <c r="F45" s="6">
        <v>99.889606783403678</v>
      </c>
      <c r="G45" s="6">
        <v>0.11039321659630731</v>
      </c>
    </row>
    <row r="46" spans="1:7" x14ac:dyDescent="0.25">
      <c r="A46" s="6" t="s">
        <v>52</v>
      </c>
      <c r="B46" s="6" t="s">
        <v>53</v>
      </c>
      <c r="C46" s="6" t="s">
        <v>417</v>
      </c>
      <c r="D46" s="6">
        <v>55337.042471898822</v>
      </c>
      <c r="E46" s="6">
        <v>1667.539674978626</v>
      </c>
      <c r="F46" s="6">
        <v>97.074726956717171</v>
      </c>
      <c r="G46" s="6">
        <v>2.9252730432828358</v>
      </c>
    </row>
    <row r="47" spans="1:7" x14ac:dyDescent="0.25">
      <c r="A47" s="6" t="s">
        <v>54</v>
      </c>
      <c r="B47" s="6" t="s">
        <v>55</v>
      </c>
      <c r="C47" s="6" t="s">
        <v>417</v>
      </c>
      <c r="D47" s="6">
        <v>2148.973605249611</v>
      </c>
      <c r="E47" s="6">
        <v>11.138357661581031</v>
      </c>
      <c r="F47" s="6">
        <v>99.484362021375517</v>
      </c>
      <c r="G47" s="6">
        <v>0.51563797862448857</v>
      </c>
    </row>
    <row r="48" spans="1:7" x14ac:dyDescent="0.25">
      <c r="A48" s="6" t="s">
        <v>56</v>
      </c>
      <c r="B48" s="6" t="s">
        <v>57</v>
      </c>
      <c r="C48" s="6" t="s">
        <v>417</v>
      </c>
      <c r="D48" s="6">
        <v>69403.332534699177</v>
      </c>
      <c r="E48" s="6">
        <v>181.06068390755098</v>
      </c>
      <c r="F48" s="6">
        <v>99.739796992496977</v>
      </c>
      <c r="G48" s="6">
        <v>0.2602030075030326</v>
      </c>
    </row>
    <row r="49" spans="1:7" x14ac:dyDescent="0.25">
      <c r="A49" s="6" t="s">
        <v>58</v>
      </c>
      <c r="B49" s="6" t="s">
        <v>59</v>
      </c>
      <c r="C49" s="6" t="s">
        <v>417</v>
      </c>
      <c r="D49" s="6">
        <v>7112.3092123035594</v>
      </c>
      <c r="E49" s="6">
        <v>283.13032054414612</v>
      </c>
      <c r="F49" s="6">
        <v>96.171555195785317</v>
      </c>
      <c r="G49" s="6">
        <v>3.8284448042146764</v>
      </c>
    </row>
    <row r="50" spans="1:7" x14ac:dyDescent="0.25">
      <c r="A50" s="6" t="s">
        <v>60</v>
      </c>
      <c r="B50" s="6" t="s">
        <v>61</v>
      </c>
      <c r="C50" s="6" t="s">
        <v>417</v>
      </c>
      <c r="D50" s="6">
        <v>1571.4714956404998</v>
      </c>
      <c r="E50" s="6">
        <v>1.8021462105969148</v>
      </c>
      <c r="F50" s="6">
        <v>99.885452462772051</v>
      </c>
      <c r="G50" s="6">
        <v>0.11454753722795032</v>
      </c>
    </row>
    <row r="51" spans="1:7" x14ac:dyDescent="0.25">
      <c r="A51" s="6" t="s">
        <v>62</v>
      </c>
      <c r="B51" s="6" t="s">
        <v>63</v>
      </c>
      <c r="C51" s="6" t="s">
        <v>417</v>
      </c>
      <c r="D51" s="6">
        <v>13890.184197890047</v>
      </c>
      <c r="E51" s="6">
        <v>0</v>
      </c>
      <c r="F51" s="6">
        <v>100</v>
      </c>
      <c r="G51" s="6">
        <v>0</v>
      </c>
    </row>
    <row r="52" spans="1:7" x14ac:dyDescent="0.25">
      <c r="A52" s="6" t="s">
        <v>64</v>
      </c>
      <c r="B52" s="6" t="s">
        <v>65</v>
      </c>
      <c r="C52" s="6" t="s">
        <v>417</v>
      </c>
      <c r="D52" s="6">
        <v>356284.32469878037</v>
      </c>
      <c r="E52" s="6">
        <v>266.04400551134063</v>
      </c>
      <c r="F52" s="6">
        <v>99.925383892750375</v>
      </c>
      <c r="G52" s="6">
        <v>7.4616107249628638E-2</v>
      </c>
    </row>
    <row r="53" spans="1:7" x14ac:dyDescent="0.25">
      <c r="A53" s="6" t="s">
        <v>66</v>
      </c>
      <c r="B53" s="6" t="s">
        <v>67</v>
      </c>
      <c r="C53" s="6" t="s">
        <v>417</v>
      </c>
      <c r="D53" s="6">
        <v>9980.285923584066</v>
      </c>
      <c r="E53" s="6">
        <v>14.043466537363688</v>
      </c>
      <c r="F53" s="6">
        <v>99.859485654422755</v>
      </c>
      <c r="G53" s="6">
        <v>0.14051434557724801</v>
      </c>
    </row>
    <row r="54" spans="1:7" x14ac:dyDescent="0.25">
      <c r="A54" s="6" t="s">
        <v>68</v>
      </c>
      <c r="B54" s="6" t="s">
        <v>69</v>
      </c>
      <c r="C54" s="6" t="s">
        <v>417</v>
      </c>
      <c r="D54" s="6">
        <v>4257.3350728922178</v>
      </c>
      <c r="E54" s="6">
        <v>72.624729655342136</v>
      </c>
      <c r="F54" s="6">
        <v>98.322738940610648</v>
      </c>
      <c r="G54" s="6">
        <v>1.6772610593893482</v>
      </c>
    </row>
    <row r="55" spans="1:7" x14ac:dyDescent="0.25">
      <c r="A55" s="6" t="s">
        <v>70</v>
      </c>
      <c r="B55" s="6" t="s">
        <v>71</v>
      </c>
      <c r="C55" s="6" t="s">
        <v>417</v>
      </c>
      <c r="D55" s="6">
        <v>3756.4930761246533</v>
      </c>
      <c r="E55" s="6">
        <v>103.3094111644306</v>
      </c>
      <c r="F55" s="6">
        <v>97.323453427872437</v>
      </c>
      <c r="G55" s="6">
        <v>2.6765465721275685</v>
      </c>
    </row>
    <row r="56" spans="1:7" x14ac:dyDescent="0.25">
      <c r="A56" s="6" t="s">
        <v>72</v>
      </c>
      <c r="B56" s="6" t="s">
        <v>73</v>
      </c>
      <c r="C56" s="6" t="s">
        <v>417</v>
      </c>
      <c r="D56" s="6">
        <v>5046.4660327997535</v>
      </c>
      <c r="E56" s="6">
        <v>4.8909723172915189</v>
      </c>
      <c r="F56" s="6">
        <v>99.903175081223978</v>
      </c>
      <c r="G56" s="6">
        <v>9.6824918776022839E-2</v>
      </c>
    </row>
    <row r="57" spans="1:7" x14ac:dyDescent="0.25">
      <c r="A57" s="6" t="s">
        <v>74</v>
      </c>
      <c r="B57" s="6" t="s">
        <v>75</v>
      </c>
      <c r="C57" s="6" t="s">
        <v>417</v>
      </c>
      <c r="D57" s="6">
        <v>8259.5072891612235</v>
      </c>
      <c r="E57" s="6">
        <v>7.0369671260927431</v>
      </c>
      <c r="F57" s="6">
        <v>99.914874137149383</v>
      </c>
      <c r="G57" s="6">
        <v>8.5125862850617545E-2</v>
      </c>
    </row>
    <row r="58" spans="1:7" x14ac:dyDescent="0.25">
      <c r="A58" s="6" t="s">
        <v>76</v>
      </c>
      <c r="B58" s="6" t="s">
        <v>77</v>
      </c>
      <c r="C58" s="6" t="s">
        <v>417</v>
      </c>
      <c r="D58" s="6">
        <v>16992.927900117847</v>
      </c>
      <c r="E58" s="6">
        <v>189.29847924933145</v>
      </c>
      <c r="F58" s="6">
        <v>98.89828899311533</v>
      </c>
      <c r="G58" s="6">
        <v>1.1017110068846814</v>
      </c>
    </row>
    <row r="59" spans="1:7" x14ac:dyDescent="0.25">
      <c r="A59" s="6" t="s">
        <v>78</v>
      </c>
      <c r="B59" s="6" t="s">
        <v>79</v>
      </c>
      <c r="C59" s="6" t="s">
        <v>417</v>
      </c>
      <c r="D59" s="6">
        <v>9379.5295416666304</v>
      </c>
      <c r="E59" s="6">
        <v>1506.1652615322059</v>
      </c>
      <c r="F59" s="6">
        <v>86.163811417075479</v>
      </c>
      <c r="G59" s="6">
        <v>13.836188582924528</v>
      </c>
    </row>
    <row r="60" spans="1:7" x14ac:dyDescent="0.25">
      <c r="A60" s="6" t="s">
        <v>80</v>
      </c>
      <c r="B60" s="6" t="s">
        <v>81</v>
      </c>
      <c r="C60" s="6" t="s">
        <v>417</v>
      </c>
      <c r="D60" s="6">
        <v>63184.207719687693</v>
      </c>
      <c r="E60" s="6">
        <v>218.98406944062151</v>
      </c>
      <c r="F60" s="6">
        <v>99.654616647425357</v>
      </c>
      <c r="G60" s="6">
        <v>0.34538335257464198</v>
      </c>
    </row>
    <row r="61" spans="1:7" x14ac:dyDescent="0.25">
      <c r="A61" t="s">
        <v>13</v>
      </c>
    </row>
    <row r="62" spans="1:7" x14ac:dyDescent="0.25">
      <c r="A62" t="s">
        <v>14</v>
      </c>
    </row>
    <row r="63" spans="1:7" x14ac:dyDescent="0.25">
      <c r="A63" t="s">
        <v>15</v>
      </c>
    </row>
    <row r="64" spans="1:7" x14ac:dyDescent="0.25">
      <c r="A64" t="s">
        <v>420</v>
      </c>
    </row>
    <row r="67" spans="1:10" x14ac:dyDescent="0.25">
      <c r="J67" s="7" t="str">
        <f>HYPERLINK("#'Indice'!A1", "Ir al Índice")</f>
        <v>Ir al Índice</v>
      </c>
    </row>
    <row r="68" spans="1:10" ht="18" thickBot="1" x14ac:dyDescent="0.35">
      <c r="A68" s="4" t="s">
        <v>419</v>
      </c>
    </row>
    <row r="69" spans="1:10" ht="16.5" thickTop="1" thickBot="1" x14ac:dyDescent="0.3">
      <c r="A69" s="5" t="s">
        <v>18</v>
      </c>
      <c r="B69" s="5" t="s">
        <v>83</v>
      </c>
      <c r="C69" s="5" t="s">
        <v>412</v>
      </c>
      <c r="D69" s="5" t="s">
        <v>413</v>
      </c>
      <c r="E69" s="5" t="s">
        <v>414</v>
      </c>
      <c r="F69" s="5" t="s">
        <v>415</v>
      </c>
      <c r="G69" s="5" t="s">
        <v>416</v>
      </c>
    </row>
    <row r="70" spans="1:10" ht="15.75" thickTop="1" x14ac:dyDescent="0.25">
      <c r="A70" s="6" t="s">
        <v>84</v>
      </c>
      <c r="B70" s="6" t="s">
        <v>85</v>
      </c>
      <c r="C70" s="6" t="s">
        <v>417</v>
      </c>
      <c r="D70" s="6">
        <v>404194.2306569714</v>
      </c>
      <c r="E70" s="6">
        <v>3902.5423313827928</v>
      </c>
      <c r="F70" s="6">
        <v>99.04372134510993</v>
      </c>
      <c r="G70" s="6">
        <v>0.95627865489006425</v>
      </c>
    </row>
    <row r="71" spans="1:10" x14ac:dyDescent="0.25">
      <c r="A71" s="6" t="s">
        <v>86</v>
      </c>
      <c r="B71" s="6" t="s">
        <v>87</v>
      </c>
      <c r="C71" s="6" t="s">
        <v>417</v>
      </c>
      <c r="D71" s="6">
        <v>592772.82839307503</v>
      </c>
      <c r="E71" s="6">
        <v>1718.4185183019902</v>
      </c>
      <c r="F71" s="6">
        <v>99.710943007617033</v>
      </c>
      <c r="G71" s="6">
        <v>0.28905699238296118</v>
      </c>
    </row>
    <row r="72" spans="1:10" x14ac:dyDescent="0.25">
      <c r="A72" s="6" t="s">
        <v>88</v>
      </c>
      <c r="B72" s="6" t="s">
        <v>89</v>
      </c>
      <c r="C72" s="6" t="s">
        <v>417</v>
      </c>
      <c r="D72" s="6">
        <v>826745.2187851026</v>
      </c>
      <c r="E72" s="6">
        <v>1318.9027735607735</v>
      </c>
      <c r="F72" s="6">
        <v>99.840724559943723</v>
      </c>
      <c r="G72" s="6">
        <v>0.15927544005628522</v>
      </c>
    </row>
    <row r="73" spans="1:10" x14ac:dyDescent="0.25">
      <c r="A73" s="6" t="s">
        <v>90</v>
      </c>
      <c r="B73" s="6" t="s">
        <v>91</v>
      </c>
      <c r="C73" s="6" t="s">
        <v>417</v>
      </c>
      <c r="D73" s="6">
        <v>110452.84530947078</v>
      </c>
      <c r="E73" s="6">
        <v>798.28959269861753</v>
      </c>
      <c r="F73" s="6">
        <v>99.282443641226109</v>
      </c>
      <c r="G73" s="6">
        <v>0.71755635877387425</v>
      </c>
    </row>
    <row r="74" spans="1:10" x14ac:dyDescent="0.25">
      <c r="A74" s="6" t="s">
        <v>92</v>
      </c>
      <c r="B74" s="6" t="s">
        <v>93</v>
      </c>
      <c r="C74" s="6" t="s">
        <v>417</v>
      </c>
      <c r="D74" s="6">
        <v>116469.65382833013</v>
      </c>
      <c r="E74" s="6">
        <v>1285.3100809388557</v>
      </c>
      <c r="F74" s="6">
        <v>98.908487559021978</v>
      </c>
      <c r="G74" s="6">
        <v>1.0915124409780261</v>
      </c>
    </row>
    <row r="75" spans="1:10" x14ac:dyDescent="0.25">
      <c r="A75" s="6" t="s">
        <v>94</v>
      </c>
      <c r="B75" s="6" t="s">
        <v>95</v>
      </c>
      <c r="C75" s="6" t="s">
        <v>417</v>
      </c>
      <c r="D75" s="6">
        <v>56369.506317723441</v>
      </c>
      <c r="E75" s="6">
        <v>308.74177452383032</v>
      </c>
      <c r="F75" s="6">
        <v>99.455272904657647</v>
      </c>
      <c r="G75" s="6">
        <v>0.54472709534235153</v>
      </c>
    </row>
    <row r="76" spans="1:10" x14ac:dyDescent="0.25">
      <c r="A76" s="6" t="s">
        <v>96</v>
      </c>
      <c r="B76" s="6" t="s">
        <v>97</v>
      </c>
      <c r="C76" s="6" t="s">
        <v>417</v>
      </c>
      <c r="D76" s="6">
        <v>60956.799517291933</v>
      </c>
      <c r="E76" s="6">
        <v>287.0431891569246</v>
      </c>
      <c r="F76" s="6">
        <v>99.531310942501165</v>
      </c>
      <c r="G76" s="6">
        <v>0.46868905749883571</v>
      </c>
    </row>
    <row r="77" spans="1:10" x14ac:dyDescent="0.25">
      <c r="A77" s="6" t="s">
        <v>98</v>
      </c>
      <c r="B77" s="6" t="s">
        <v>99</v>
      </c>
      <c r="C77" s="6" t="s">
        <v>417</v>
      </c>
      <c r="D77" s="6">
        <v>184647.48721732688</v>
      </c>
      <c r="E77" s="6">
        <v>1201.6386099422573</v>
      </c>
      <c r="F77" s="6">
        <v>99.35343327304156</v>
      </c>
      <c r="G77" s="6">
        <v>0.64656672695844564</v>
      </c>
    </row>
    <row r="78" spans="1:10" x14ac:dyDescent="0.25">
      <c r="A78" s="6" t="s">
        <v>100</v>
      </c>
      <c r="B78" s="6" t="s">
        <v>101</v>
      </c>
      <c r="C78" s="6" t="s">
        <v>417</v>
      </c>
      <c r="D78" s="6">
        <v>13530.003685718208</v>
      </c>
      <c r="E78" s="6">
        <v>370.67386609005877</v>
      </c>
      <c r="F78" s="6">
        <v>97.333411521067617</v>
      </c>
      <c r="G78" s="6">
        <v>2.6665884789323795</v>
      </c>
    </row>
    <row r="79" spans="1:10" x14ac:dyDescent="0.25">
      <c r="A79" s="6" t="s">
        <v>102</v>
      </c>
      <c r="B79" s="6" t="s">
        <v>103</v>
      </c>
      <c r="C79" s="6" t="s">
        <v>417</v>
      </c>
      <c r="D79" s="6">
        <v>258287.5180895738</v>
      </c>
      <c r="E79" s="6">
        <v>661.84686497877476</v>
      </c>
      <c r="F79" s="6">
        <v>99.744410701646274</v>
      </c>
      <c r="G79" s="6">
        <v>0.25558929835372779</v>
      </c>
    </row>
    <row r="80" spans="1:10" x14ac:dyDescent="0.25">
      <c r="A80" s="6" t="s">
        <v>104</v>
      </c>
      <c r="B80" s="6" t="s">
        <v>105</v>
      </c>
      <c r="C80" s="6" t="s">
        <v>417</v>
      </c>
      <c r="D80" s="6">
        <v>396688.87932134437</v>
      </c>
      <c r="E80" s="6">
        <v>745.68612181676883</v>
      </c>
      <c r="F80" s="6">
        <v>99.81237512117616</v>
      </c>
      <c r="G80" s="6">
        <v>0.18762487882383563</v>
      </c>
    </row>
    <row r="81" spans="1:7" x14ac:dyDescent="0.25">
      <c r="A81" s="6" t="s">
        <v>106</v>
      </c>
      <c r="B81" s="6" t="s">
        <v>107</v>
      </c>
      <c r="C81" s="6" t="s">
        <v>417</v>
      </c>
      <c r="D81" s="6">
        <v>122808.90242129647</v>
      </c>
      <c r="E81" s="6">
        <v>2742.5136266478171</v>
      </c>
      <c r="F81" s="6">
        <v>97.815625093706203</v>
      </c>
      <c r="G81" s="6">
        <v>2.184374906293796</v>
      </c>
    </row>
    <row r="82" spans="1:7" x14ac:dyDescent="0.25">
      <c r="A82" s="6" t="s">
        <v>108</v>
      </c>
      <c r="B82" s="6" t="s">
        <v>109</v>
      </c>
      <c r="C82" s="6" t="s">
        <v>417</v>
      </c>
      <c r="D82" s="6">
        <v>73369.915013442485</v>
      </c>
      <c r="E82" s="6">
        <v>471.66939727826741</v>
      </c>
      <c r="F82" s="6">
        <v>99.361241499566489</v>
      </c>
      <c r="G82" s="6">
        <v>0.63875850043351412</v>
      </c>
    </row>
    <row r="83" spans="1:7" x14ac:dyDescent="0.25">
      <c r="A83" s="6" t="s">
        <v>110</v>
      </c>
      <c r="B83" s="6" t="s">
        <v>111</v>
      </c>
      <c r="C83" s="6" t="s">
        <v>417</v>
      </c>
      <c r="D83" s="6">
        <v>266692.30444407061</v>
      </c>
      <c r="E83" s="6">
        <v>239.09207359508193</v>
      </c>
      <c r="F83" s="6">
        <v>99.910429392452798</v>
      </c>
      <c r="G83" s="6">
        <v>8.9570607547193745E-2</v>
      </c>
    </row>
    <row r="84" spans="1:7" x14ac:dyDescent="0.25">
      <c r="A84" s="6" t="s">
        <v>112</v>
      </c>
      <c r="B84" s="6" t="s">
        <v>113</v>
      </c>
      <c r="C84" s="6" t="s">
        <v>417</v>
      </c>
      <c r="D84" s="6">
        <v>228660.25392098457</v>
      </c>
      <c r="E84" s="6">
        <v>649.28128616520951</v>
      </c>
      <c r="F84" s="6">
        <v>99.716853777764342</v>
      </c>
      <c r="G84" s="6">
        <v>0.28314622223566621</v>
      </c>
    </row>
    <row r="85" spans="1:7" x14ac:dyDescent="0.25">
      <c r="A85" s="6" t="s">
        <v>114</v>
      </c>
      <c r="B85" s="6" t="s">
        <v>115</v>
      </c>
      <c r="C85" s="6" t="s">
        <v>417</v>
      </c>
      <c r="D85" s="6">
        <v>122990.1614494152</v>
      </c>
      <c r="E85" s="6">
        <v>546.69095457009064</v>
      </c>
      <c r="F85" s="6">
        <v>99.55746731122602</v>
      </c>
      <c r="G85" s="6">
        <v>0.442532688773973</v>
      </c>
    </row>
    <row r="86" spans="1:7" x14ac:dyDescent="0.25">
      <c r="A86" s="6" t="s">
        <v>116</v>
      </c>
      <c r="B86" s="6" t="s">
        <v>117</v>
      </c>
      <c r="C86" s="6" t="s">
        <v>417</v>
      </c>
      <c r="D86" s="6">
        <v>438210.92887278058</v>
      </c>
      <c r="E86" s="6">
        <v>17869.914613816345</v>
      </c>
      <c r="F86" s="6">
        <v>96.081853717598307</v>
      </c>
      <c r="G86" s="6">
        <v>3.9181462824016848</v>
      </c>
    </row>
    <row r="87" spans="1:7" x14ac:dyDescent="0.25">
      <c r="A87" s="6" t="s">
        <v>118</v>
      </c>
      <c r="B87" s="6" t="s">
        <v>119</v>
      </c>
      <c r="C87" s="6" t="s">
        <v>417</v>
      </c>
      <c r="D87" s="6">
        <v>729995.7777894407</v>
      </c>
      <c r="E87" s="6">
        <v>1368.5443846626267</v>
      </c>
      <c r="F87" s="6">
        <v>99.812877885457368</v>
      </c>
      <c r="G87" s="6">
        <v>0.1871221145426398</v>
      </c>
    </row>
    <row r="88" spans="1:7" x14ac:dyDescent="0.25">
      <c r="A88" s="6" t="s">
        <v>120</v>
      </c>
      <c r="B88" s="6" t="s">
        <v>121</v>
      </c>
      <c r="C88" s="6" t="s">
        <v>417</v>
      </c>
      <c r="D88" s="6">
        <v>267919.24035613099</v>
      </c>
      <c r="E88" s="6">
        <v>1820.4266266269378</v>
      </c>
      <c r="F88" s="6">
        <v>99.325117196521447</v>
      </c>
      <c r="G88" s="6">
        <v>0.67488280347854868</v>
      </c>
    </row>
    <row r="89" spans="1:7" x14ac:dyDescent="0.25">
      <c r="A89" t="s">
        <v>13</v>
      </c>
    </row>
    <row r="90" spans="1:7" x14ac:dyDescent="0.25">
      <c r="A90" t="s">
        <v>14</v>
      </c>
    </row>
    <row r="91" spans="1:7" x14ac:dyDescent="0.25">
      <c r="A91" t="s">
        <v>15</v>
      </c>
    </row>
    <row r="92" spans="1:7" x14ac:dyDescent="0.25">
      <c r="A92" t="s">
        <v>420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3"/>
  <sheetViews>
    <sheetView workbookViewId="0"/>
  </sheetViews>
  <sheetFormatPr baseColWidth="10" defaultRowHeight="15" x14ac:dyDescent="0.25"/>
  <sheetData>
    <row r="1" spans="1:3" x14ac:dyDescent="0.25">
      <c r="C1" s="7" t="str">
        <f>HYPERLINK("#'Indice'!A1", "Ir al Índice")</f>
        <v>Ir al Índice</v>
      </c>
    </row>
    <row r="5" spans="1:3" ht="23.25" x14ac:dyDescent="0.35">
      <c r="A5" s="1" t="s">
        <v>0</v>
      </c>
    </row>
    <row r="7" spans="1:3" ht="21" x14ac:dyDescent="0.35">
      <c r="A7" s="2" t="s">
        <v>128</v>
      </c>
    </row>
    <row r="9" spans="1:3" x14ac:dyDescent="0.25">
      <c r="A9" t="s">
        <v>3</v>
      </c>
    </row>
    <row r="10" spans="1:3" x14ac:dyDescent="0.25">
      <c r="A10" t="s">
        <v>4</v>
      </c>
    </row>
    <row r="11" spans="1:3" x14ac:dyDescent="0.25">
      <c r="A11" t="s">
        <v>129</v>
      </c>
    </row>
    <row r="12" spans="1:3" x14ac:dyDescent="0.25">
      <c r="A12" s="3" t="s">
        <v>6</v>
      </c>
    </row>
    <row r="15" spans="1:3" ht="17.25" x14ac:dyDescent="0.3">
      <c r="A15" s="4" t="s">
        <v>130</v>
      </c>
    </row>
    <row r="16" spans="1:3" x14ac:dyDescent="0.25">
      <c r="A16" s="5" t="s">
        <v>8</v>
      </c>
      <c r="B16" s="5" t="s">
        <v>9</v>
      </c>
      <c r="C16" s="5" t="s">
        <v>131</v>
      </c>
    </row>
    <row r="17" spans="1:3" x14ac:dyDescent="0.25">
      <c r="A17" s="6" t="s">
        <v>11</v>
      </c>
      <c r="B17" s="6" t="s">
        <v>12</v>
      </c>
      <c r="C17" s="6">
        <v>7237556</v>
      </c>
    </row>
    <row r="18" spans="1:3" x14ac:dyDescent="0.25">
      <c r="A18" t="s">
        <v>13</v>
      </c>
    </row>
    <row r="19" spans="1:3" x14ac:dyDescent="0.25">
      <c r="A19" t="s">
        <v>14</v>
      </c>
    </row>
    <row r="20" spans="1:3" x14ac:dyDescent="0.25">
      <c r="A20" t="s">
        <v>15</v>
      </c>
    </row>
    <row r="21" spans="1:3" x14ac:dyDescent="0.25">
      <c r="A21" t="s">
        <v>420</v>
      </c>
    </row>
    <row r="22" spans="1:3" x14ac:dyDescent="0.25">
      <c r="A22" t="s">
        <v>16</v>
      </c>
    </row>
    <row r="25" spans="1:3" x14ac:dyDescent="0.25">
      <c r="C25" s="7" t="str">
        <f>HYPERLINK("#'Indice'!A1", "Ir al Índice")</f>
        <v>Ir al Índice</v>
      </c>
    </row>
    <row r="26" spans="1:3" ht="17.25" x14ac:dyDescent="0.3">
      <c r="A26" s="4" t="s">
        <v>132</v>
      </c>
    </row>
    <row r="27" spans="1:3" x14ac:dyDescent="0.25">
      <c r="A27" s="5" t="s">
        <v>18</v>
      </c>
      <c r="B27" s="5" t="s">
        <v>9</v>
      </c>
      <c r="C27" s="5" t="s">
        <v>131</v>
      </c>
    </row>
    <row r="28" spans="1:3" x14ac:dyDescent="0.25">
      <c r="A28" s="6" t="s">
        <v>11</v>
      </c>
      <c r="B28" s="6" t="s">
        <v>19</v>
      </c>
      <c r="C28" s="6">
        <v>7237556</v>
      </c>
    </row>
    <row r="29" spans="1:3" x14ac:dyDescent="0.25">
      <c r="A29" s="6" t="s">
        <v>20</v>
      </c>
      <c r="B29" s="6" t="s">
        <v>21</v>
      </c>
      <c r="C29" s="6">
        <v>6253</v>
      </c>
    </row>
    <row r="30" spans="1:3" x14ac:dyDescent="0.25">
      <c r="A30" s="6" t="s">
        <v>22</v>
      </c>
      <c r="B30" s="6" t="s">
        <v>23</v>
      </c>
      <c r="C30" s="6">
        <v>43580</v>
      </c>
    </row>
    <row r="31" spans="1:3" x14ac:dyDescent="0.25">
      <c r="A31" s="6" t="s">
        <v>24</v>
      </c>
      <c r="B31" s="6" t="s">
        <v>25</v>
      </c>
      <c r="C31" s="6">
        <v>6538</v>
      </c>
    </row>
    <row r="32" spans="1:3" x14ac:dyDescent="0.25">
      <c r="A32" s="6" t="s">
        <v>26</v>
      </c>
      <c r="B32" s="6" t="s">
        <v>27</v>
      </c>
      <c r="C32" s="6">
        <v>85560</v>
      </c>
    </row>
    <row r="33" spans="1:3" x14ac:dyDescent="0.25">
      <c r="A33" s="6" t="s">
        <v>28</v>
      </c>
      <c r="B33" s="6" t="s">
        <v>29</v>
      </c>
      <c r="C33" s="6">
        <v>8834.0000000000091</v>
      </c>
    </row>
    <row r="34" spans="1:3" x14ac:dyDescent="0.25">
      <c r="A34" s="6" t="s">
        <v>30</v>
      </c>
      <c r="B34" s="6" t="s">
        <v>31</v>
      </c>
      <c r="C34" s="6">
        <v>16416</v>
      </c>
    </row>
    <row r="35" spans="1:3" x14ac:dyDescent="0.25">
      <c r="A35" s="6" t="s">
        <v>32</v>
      </c>
      <c r="B35" s="6" t="s">
        <v>33</v>
      </c>
      <c r="C35" s="6">
        <v>15251</v>
      </c>
    </row>
    <row r="36" spans="1:3" x14ac:dyDescent="0.25">
      <c r="A36" s="6" t="s">
        <v>34</v>
      </c>
      <c r="B36" s="6" t="s">
        <v>35</v>
      </c>
      <c r="C36" s="6">
        <v>103644</v>
      </c>
    </row>
    <row r="37" spans="1:3" x14ac:dyDescent="0.25">
      <c r="A37" s="6" t="s">
        <v>36</v>
      </c>
      <c r="B37" s="6" t="s">
        <v>37</v>
      </c>
      <c r="C37" s="6">
        <v>74036.999999999898</v>
      </c>
    </row>
    <row r="38" spans="1:3" x14ac:dyDescent="0.25">
      <c r="A38" s="6" t="s">
        <v>38</v>
      </c>
      <c r="B38" s="6" t="s">
        <v>39</v>
      </c>
      <c r="C38" s="6">
        <v>94919</v>
      </c>
    </row>
    <row r="39" spans="1:3" x14ac:dyDescent="0.25">
      <c r="A39" s="6" t="s">
        <v>40</v>
      </c>
      <c r="B39" s="6" t="s">
        <v>41</v>
      </c>
      <c r="C39" s="6">
        <v>8953.0000000000091</v>
      </c>
    </row>
    <row r="40" spans="1:3" x14ac:dyDescent="0.25">
      <c r="A40" s="6" t="s">
        <v>42</v>
      </c>
      <c r="B40" s="6" t="s">
        <v>43</v>
      </c>
      <c r="C40" s="6">
        <v>3022.99999999999</v>
      </c>
    </row>
    <row r="41" spans="1:3" x14ac:dyDescent="0.25">
      <c r="A41" s="6" t="s">
        <v>44</v>
      </c>
      <c r="B41" s="6" t="s">
        <v>45</v>
      </c>
      <c r="C41" s="6">
        <v>83011.999999999796</v>
      </c>
    </row>
    <row r="42" spans="1:3" x14ac:dyDescent="0.25">
      <c r="A42" s="6" t="s">
        <v>46</v>
      </c>
      <c r="B42" s="6" t="s">
        <v>47</v>
      </c>
      <c r="C42" s="6">
        <v>11391</v>
      </c>
    </row>
    <row r="43" spans="1:3" x14ac:dyDescent="0.25">
      <c r="A43" s="6" t="s">
        <v>48</v>
      </c>
      <c r="B43" s="6" t="s">
        <v>49</v>
      </c>
      <c r="C43" s="6">
        <v>11053</v>
      </c>
    </row>
    <row r="44" spans="1:3" x14ac:dyDescent="0.25">
      <c r="A44" s="6" t="s">
        <v>50</v>
      </c>
      <c r="B44" s="6" t="s">
        <v>51</v>
      </c>
      <c r="C44" s="6">
        <v>13914</v>
      </c>
    </row>
    <row r="45" spans="1:3" x14ac:dyDescent="0.25">
      <c r="A45" s="6" t="s">
        <v>52</v>
      </c>
      <c r="B45" s="6" t="s">
        <v>53</v>
      </c>
      <c r="C45" s="6">
        <v>83113.999999999694</v>
      </c>
    </row>
    <row r="46" spans="1:3" x14ac:dyDescent="0.25">
      <c r="A46" s="6" t="s">
        <v>54</v>
      </c>
      <c r="B46" s="6" t="s">
        <v>55</v>
      </c>
      <c r="C46" s="6">
        <v>3444.99999999998</v>
      </c>
    </row>
    <row r="47" spans="1:3" x14ac:dyDescent="0.25">
      <c r="A47" s="6" t="s">
        <v>56</v>
      </c>
      <c r="B47" s="6" t="s">
        <v>57</v>
      </c>
      <c r="C47" s="6">
        <v>101514</v>
      </c>
    </row>
    <row r="48" spans="1:3" x14ac:dyDescent="0.25">
      <c r="A48" s="6" t="s">
        <v>58</v>
      </c>
      <c r="B48" s="6" t="s">
        <v>59</v>
      </c>
      <c r="C48" s="6">
        <v>11037</v>
      </c>
    </row>
    <row r="49" spans="1:3" x14ac:dyDescent="0.25">
      <c r="A49" s="6" t="s">
        <v>60</v>
      </c>
      <c r="B49" s="6" t="s">
        <v>61</v>
      </c>
      <c r="C49" s="6">
        <v>2687</v>
      </c>
    </row>
    <row r="50" spans="1:3" x14ac:dyDescent="0.25">
      <c r="A50" s="6" t="s">
        <v>62</v>
      </c>
      <c r="B50" s="6" t="s">
        <v>63</v>
      </c>
      <c r="C50" s="6">
        <v>19925.000000000098</v>
      </c>
    </row>
    <row r="51" spans="1:3" x14ac:dyDescent="0.25">
      <c r="A51" s="6" t="s">
        <v>64</v>
      </c>
      <c r="B51" s="6" t="s">
        <v>65</v>
      </c>
      <c r="C51" s="6">
        <v>525738</v>
      </c>
    </row>
    <row r="52" spans="1:3" x14ac:dyDescent="0.25">
      <c r="A52" s="6" t="s">
        <v>66</v>
      </c>
      <c r="B52" s="6" t="s">
        <v>67</v>
      </c>
      <c r="C52" s="6">
        <v>13952.0000000001</v>
      </c>
    </row>
    <row r="53" spans="1:3" x14ac:dyDescent="0.25">
      <c r="A53" s="6" t="s">
        <v>68</v>
      </c>
      <c r="B53" s="6" t="s">
        <v>69</v>
      </c>
      <c r="C53" s="6">
        <v>5975</v>
      </c>
    </row>
    <row r="54" spans="1:3" x14ac:dyDescent="0.25">
      <c r="A54" s="6" t="s">
        <v>70</v>
      </c>
      <c r="B54" s="6" t="s">
        <v>71</v>
      </c>
      <c r="C54" s="6">
        <v>5289</v>
      </c>
    </row>
    <row r="55" spans="1:3" x14ac:dyDescent="0.25">
      <c r="A55" s="6" t="s">
        <v>72</v>
      </c>
      <c r="B55" s="6" t="s">
        <v>73</v>
      </c>
      <c r="C55" s="6">
        <v>7011.99999999998</v>
      </c>
    </row>
    <row r="56" spans="1:3" x14ac:dyDescent="0.25">
      <c r="A56" s="6" t="s">
        <v>74</v>
      </c>
      <c r="B56" s="6" t="s">
        <v>75</v>
      </c>
      <c r="C56" s="6">
        <v>12231</v>
      </c>
    </row>
    <row r="57" spans="1:3" x14ac:dyDescent="0.25">
      <c r="A57" s="6" t="s">
        <v>76</v>
      </c>
      <c r="B57" s="6" t="s">
        <v>77</v>
      </c>
      <c r="C57" s="6">
        <v>25738</v>
      </c>
    </row>
    <row r="58" spans="1:3" x14ac:dyDescent="0.25">
      <c r="A58" s="6" t="s">
        <v>78</v>
      </c>
      <c r="B58" s="6" t="s">
        <v>79</v>
      </c>
      <c r="C58" s="6">
        <v>15294</v>
      </c>
    </row>
    <row r="59" spans="1:3" x14ac:dyDescent="0.25">
      <c r="A59" s="6" t="s">
        <v>80</v>
      </c>
      <c r="B59" s="6" t="s">
        <v>81</v>
      </c>
      <c r="C59" s="6">
        <v>89095.999999999898</v>
      </c>
    </row>
    <row r="60" spans="1:3" x14ac:dyDescent="0.25">
      <c r="A60" t="s">
        <v>13</v>
      </c>
    </row>
    <row r="61" spans="1:3" x14ac:dyDescent="0.25">
      <c r="A61" t="s">
        <v>14</v>
      </c>
    </row>
    <row r="62" spans="1:3" x14ac:dyDescent="0.25">
      <c r="A62" t="s">
        <v>15</v>
      </c>
    </row>
    <row r="63" spans="1:3" x14ac:dyDescent="0.25">
      <c r="A63" t="s">
        <v>420</v>
      </c>
    </row>
    <row r="64" spans="1:3" x14ac:dyDescent="0.25">
      <c r="A64" t="s">
        <v>16</v>
      </c>
    </row>
    <row r="67" spans="1:3" x14ac:dyDescent="0.25">
      <c r="C67" s="7" t="str">
        <f>HYPERLINK("#'Indice'!A1", "Ir al Índice")</f>
        <v>Ir al Índice</v>
      </c>
    </row>
    <row r="68" spans="1:3" ht="17.25" x14ac:dyDescent="0.3">
      <c r="A68" s="4" t="s">
        <v>133</v>
      </c>
    </row>
    <row r="69" spans="1:3" x14ac:dyDescent="0.25">
      <c r="A69" s="5" t="s">
        <v>18</v>
      </c>
      <c r="B69" s="5" t="s">
        <v>83</v>
      </c>
      <c r="C69" s="5" t="s">
        <v>131</v>
      </c>
    </row>
    <row r="70" spans="1:3" x14ac:dyDescent="0.25">
      <c r="A70" s="6" t="s">
        <v>84</v>
      </c>
      <c r="B70" s="6" t="s">
        <v>85</v>
      </c>
      <c r="C70" s="6">
        <v>517454.99999999901</v>
      </c>
    </row>
    <row r="71" spans="1:3" x14ac:dyDescent="0.25">
      <c r="A71" s="6" t="s">
        <v>86</v>
      </c>
      <c r="B71" s="6" t="s">
        <v>87</v>
      </c>
      <c r="C71" s="6">
        <v>783714.00000000105</v>
      </c>
    </row>
    <row r="72" spans="1:3" x14ac:dyDescent="0.25">
      <c r="A72" s="6" t="s">
        <v>88</v>
      </c>
      <c r="B72" s="6" t="s">
        <v>89</v>
      </c>
      <c r="C72" s="6">
        <v>1112184</v>
      </c>
    </row>
    <row r="73" spans="1:3" x14ac:dyDescent="0.25">
      <c r="A73" s="6" t="s">
        <v>90</v>
      </c>
      <c r="B73" s="6" t="s">
        <v>91</v>
      </c>
      <c r="C73" s="6">
        <v>140339</v>
      </c>
    </row>
    <row r="74" spans="1:3" x14ac:dyDescent="0.25">
      <c r="A74" s="6" t="s">
        <v>92</v>
      </c>
      <c r="B74" s="6" t="s">
        <v>93</v>
      </c>
      <c r="C74" s="6">
        <v>142102</v>
      </c>
    </row>
    <row r="75" spans="1:3" x14ac:dyDescent="0.25">
      <c r="A75" s="6" t="s">
        <v>94</v>
      </c>
      <c r="B75" s="6" t="s">
        <v>95</v>
      </c>
      <c r="C75" s="6">
        <v>74508.999999999694</v>
      </c>
    </row>
    <row r="76" spans="1:3" x14ac:dyDescent="0.25">
      <c r="A76" s="6" t="s">
        <v>96</v>
      </c>
      <c r="B76" s="6" t="s">
        <v>97</v>
      </c>
      <c r="C76" s="6">
        <v>81866</v>
      </c>
    </row>
    <row r="77" spans="1:3" x14ac:dyDescent="0.25">
      <c r="A77" s="6" t="s">
        <v>98</v>
      </c>
      <c r="B77" s="6" t="s">
        <v>99</v>
      </c>
      <c r="C77" s="6">
        <v>240959.99999999901</v>
      </c>
    </row>
    <row r="78" spans="1:3" x14ac:dyDescent="0.25">
      <c r="A78" s="6" t="s">
        <v>100</v>
      </c>
      <c r="B78" s="6" t="s">
        <v>101</v>
      </c>
      <c r="C78" s="6">
        <v>17420</v>
      </c>
    </row>
    <row r="79" spans="1:3" x14ac:dyDescent="0.25">
      <c r="A79" s="6" t="s">
        <v>102</v>
      </c>
      <c r="B79" s="6" t="s">
        <v>103</v>
      </c>
      <c r="C79" s="6">
        <v>361256</v>
      </c>
    </row>
    <row r="80" spans="1:3" x14ac:dyDescent="0.25">
      <c r="A80" s="6" t="s">
        <v>104</v>
      </c>
      <c r="B80" s="6" t="s">
        <v>105</v>
      </c>
      <c r="C80" s="6">
        <v>593499.00000000105</v>
      </c>
    </row>
    <row r="81" spans="1:3" x14ac:dyDescent="0.25">
      <c r="A81" s="6" t="s">
        <v>106</v>
      </c>
      <c r="B81" s="6" t="s">
        <v>107</v>
      </c>
      <c r="C81" s="6">
        <v>150494</v>
      </c>
    </row>
    <row r="82" spans="1:3" x14ac:dyDescent="0.25">
      <c r="A82" s="6" t="s">
        <v>108</v>
      </c>
      <c r="B82" s="6" t="s">
        <v>109</v>
      </c>
      <c r="C82" s="6">
        <v>101232</v>
      </c>
    </row>
    <row r="83" spans="1:3" x14ac:dyDescent="0.25">
      <c r="A83" s="6" t="s">
        <v>110</v>
      </c>
      <c r="B83" s="6" t="s">
        <v>111</v>
      </c>
      <c r="C83" s="6">
        <v>382696</v>
      </c>
    </row>
    <row r="84" spans="1:3" x14ac:dyDescent="0.25">
      <c r="A84" s="6" t="s">
        <v>112</v>
      </c>
      <c r="B84" s="6" t="s">
        <v>113</v>
      </c>
      <c r="C84" s="6">
        <v>345264</v>
      </c>
    </row>
    <row r="85" spans="1:3" x14ac:dyDescent="0.25">
      <c r="A85" s="6" t="s">
        <v>114</v>
      </c>
      <c r="B85" s="6" t="s">
        <v>115</v>
      </c>
      <c r="C85" s="6">
        <v>170679</v>
      </c>
    </row>
    <row r="86" spans="1:3" x14ac:dyDescent="0.25">
      <c r="A86" s="6" t="s">
        <v>116</v>
      </c>
      <c r="B86" s="6" t="s">
        <v>117</v>
      </c>
      <c r="C86" s="6">
        <v>667090</v>
      </c>
    </row>
    <row r="87" spans="1:3" x14ac:dyDescent="0.25">
      <c r="A87" s="6" t="s">
        <v>118</v>
      </c>
      <c r="B87" s="6" t="s">
        <v>119</v>
      </c>
      <c r="C87" s="6">
        <v>999917.99999999697</v>
      </c>
    </row>
    <row r="88" spans="1:3" x14ac:dyDescent="0.25">
      <c r="A88" s="6" t="s">
        <v>120</v>
      </c>
      <c r="B88" s="6" t="s">
        <v>121</v>
      </c>
      <c r="C88" s="6">
        <v>354878.99999999901</v>
      </c>
    </row>
    <row r="89" spans="1:3" x14ac:dyDescent="0.25">
      <c r="A89" t="s">
        <v>13</v>
      </c>
    </row>
    <row r="90" spans="1:3" x14ac:dyDescent="0.25">
      <c r="A90" t="s">
        <v>14</v>
      </c>
    </row>
    <row r="91" spans="1:3" x14ac:dyDescent="0.25">
      <c r="A91" t="s">
        <v>15</v>
      </c>
    </row>
    <row r="92" spans="1:3" x14ac:dyDescent="0.25">
      <c r="A92" t="s">
        <v>420</v>
      </c>
    </row>
    <row r="93" spans="1:3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3"/>
  <sheetViews>
    <sheetView workbookViewId="0"/>
  </sheetViews>
  <sheetFormatPr baseColWidth="10" defaultRowHeight="15" x14ac:dyDescent="0.25"/>
  <sheetData>
    <row r="1" spans="1:14" x14ac:dyDescent="0.25">
      <c r="L1" s="7" t="str">
        <f>HYPERLINK("#'Indice'!A1", "Ir al Índice")</f>
        <v>Ir al Índice</v>
      </c>
    </row>
    <row r="5" spans="1:14" ht="23.25" x14ac:dyDescent="0.35">
      <c r="A5" s="1" t="s">
        <v>0</v>
      </c>
    </row>
    <row r="7" spans="1:14" ht="21" x14ac:dyDescent="0.35">
      <c r="A7" s="2" t="s">
        <v>134</v>
      </c>
    </row>
    <row r="9" spans="1:14" x14ac:dyDescent="0.25">
      <c r="A9" t="s">
        <v>3</v>
      </c>
    </row>
    <row r="10" spans="1:14" x14ac:dyDescent="0.25">
      <c r="A10" t="s">
        <v>4</v>
      </c>
    </row>
    <row r="11" spans="1:14" x14ac:dyDescent="0.25">
      <c r="A11" t="s">
        <v>135</v>
      </c>
    </row>
    <row r="12" spans="1:14" x14ac:dyDescent="0.25">
      <c r="A12" s="3" t="s">
        <v>6</v>
      </c>
    </row>
    <row r="15" spans="1:14" ht="17.25" x14ac:dyDescent="0.3">
      <c r="A15" s="4" t="s">
        <v>136</v>
      </c>
    </row>
    <row r="16" spans="1:14" x14ac:dyDescent="0.25">
      <c r="A16" s="5" t="s">
        <v>8</v>
      </c>
      <c r="B16" s="5" t="s">
        <v>9</v>
      </c>
      <c r="C16" s="5" t="s">
        <v>137</v>
      </c>
      <c r="D16" s="5" t="s">
        <v>138</v>
      </c>
      <c r="E16" s="5" t="s">
        <v>139</v>
      </c>
      <c r="F16" s="5" t="s">
        <v>140</v>
      </c>
      <c r="G16" s="5" t="s">
        <v>141</v>
      </c>
      <c r="H16" s="5" t="s">
        <v>142</v>
      </c>
      <c r="I16" s="5" t="s">
        <v>143</v>
      </c>
      <c r="J16" s="5" t="s">
        <v>144</v>
      </c>
      <c r="K16" s="5" t="s">
        <v>145</v>
      </c>
      <c r="L16" s="5" t="s">
        <v>146</v>
      </c>
      <c r="M16" s="5" t="s">
        <v>147</v>
      </c>
      <c r="N16" s="5" t="s">
        <v>148</v>
      </c>
    </row>
    <row r="17" spans="1:14" x14ac:dyDescent="0.25">
      <c r="A17" s="6" t="s">
        <v>11</v>
      </c>
      <c r="B17" s="6" t="s">
        <v>12</v>
      </c>
      <c r="C17" s="6">
        <v>576862.99560363998</v>
      </c>
      <c r="D17" s="6">
        <v>615989.15867526794</v>
      </c>
      <c r="E17" s="6">
        <v>854569.07775961305</v>
      </c>
      <c r="F17" s="6">
        <v>1304641.23455423</v>
      </c>
      <c r="G17" s="6">
        <v>3069284.95436294</v>
      </c>
      <c r="H17" s="6">
        <v>816208.57904430199</v>
      </c>
      <c r="I17" s="6">
        <v>7.9704114980753102</v>
      </c>
      <c r="J17" s="6">
        <v>8.5110106046194094</v>
      </c>
      <c r="K17" s="6">
        <v>11.8074261222934</v>
      </c>
      <c r="L17" s="6">
        <v>18.0259915716608</v>
      </c>
      <c r="M17" s="6">
        <v>42.407754141908498</v>
      </c>
      <c r="N17" s="6">
        <v>11.277406061442599</v>
      </c>
    </row>
    <row r="18" spans="1:14" x14ac:dyDescent="0.25">
      <c r="A18" t="s">
        <v>13</v>
      </c>
    </row>
    <row r="19" spans="1:14" x14ac:dyDescent="0.25">
      <c r="A19" t="s">
        <v>14</v>
      </c>
    </row>
    <row r="20" spans="1:14" x14ac:dyDescent="0.25">
      <c r="A20" t="s">
        <v>15</v>
      </c>
    </row>
    <row r="21" spans="1:14" x14ac:dyDescent="0.25">
      <c r="A21" t="s">
        <v>420</v>
      </c>
    </row>
    <row r="22" spans="1:14" x14ac:dyDescent="0.25">
      <c r="A22" t="s">
        <v>16</v>
      </c>
    </row>
    <row r="25" spans="1:14" x14ac:dyDescent="0.25">
      <c r="L25" s="7" t="str">
        <f>HYPERLINK("#'Indice'!A1", "Ir al Índice")</f>
        <v>Ir al Índice</v>
      </c>
    </row>
    <row r="26" spans="1:14" ht="17.25" x14ac:dyDescent="0.3">
      <c r="A26" s="4" t="s">
        <v>149</v>
      </c>
    </row>
    <row r="27" spans="1:14" x14ac:dyDescent="0.25">
      <c r="A27" s="5" t="s">
        <v>18</v>
      </c>
      <c r="B27" s="5" t="s">
        <v>9</v>
      </c>
      <c r="C27" s="5" t="s">
        <v>137</v>
      </c>
      <c r="D27" s="5" t="s">
        <v>138</v>
      </c>
      <c r="E27" s="5" t="s">
        <v>139</v>
      </c>
      <c r="F27" s="5" t="s">
        <v>140</v>
      </c>
      <c r="G27" s="5" t="s">
        <v>141</v>
      </c>
      <c r="H27" s="5" t="s">
        <v>142</v>
      </c>
      <c r="I27" s="5" t="s">
        <v>143</v>
      </c>
      <c r="J27" s="5" t="s">
        <v>144</v>
      </c>
      <c r="K27" s="5" t="s">
        <v>145</v>
      </c>
      <c r="L27" s="5" t="s">
        <v>146</v>
      </c>
      <c r="M27" s="5" t="s">
        <v>147</v>
      </c>
      <c r="N27" s="5" t="s">
        <v>148</v>
      </c>
    </row>
    <row r="28" spans="1:14" x14ac:dyDescent="0.25">
      <c r="A28" s="6" t="s">
        <v>11</v>
      </c>
      <c r="B28" s="6" t="s">
        <v>19</v>
      </c>
      <c r="C28" s="6">
        <v>576862.99560363998</v>
      </c>
      <c r="D28" s="6">
        <v>615989.15867526794</v>
      </c>
      <c r="E28" s="6">
        <v>854569.07775961305</v>
      </c>
      <c r="F28" s="6">
        <v>1304641.23455423</v>
      </c>
      <c r="G28" s="6">
        <v>3069284.95436294</v>
      </c>
      <c r="H28" s="6">
        <v>816208.57904430199</v>
      </c>
      <c r="I28" s="6">
        <v>7.9704114980753102</v>
      </c>
      <c r="J28" s="6">
        <v>8.5110106046194094</v>
      </c>
      <c r="K28" s="6">
        <v>11.8074261222934</v>
      </c>
      <c r="L28" s="6">
        <v>18.0259915716608</v>
      </c>
      <c r="M28" s="6">
        <v>42.407754141908498</v>
      </c>
      <c r="N28" s="6">
        <v>11.277406061442599</v>
      </c>
    </row>
    <row r="29" spans="1:14" x14ac:dyDescent="0.25">
      <c r="A29" s="6" t="s">
        <v>20</v>
      </c>
      <c r="B29" s="6" t="s">
        <v>21</v>
      </c>
      <c r="C29" s="6">
        <v>600.95440525743697</v>
      </c>
      <c r="D29" s="6">
        <v>637.72889608601395</v>
      </c>
      <c r="E29" s="6">
        <v>856.24522373999696</v>
      </c>
      <c r="F29" s="6">
        <v>1156.3118382542</v>
      </c>
      <c r="G29" s="6">
        <v>2418.0898487456898</v>
      </c>
      <c r="H29" s="6">
        <v>583.66978791665804</v>
      </c>
      <c r="I29" s="6">
        <v>9.6106573685820802</v>
      </c>
      <c r="J29" s="6">
        <v>10.198766929250199</v>
      </c>
      <c r="K29" s="6">
        <v>13.693350771469699</v>
      </c>
      <c r="L29" s="6">
        <v>18.492113197732198</v>
      </c>
      <c r="M29" s="6">
        <v>38.670875559662498</v>
      </c>
      <c r="N29" s="6">
        <v>9.3342361733033492</v>
      </c>
    </row>
    <row r="30" spans="1:14" x14ac:dyDescent="0.25">
      <c r="A30" s="6" t="s">
        <v>22</v>
      </c>
      <c r="B30" s="6" t="s">
        <v>23</v>
      </c>
      <c r="C30" s="6">
        <v>3952.6169546595302</v>
      </c>
      <c r="D30" s="6">
        <v>3911.7082202431302</v>
      </c>
      <c r="E30" s="6">
        <v>5144.1383532889604</v>
      </c>
      <c r="F30" s="6">
        <v>7247.17154074876</v>
      </c>
      <c r="G30" s="6">
        <v>18758.890428914299</v>
      </c>
      <c r="H30" s="6">
        <v>4565.47450214527</v>
      </c>
      <c r="I30" s="6">
        <v>9.0697956738401295</v>
      </c>
      <c r="J30" s="6">
        <v>8.9759252414940995</v>
      </c>
      <c r="K30" s="6">
        <v>11.8038970933661</v>
      </c>
      <c r="L30" s="6">
        <v>16.629581323425299</v>
      </c>
      <c r="M30" s="6">
        <v>43.0447233339017</v>
      </c>
      <c r="N30" s="6">
        <v>10.476077333972601</v>
      </c>
    </row>
    <row r="31" spans="1:14" x14ac:dyDescent="0.25">
      <c r="A31" s="6" t="s">
        <v>24</v>
      </c>
      <c r="B31" s="6" t="s">
        <v>25</v>
      </c>
      <c r="C31" s="6">
        <v>537.13825813893402</v>
      </c>
      <c r="D31" s="6">
        <v>681.91660583515898</v>
      </c>
      <c r="E31" s="6">
        <v>868.708948504452</v>
      </c>
      <c r="F31" s="6">
        <v>939.93848220738505</v>
      </c>
      <c r="G31" s="6">
        <v>2653.3321973029401</v>
      </c>
      <c r="H31" s="6">
        <v>856.96550801113005</v>
      </c>
      <c r="I31" s="6">
        <v>8.2156356399347494</v>
      </c>
      <c r="J31" s="6">
        <v>10.4300490338813</v>
      </c>
      <c r="K31" s="6">
        <v>13.2870747706401</v>
      </c>
      <c r="L31" s="6">
        <v>14.376544542786499</v>
      </c>
      <c r="M31" s="6">
        <v>40.583239481537802</v>
      </c>
      <c r="N31" s="6">
        <v>13.107456531219499</v>
      </c>
    </row>
    <row r="32" spans="1:14" x14ac:dyDescent="0.25">
      <c r="A32" s="6" t="s">
        <v>26</v>
      </c>
      <c r="B32" s="6" t="s">
        <v>27</v>
      </c>
      <c r="C32" s="6">
        <v>5695.0701880058596</v>
      </c>
      <c r="D32" s="6">
        <v>7928.0565048963599</v>
      </c>
      <c r="E32" s="6">
        <v>10793.7153137184</v>
      </c>
      <c r="F32" s="6">
        <v>13421.620035543199</v>
      </c>
      <c r="G32" s="6">
        <v>37139.617043136903</v>
      </c>
      <c r="H32" s="6">
        <v>10581.9209146991</v>
      </c>
      <c r="I32" s="6">
        <v>6.6562297662527596</v>
      </c>
      <c r="J32" s="6">
        <v>9.2660781964660703</v>
      </c>
      <c r="K32" s="6">
        <v>12.6153755419804</v>
      </c>
      <c r="L32" s="6">
        <v>15.6867929354175</v>
      </c>
      <c r="M32" s="6">
        <v>43.407687053689799</v>
      </c>
      <c r="N32" s="6">
        <v>12.3678365061935</v>
      </c>
    </row>
    <row r="33" spans="1:14" x14ac:dyDescent="0.25">
      <c r="A33" s="6" t="s">
        <v>28</v>
      </c>
      <c r="B33" s="6" t="s">
        <v>29</v>
      </c>
      <c r="C33" s="6">
        <v>893.73426840760999</v>
      </c>
      <c r="D33" s="6">
        <v>995.96491477015195</v>
      </c>
      <c r="E33" s="6">
        <v>1310.4455356997901</v>
      </c>
      <c r="F33" s="6">
        <v>1471.8917170820901</v>
      </c>
      <c r="G33" s="6">
        <v>3456.30605526107</v>
      </c>
      <c r="H33" s="6">
        <v>705.65750877930498</v>
      </c>
      <c r="I33" s="6">
        <v>10.116982888924699</v>
      </c>
      <c r="J33" s="6">
        <v>11.274223622030201</v>
      </c>
      <c r="K33" s="6">
        <v>14.834112923927901</v>
      </c>
      <c r="L33" s="6">
        <v>16.661667614694199</v>
      </c>
      <c r="M33" s="6">
        <v>39.125040245201099</v>
      </c>
      <c r="N33" s="6">
        <v>7.98797270522192</v>
      </c>
    </row>
    <row r="34" spans="1:14" x14ac:dyDescent="0.25">
      <c r="A34" s="6" t="s">
        <v>30</v>
      </c>
      <c r="B34" s="6" t="s">
        <v>31</v>
      </c>
      <c r="C34" s="6">
        <v>1170.90797773806</v>
      </c>
      <c r="D34" s="6">
        <v>1660.0669089923499</v>
      </c>
      <c r="E34" s="6">
        <v>2152.9363304031199</v>
      </c>
      <c r="F34" s="6">
        <v>2665.44041509308</v>
      </c>
      <c r="G34" s="6">
        <v>7165.4066596782404</v>
      </c>
      <c r="H34" s="6">
        <v>1601.24170809515</v>
      </c>
      <c r="I34" s="6">
        <v>7.1327240359287396</v>
      </c>
      <c r="J34" s="6">
        <v>10.1124933539982</v>
      </c>
      <c r="K34" s="6">
        <v>13.1148655604478</v>
      </c>
      <c r="L34" s="6">
        <v>16.2368446338516</v>
      </c>
      <c r="M34" s="6">
        <v>43.648919710515599</v>
      </c>
      <c r="N34" s="6">
        <v>9.7541527052580008</v>
      </c>
    </row>
    <row r="35" spans="1:14" x14ac:dyDescent="0.25">
      <c r="A35" s="6" t="s">
        <v>32</v>
      </c>
      <c r="B35" s="6" t="s">
        <v>33</v>
      </c>
      <c r="C35" s="6">
        <v>1520.8723785068801</v>
      </c>
      <c r="D35" s="6">
        <v>1700.3046839147501</v>
      </c>
      <c r="E35" s="6">
        <v>2225.4581112671499</v>
      </c>
      <c r="F35" s="6">
        <v>3052.2648222624898</v>
      </c>
      <c r="G35" s="6">
        <v>5832.5499329791401</v>
      </c>
      <c r="H35" s="6">
        <v>919.55007106959602</v>
      </c>
      <c r="I35" s="6">
        <v>9.9722797095723301</v>
      </c>
      <c r="J35" s="6">
        <v>11.148807841549701</v>
      </c>
      <c r="K35" s="6">
        <v>14.5922110764353</v>
      </c>
      <c r="L35" s="6">
        <v>20.013538930315999</v>
      </c>
      <c r="M35" s="6">
        <v>38.243721283713398</v>
      </c>
      <c r="N35" s="6">
        <v>6.0294411584131904</v>
      </c>
    </row>
    <row r="36" spans="1:14" x14ac:dyDescent="0.25">
      <c r="A36" s="6" t="s">
        <v>34</v>
      </c>
      <c r="B36" s="6" t="s">
        <v>35</v>
      </c>
      <c r="C36" s="6">
        <v>8781.8344005122399</v>
      </c>
      <c r="D36" s="6">
        <v>9758.1254483244793</v>
      </c>
      <c r="E36" s="6">
        <v>14860.453360215901</v>
      </c>
      <c r="F36" s="6">
        <v>18618.488253407901</v>
      </c>
      <c r="G36" s="6">
        <v>42794.377699913603</v>
      </c>
      <c r="H36" s="6">
        <v>8830.7208376260296</v>
      </c>
      <c r="I36" s="6">
        <v>8.4730755282623509</v>
      </c>
      <c r="J36" s="6">
        <v>9.4150413418282408</v>
      </c>
      <c r="K36" s="6">
        <v>14.3379774615182</v>
      </c>
      <c r="L36" s="6">
        <v>17.963884309181299</v>
      </c>
      <c r="M36" s="6">
        <v>41.289778182927598</v>
      </c>
      <c r="N36" s="6">
        <v>8.5202431762822908</v>
      </c>
    </row>
    <row r="37" spans="1:14" x14ac:dyDescent="0.25">
      <c r="A37" s="6" t="s">
        <v>36</v>
      </c>
      <c r="B37" s="6" t="s">
        <v>37</v>
      </c>
      <c r="C37" s="6">
        <v>6531.6423809415301</v>
      </c>
      <c r="D37" s="6">
        <v>6768.3792654077497</v>
      </c>
      <c r="E37" s="6">
        <v>9488.3979255045306</v>
      </c>
      <c r="F37" s="6">
        <v>12672.015854064501</v>
      </c>
      <c r="G37" s="6">
        <v>31467.060153480601</v>
      </c>
      <c r="H37" s="6">
        <v>7109.5044206010398</v>
      </c>
      <c r="I37" s="6">
        <v>8.8221326916832705</v>
      </c>
      <c r="J37" s="6">
        <v>9.1418875230057406</v>
      </c>
      <c r="K37" s="6">
        <v>12.8157514830484</v>
      </c>
      <c r="L37" s="6">
        <v>17.115787854808399</v>
      </c>
      <c r="M37" s="6">
        <v>42.501803359780503</v>
      </c>
      <c r="N37" s="6">
        <v>9.6026370876737897</v>
      </c>
    </row>
    <row r="38" spans="1:14" x14ac:dyDescent="0.25">
      <c r="A38" s="6" t="s">
        <v>38</v>
      </c>
      <c r="B38" s="6" t="s">
        <v>39</v>
      </c>
      <c r="C38" s="6">
        <v>7186.8326177676399</v>
      </c>
      <c r="D38" s="6">
        <v>7750.6122679073296</v>
      </c>
      <c r="E38" s="6">
        <v>12283.0695020898</v>
      </c>
      <c r="F38" s="6">
        <v>13739.300833862901</v>
      </c>
      <c r="G38" s="6">
        <v>36016.070390528403</v>
      </c>
      <c r="H38" s="6">
        <v>17943.114387843802</v>
      </c>
      <c r="I38" s="6">
        <v>7.5715427024806896</v>
      </c>
      <c r="J38" s="6">
        <v>8.1655013937223693</v>
      </c>
      <c r="K38" s="6">
        <v>12.940580391797001</v>
      </c>
      <c r="L38" s="6">
        <v>14.4747635709004</v>
      </c>
      <c r="M38" s="6">
        <v>37.944005299811899</v>
      </c>
      <c r="N38" s="6">
        <v>18.903606641287599</v>
      </c>
    </row>
    <row r="39" spans="1:14" x14ac:dyDescent="0.25">
      <c r="A39" s="6" t="s">
        <v>40</v>
      </c>
      <c r="B39" s="6" t="s">
        <v>41</v>
      </c>
      <c r="C39" s="6">
        <v>923.59629822302395</v>
      </c>
      <c r="D39" s="6">
        <v>1007.54727487753</v>
      </c>
      <c r="E39" s="6">
        <v>1278.39848359486</v>
      </c>
      <c r="F39" s="6">
        <v>1712.8097481303901</v>
      </c>
      <c r="G39" s="6">
        <v>3473.7694992962001</v>
      </c>
      <c r="H39" s="6">
        <v>556.87869587800503</v>
      </c>
      <c r="I39" s="6">
        <v>10.3160538168549</v>
      </c>
      <c r="J39" s="6">
        <v>11.2537392480456</v>
      </c>
      <c r="K39" s="6">
        <v>14.2789956840708</v>
      </c>
      <c r="L39" s="6">
        <v>19.131126417183001</v>
      </c>
      <c r="M39" s="6">
        <v>38.800061424061198</v>
      </c>
      <c r="N39" s="6">
        <v>6.2200234097844804</v>
      </c>
    </row>
    <row r="40" spans="1:14" x14ac:dyDescent="0.25">
      <c r="A40" s="6" t="s">
        <v>42</v>
      </c>
      <c r="B40" s="6" t="s">
        <v>43</v>
      </c>
      <c r="C40" s="6">
        <v>241.212498748766</v>
      </c>
      <c r="D40" s="6">
        <v>277.48895215199798</v>
      </c>
      <c r="E40" s="6">
        <v>403.91199496497899</v>
      </c>
      <c r="F40" s="6">
        <v>299.53978101158998</v>
      </c>
      <c r="G40" s="6">
        <v>1237.8490489733699</v>
      </c>
      <c r="H40" s="6">
        <v>562.99772414928304</v>
      </c>
      <c r="I40" s="6">
        <v>7.9792424329727698</v>
      </c>
      <c r="J40" s="6">
        <v>9.1792574314256896</v>
      </c>
      <c r="K40" s="6">
        <v>13.361296558550499</v>
      </c>
      <c r="L40" s="6">
        <v>9.9086927228445507</v>
      </c>
      <c r="M40" s="6">
        <v>40.947702579337701</v>
      </c>
      <c r="N40" s="6">
        <v>18.6238082748688</v>
      </c>
    </row>
    <row r="41" spans="1:14" x14ac:dyDescent="0.25">
      <c r="A41" s="6" t="s">
        <v>44</v>
      </c>
      <c r="B41" s="6" t="s">
        <v>45</v>
      </c>
      <c r="C41" s="6">
        <v>6088.2978931420903</v>
      </c>
      <c r="D41" s="6">
        <v>7233.6541862190797</v>
      </c>
      <c r="E41" s="6">
        <v>10539.791183719801</v>
      </c>
      <c r="F41" s="6">
        <v>11481.1110180136</v>
      </c>
      <c r="G41" s="6">
        <v>34261.193557840699</v>
      </c>
      <c r="H41" s="6">
        <v>13407.952161064501</v>
      </c>
      <c r="I41" s="6">
        <v>7.3342382946346403</v>
      </c>
      <c r="J41" s="6">
        <v>8.7139861540730301</v>
      </c>
      <c r="K41" s="6">
        <v>12.696707926227299</v>
      </c>
      <c r="L41" s="6">
        <v>13.830664263014601</v>
      </c>
      <c r="M41" s="6">
        <v>41.272579335325901</v>
      </c>
      <c r="N41" s="6">
        <v>16.151824026724501</v>
      </c>
    </row>
    <row r="42" spans="1:14" x14ac:dyDescent="0.25">
      <c r="A42" s="6" t="s">
        <v>46</v>
      </c>
      <c r="B42" s="6" t="s">
        <v>47</v>
      </c>
      <c r="C42" s="6">
        <v>850.98807078515699</v>
      </c>
      <c r="D42" s="6">
        <v>1016.28813391125</v>
      </c>
      <c r="E42" s="6">
        <v>1524.27856081358</v>
      </c>
      <c r="F42" s="6">
        <v>1510.4174343698701</v>
      </c>
      <c r="G42" s="6">
        <v>4609.8569146604696</v>
      </c>
      <c r="H42" s="6">
        <v>1879.17088545968</v>
      </c>
      <c r="I42" s="6">
        <v>7.4707055639114799</v>
      </c>
      <c r="J42" s="6">
        <v>8.9218517593824203</v>
      </c>
      <c r="K42" s="6">
        <v>13.3814288544779</v>
      </c>
      <c r="L42" s="6">
        <v>13.2597439590016</v>
      </c>
      <c r="M42" s="6">
        <v>40.4692907967734</v>
      </c>
      <c r="N42" s="6">
        <v>16.4969790664532</v>
      </c>
    </row>
    <row r="43" spans="1:14" x14ac:dyDescent="0.25">
      <c r="A43" s="6" t="s">
        <v>48</v>
      </c>
      <c r="B43" s="6" t="s">
        <v>49</v>
      </c>
      <c r="C43" s="6">
        <v>839.84167865351401</v>
      </c>
      <c r="D43" s="6">
        <v>875.28222082278296</v>
      </c>
      <c r="E43" s="6">
        <v>1395.9103390970099</v>
      </c>
      <c r="F43" s="6">
        <v>1904.08532125325</v>
      </c>
      <c r="G43" s="6">
        <v>4896.1922004898197</v>
      </c>
      <c r="H43" s="6">
        <v>1141.6882396836199</v>
      </c>
      <c r="I43" s="6">
        <v>7.5983142916268402</v>
      </c>
      <c r="J43" s="6">
        <v>7.9189561279542504</v>
      </c>
      <c r="K43" s="6">
        <v>12.6292439979826</v>
      </c>
      <c r="L43" s="6">
        <v>17.226864392049599</v>
      </c>
      <c r="M43" s="6">
        <v>44.297405233781099</v>
      </c>
      <c r="N43" s="6">
        <v>10.3292159566056</v>
      </c>
    </row>
    <row r="44" spans="1:14" x14ac:dyDescent="0.25">
      <c r="A44" s="6" t="s">
        <v>50</v>
      </c>
      <c r="B44" s="6" t="s">
        <v>51</v>
      </c>
      <c r="C44" s="6">
        <v>947.71973442910905</v>
      </c>
      <c r="D44" s="6">
        <v>1285.66315761795</v>
      </c>
      <c r="E44" s="6">
        <v>1717.50783651808</v>
      </c>
      <c r="F44" s="6">
        <v>1756.6259876341601</v>
      </c>
      <c r="G44" s="6">
        <v>5449.86484415838</v>
      </c>
      <c r="H44" s="6">
        <v>2756.61843964236</v>
      </c>
      <c r="I44" s="6">
        <v>6.8112673165811897</v>
      </c>
      <c r="J44" s="6">
        <v>9.2400686906565408</v>
      </c>
      <c r="K44" s="6">
        <v>12.3437389429214</v>
      </c>
      <c r="L44" s="6">
        <v>12.6248813255293</v>
      </c>
      <c r="M44" s="6">
        <v>39.168210752898901</v>
      </c>
      <c r="N44" s="6">
        <v>19.811832971412599</v>
      </c>
    </row>
    <row r="45" spans="1:14" x14ac:dyDescent="0.25">
      <c r="A45" s="6" t="s">
        <v>52</v>
      </c>
      <c r="B45" s="6" t="s">
        <v>53</v>
      </c>
      <c r="C45" s="6">
        <v>7576.63599146874</v>
      </c>
      <c r="D45" s="6">
        <v>8902.7458459009304</v>
      </c>
      <c r="E45" s="6">
        <v>11501.844141552299</v>
      </c>
      <c r="F45" s="6">
        <v>14221.0026752756</v>
      </c>
      <c r="G45" s="6">
        <v>34913.413930460898</v>
      </c>
      <c r="H45" s="6">
        <v>5998.3574153412801</v>
      </c>
      <c r="I45" s="6">
        <v>9.1159563869730196</v>
      </c>
      <c r="J45" s="6">
        <v>10.711487650577499</v>
      </c>
      <c r="K45" s="6">
        <v>13.838636260500399</v>
      </c>
      <c r="L45" s="6">
        <v>17.1102373550493</v>
      </c>
      <c r="M45" s="6">
        <v>42.006658241043702</v>
      </c>
      <c r="N45" s="6">
        <v>7.2170241058561704</v>
      </c>
    </row>
    <row r="46" spans="1:14" x14ac:dyDescent="0.25">
      <c r="A46" s="6" t="s">
        <v>54</v>
      </c>
      <c r="B46" s="6" t="s">
        <v>55</v>
      </c>
      <c r="C46" s="6">
        <v>377.61299325672098</v>
      </c>
      <c r="D46" s="6">
        <v>454.43240032228698</v>
      </c>
      <c r="E46" s="6">
        <v>515.51872044906395</v>
      </c>
      <c r="F46" s="6">
        <v>473.444538039203</v>
      </c>
      <c r="G46" s="6">
        <v>1209.4246176291399</v>
      </c>
      <c r="H46" s="6">
        <v>414.566730303567</v>
      </c>
      <c r="I46" s="6">
        <v>10.9611899348831</v>
      </c>
      <c r="J46" s="6">
        <v>13.191071126917</v>
      </c>
      <c r="K46" s="6">
        <v>14.964258939015</v>
      </c>
      <c r="L46" s="6">
        <v>13.74294740317</v>
      </c>
      <c r="M46" s="6">
        <v>35.106665243226303</v>
      </c>
      <c r="N46" s="6">
        <v>12.0338673527887</v>
      </c>
    </row>
    <row r="47" spans="1:14" x14ac:dyDescent="0.25">
      <c r="A47" s="6" t="s">
        <v>56</v>
      </c>
      <c r="B47" s="6" t="s">
        <v>57</v>
      </c>
      <c r="C47" s="6">
        <v>9871.7706971693206</v>
      </c>
      <c r="D47" s="6">
        <v>9863.6866072028206</v>
      </c>
      <c r="E47" s="6">
        <v>13980.740489309401</v>
      </c>
      <c r="F47" s="6">
        <v>16839.649133024399</v>
      </c>
      <c r="G47" s="6">
        <v>43270.933282382401</v>
      </c>
      <c r="H47" s="6">
        <v>7687.2197909117003</v>
      </c>
      <c r="I47" s="6">
        <v>9.7245411442454408</v>
      </c>
      <c r="J47" s="6">
        <v>9.7165776220056497</v>
      </c>
      <c r="K47" s="6">
        <v>13.772228943110701</v>
      </c>
      <c r="L47" s="6">
        <v>16.588499254314101</v>
      </c>
      <c r="M47" s="6">
        <v>42.625581971336302</v>
      </c>
      <c r="N47" s="6">
        <v>7.5725710649877804</v>
      </c>
    </row>
    <row r="48" spans="1:14" x14ac:dyDescent="0.25">
      <c r="A48" s="6" t="s">
        <v>58</v>
      </c>
      <c r="B48" s="6" t="s">
        <v>59</v>
      </c>
      <c r="C48" s="6">
        <v>898.89453654872398</v>
      </c>
      <c r="D48" s="6">
        <v>1093.4302337361701</v>
      </c>
      <c r="E48" s="6">
        <v>1798.04805707794</v>
      </c>
      <c r="F48" s="6">
        <v>1348.1073802477399</v>
      </c>
      <c r="G48" s="6">
        <v>4167.74671667656</v>
      </c>
      <c r="H48" s="6">
        <v>1730.77307571287</v>
      </c>
      <c r="I48" s="6">
        <v>8.1443738021991905</v>
      </c>
      <c r="J48" s="6">
        <v>9.9069514699299308</v>
      </c>
      <c r="K48" s="6">
        <v>16.291094111424599</v>
      </c>
      <c r="L48" s="6">
        <v>12.214436715119501</v>
      </c>
      <c r="M48" s="6">
        <v>37.761590257103897</v>
      </c>
      <c r="N48" s="6">
        <v>15.681553644222801</v>
      </c>
    </row>
    <row r="49" spans="1:14" x14ac:dyDescent="0.25">
      <c r="A49" s="6" t="s">
        <v>60</v>
      </c>
      <c r="B49" s="6" t="s">
        <v>61</v>
      </c>
      <c r="C49" s="6">
        <v>194.631790744467</v>
      </c>
      <c r="D49" s="6">
        <v>257.706908115359</v>
      </c>
      <c r="E49" s="6">
        <v>373.04426559356102</v>
      </c>
      <c r="F49" s="6">
        <v>216.25754527162999</v>
      </c>
      <c r="G49" s="6">
        <v>1081.2877263581499</v>
      </c>
      <c r="H49" s="6">
        <v>564.07176391683402</v>
      </c>
      <c r="I49" s="6">
        <v>7.2434607645875202</v>
      </c>
      <c r="J49" s="6">
        <v>9.5908786049631107</v>
      </c>
      <c r="K49" s="6">
        <v>13.8832997987928</v>
      </c>
      <c r="L49" s="6">
        <v>8.0482897384305794</v>
      </c>
      <c r="M49" s="6">
        <v>40.2414486921529</v>
      </c>
      <c r="N49" s="6">
        <v>20.992622401073099</v>
      </c>
    </row>
    <row r="50" spans="1:14" x14ac:dyDescent="0.25">
      <c r="A50" s="6" t="s">
        <v>62</v>
      </c>
      <c r="B50" s="6" t="s">
        <v>63</v>
      </c>
      <c r="C50" s="6">
        <v>1437.1360433540301</v>
      </c>
      <c r="D50" s="6">
        <v>2068.0593897591498</v>
      </c>
      <c r="E50" s="6">
        <v>2991.1566319049298</v>
      </c>
      <c r="F50" s="6">
        <v>3335.15426104272</v>
      </c>
      <c r="G50" s="6">
        <v>8001.3608215265003</v>
      </c>
      <c r="H50" s="6">
        <v>2092.1328524127498</v>
      </c>
      <c r="I50" s="6">
        <v>7.2127279465697702</v>
      </c>
      <c r="J50" s="6">
        <v>10.3792190201212</v>
      </c>
      <c r="K50" s="6">
        <v>15.012078453726</v>
      </c>
      <c r="L50" s="6">
        <v>16.738540833338501</v>
      </c>
      <c r="M50" s="6">
        <v>40.1573943363938</v>
      </c>
      <c r="N50" s="6">
        <v>10.5000394098507</v>
      </c>
    </row>
    <row r="51" spans="1:14" x14ac:dyDescent="0.25">
      <c r="A51" s="6" t="s">
        <v>64</v>
      </c>
      <c r="B51" s="6" t="s">
        <v>65</v>
      </c>
      <c r="C51" s="6">
        <v>49185.758595464002</v>
      </c>
      <c r="D51" s="6">
        <v>55895.715750747702</v>
      </c>
      <c r="E51" s="6">
        <v>76478.531551109903</v>
      </c>
      <c r="F51" s="6">
        <v>88968.951263593801</v>
      </c>
      <c r="G51" s="6">
        <v>214319.85729783101</v>
      </c>
      <c r="H51" s="6">
        <v>40889.185541254003</v>
      </c>
      <c r="I51" s="6">
        <v>9.3555646720351007</v>
      </c>
      <c r="J51" s="6">
        <v>10.6318576459658</v>
      </c>
      <c r="K51" s="6">
        <v>14.546890571179899</v>
      </c>
      <c r="L51" s="6">
        <v>16.922678456492299</v>
      </c>
      <c r="M51" s="6">
        <v>40.765525280240503</v>
      </c>
      <c r="N51" s="6">
        <v>7.7774833740863301</v>
      </c>
    </row>
    <row r="52" spans="1:14" x14ac:dyDescent="0.25">
      <c r="A52" s="6" t="s">
        <v>66</v>
      </c>
      <c r="B52" s="6" t="s">
        <v>67</v>
      </c>
      <c r="C52" s="6">
        <v>1027.8540326044099</v>
      </c>
      <c r="D52" s="6">
        <v>1200.9641618416699</v>
      </c>
      <c r="E52" s="6">
        <v>1925.71687783367</v>
      </c>
      <c r="F52" s="6">
        <v>2402.4405166935599</v>
      </c>
      <c r="G52" s="6">
        <v>6079.9502955924399</v>
      </c>
      <c r="H52" s="6">
        <v>1315.0741154343</v>
      </c>
      <c r="I52" s="6">
        <v>7.3670730547907803</v>
      </c>
      <c r="J52" s="6">
        <v>8.6078279948513998</v>
      </c>
      <c r="K52" s="6">
        <v>13.802443218417899</v>
      </c>
      <c r="L52" s="6">
        <v>17.219327097860901</v>
      </c>
      <c r="M52" s="6">
        <v>43.577625398454799</v>
      </c>
      <c r="N52" s="6">
        <v>9.4257032356242103</v>
      </c>
    </row>
    <row r="53" spans="1:14" x14ac:dyDescent="0.25">
      <c r="A53" s="6" t="s">
        <v>68</v>
      </c>
      <c r="B53" s="6" t="s">
        <v>69</v>
      </c>
      <c r="C53" s="6">
        <v>507.33758119359197</v>
      </c>
      <c r="D53" s="6">
        <v>532.39142518890503</v>
      </c>
      <c r="E53" s="6">
        <v>704.45975240182599</v>
      </c>
      <c r="F53" s="6">
        <v>1054.08509781065</v>
      </c>
      <c r="G53" s="6">
        <v>2537.3111334517298</v>
      </c>
      <c r="H53" s="6">
        <v>639.41500995329295</v>
      </c>
      <c r="I53" s="6">
        <v>8.4910055429889901</v>
      </c>
      <c r="J53" s="6">
        <v>8.9103167395632603</v>
      </c>
      <c r="K53" s="6">
        <v>11.790121379110101</v>
      </c>
      <c r="L53" s="6">
        <v>17.641591595157301</v>
      </c>
      <c r="M53" s="6">
        <v>42.465458300447402</v>
      </c>
      <c r="N53" s="6">
        <v>10.701506442732899</v>
      </c>
    </row>
    <row r="54" spans="1:14" x14ac:dyDescent="0.25">
      <c r="A54" s="6" t="s">
        <v>70</v>
      </c>
      <c r="B54" s="6" t="s">
        <v>71</v>
      </c>
      <c r="C54" s="6">
        <v>413.12694517500302</v>
      </c>
      <c r="D54" s="6">
        <v>414.683577680295</v>
      </c>
      <c r="E54" s="6">
        <v>668.300769332806</v>
      </c>
      <c r="F54" s="6">
        <v>895.89076387845296</v>
      </c>
      <c r="G54" s="6">
        <v>2191.5483044419402</v>
      </c>
      <c r="H54" s="6">
        <v>705.44963949150201</v>
      </c>
      <c r="I54" s="6">
        <v>7.81105965541696</v>
      </c>
      <c r="J54" s="6">
        <v>7.84049116430886</v>
      </c>
      <c r="K54" s="6">
        <v>12.635673460631599</v>
      </c>
      <c r="L54" s="6">
        <v>16.938755225533299</v>
      </c>
      <c r="M54" s="6">
        <v>41.435967185515999</v>
      </c>
      <c r="N54" s="6">
        <v>13.3380533085934</v>
      </c>
    </row>
    <row r="55" spans="1:14" x14ac:dyDescent="0.25">
      <c r="A55" s="6" t="s">
        <v>72</v>
      </c>
      <c r="B55" s="6" t="s">
        <v>73</v>
      </c>
      <c r="C55" s="6">
        <v>530.29667731617405</v>
      </c>
      <c r="D55" s="6">
        <v>740.02735786518599</v>
      </c>
      <c r="E55" s="6">
        <v>839.76121651941901</v>
      </c>
      <c r="F55" s="6">
        <v>1188.6309070728</v>
      </c>
      <c r="G55" s="6">
        <v>2987.47078874008</v>
      </c>
      <c r="H55" s="6">
        <v>725.81305248632998</v>
      </c>
      <c r="I55" s="6">
        <v>7.5627021864828201</v>
      </c>
      <c r="J55" s="6">
        <v>10.5537272941413</v>
      </c>
      <c r="K55" s="6">
        <v>11.9760584215548</v>
      </c>
      <c r="L55" s="6">
        <v>16.951382017581299</v>
      </c>
      <c r="M55" s="6">
        <v>42.605116781803801</v>
      </c>
      <c r="N55" s="6">
        <v>10.351013298435999</v>
      </c>
    </row>
    <row r="56" spans="1:14" x14ac:dyDescent="0.25">
      <c r="A56" s="6" t="s">
        <v>74</v>
      </c>
      <c r="B56" s="6" t="s">
        <v>75</v>
      </c>
      <c r="C56" s="6">
        <v>1138.95419605597</v>
      </c>
      <c r="D56" s="6">
        <v>1282.6559831100501</v>
      </c>
      <c r="E56" s="6">
        <v>1742.48555457003</v>
      </c>
      <c r="F56" s="6">
        <v>2391.1833404046401</v>
      </c>
      <c r="G56" s="6">
        <v>4931.53797414378</v>
      </c>
      <c r="H56" s="6">
        <v>744.18295171554405</v>
      </c>
      <c r="I56" s="6">
        <v>9.3120284200471506</v>
      </c>
      <c r="J56" s="6">
        <v>10.4869265236697</v>
      </c>
      <c r="K56" s="6">
        <v>14.2464684373316</v>
      </c>
      <c r="L56" s="6">
        <v>19.550186741923302</v>
      </c>
      <c r="M56" s="6">
        <v>40.319989977465298</v>
      </c>
      <c r="N56" s="6">
        <v>6.08439989956294</v>
      </c>
    </row>
    <row r="57" spans="1:14" x14ac:dyDescent="0.25">
      <c r="A57" s="6" t="s">
        <v>76</v>
      </c>
      <c r="B57" s="6" t="s">
        <v>77</v>
      </c>
      <c r="C57" s="6">
        <v>2837.37795401329</v>
      </c>
      <c r="D57" s="6">
        <v>2759.47814603299</v>
      </c>
      <c r="E57" s="6">
        <v>3400.2829539592999</v>
      </c>
      <c r="F57" s="6">
        <v>4407.5228427559096</v>
      </c>
      <c r="G57" s="6">
        <v>9964.3285467655605</v>
      </c>
      <c r="H57" s="6">
        <v>2369.00955647298</v>
      </c>
      <c r="I57" s="6">
        <v>11.0240809465121</v>
      </c>
      <c r="J57" s="6">
        <v>10.721416372806701</v>
      </c>
      <c r="K57" s="6">
        <v>13.2111389927706</v>
      </c>
      <c r="L57" s="6">
        <v>17.124573948076399</v>
      </c>
      <c r="M57" s="6">
        <v>38.714463232440501</v>
      </c>
      <c r="N57" s="6">
        <v>9.2043265073936595</v>
      </c>
    </row>
    <row r="58" spans="1:14" x14ac:dyDescent="0.25">
      <c r="A58" s="6" t="s">
        <v>78</v>
      </c>
      <c r="B58" s="6" t="s">
        <v>79</v>
      </c>
      <c r="C58" s="6">
        <v>1165.3379756412701</v>
      </c>
      <c r="D58" s="6">
        <v>1339.8417578146</v>
      </c>
      <c r="E58" s="6">
        <v>2127.9080742392698</v>
      </c>
      <c r="F58" s="6">
        <v>2244.0038797022098</v>
      </c>
      <c r="G58" s="6">
        <v>6253.1249824184997</v>
      </c>
      <c r="H58" s="6">
        <v>2163.7833301841501</v>
      </c>
      <c r="I58" s="6">
        <v>7.61957614516324</v>
      </c>
      <c r="J58" s="6">
        <v>8.7605711901046295</v>
      </c>
      <c r="K58" s="6">
        <v>13.913352126580801</v>
      </c>
      <c r="L58" s="6">
        <v>14.67244592456</v>
      </c>
      <c r="M58" s="6">
        <v>40.886131701441798</v>
      </c>
      <c r="N58" s="6">
        <v>14.1479229121495</v>
      </c>
    </row>
    <row r="59" spans="1:14" x14ac:dyDescent="0.25">
      <c r="A59" s="6" t="s">
        <v>80</v>
      </c>
      <c r="B59" s="6" t="s">
        <v>81</v>
      </c>
      <c r="C59" s="6">
        <v>7131.4617249032299</v>
      </c>
      <c r="D59" s="6">
        <v>8270.7926098890803</v>
      </c>
      <c r="E59" s="6">
        <v>11990.0091124194</v>
      </c>
      <c r="F59" s="6">
        <v>14698.9081393213</v>
      </c>
      <c r="G59" s="6">
        <v>37202.719444934097</v>
      </c>
      <c r="H59" s="6">
        <v>9802.1089685326806</v>
      </c>
      <c r="I59" s="6">
        <v>8.0042445507129791</v>
      </c>
      <c r="J59" s="6">
        <v>9.2830122675418494</v>
      </c>
      <c r="K59" s="6">
        <v>13.457404498989201</v>
      </c>
      <c r="L59" s="6">
        <v>16.4978317088549</v>
      </c>
      <c r="M59" s="6">
        <v>41.755768435097202</v>
      </c>
      <c r="N59" s="6">
        <v>11.001738538803901</v>
      </c>
    </row>
    <row r="60" spans="1:14" x14ac:dyDescent="0.25">
      <c r="A60" t="s">
        <v>13</v>
      </c>
    </row>
    <row r="61" spans="1:14" x14ac:dyDescent="0.25">
      <c r="A61" t="s">
        <v>14</v>
      </c>
    </row>
    <row r="62" spans="1:14" x14ac:dyDescent="0.25">
      <c r="A62" t="s">
        <v>15</v>
      </c>
    </row>
    <row r="63" spans="1:14" x14ac:dyDescent="0.25">
      <c r="A63" t="s">
        <v>420</v>
      </c>
    </row>
    <row r="64" spans="1:14" x14ac:dyDescent="0.25">
      <c r="A64" t="s">
        <v>16</v>
      </c>
    </row>
    <row r="67" spans="1:14" x14ac:dyDescent="0.25">
      <c r="L67" s="7" t="str">
        <f>HYPERLINK("#'Indice'!A1", "Ir al Índice")</f>
        <v>Ir al Índice</v>
      </c>
    </row>
    <row r="68" spans="1:14" ht="17.25" x14ac:dyDescent="0.3">
      <c r="A68" s="4" t="s">
        <v>150</v>
      </c>
    </row>
    <row r="69" spans="1:14" x14ac:dyDescent="0.25">
      <c r="A69" s="5" t="s">
        <v>18</v>
      </c>
      <c r="B69" s="5" t="s">
        <v>83</v>
      </c>
      <c r="C69" s="5" t="s">
        <v>137</v>
      </c>
      <c r="D69" s="5" t="s">
        <v>138</v>
      </c>
      <c r="E69" s="5" t="s">
        <v>139</v>
      </c>
      <c r="F69" s="5" t="s">
        <v>140</v>
      </c>
      <c r="G69" s="5" t="s">
        <v>141</v>
      </c>
      <c r="H69" s="5" t="s">
        <v>142</v>
      </c>
      <c r="I69" s="5" t="s">
        <v>143</v>
      </c>
      <c r="J69" s="5" t="s">
        <v>144</v>
      </c>
      <c r="K69" s="5" t="s">
        <v>145</v>
      </c>
      <c r="L69" s="5" t="s">
        <v>146</v>
      </c>
      <c r="M69" s="5" t="s">
        <v>147</v>
      </c>
      <c r="N69" s="5" t="s">
        <v>148</v>
      </c>
    </row>
    <row r="70" spans="1:14" x14ac:dyDescent="0.25">
      <c r="A70" s="6" t="s">
        <v>84</v>
      </c>
      <c r="B70" s="6" t="s">
        <v>85</v>
      </c>
      <c r="C70" s="6">
        <v>34626.2902371858</v>
      </c>
      <c r="D70" s="6">
        <v>31842.592652843501</v>
      </c>
      <c r="E70" s="6">
        <v>50084.1239498828</v>
      </c>
      <c r="F70" s="6">
        <v>87317.623903785294</v>
      </c>
      <c r="G70" s="6">
        <v>233006.64830404901</v>
      </c>
      <c r="H70" s="6">
        <v>80577.720952252406</v>
      </c>
      <c r="I70" s="6">
        <v>6.6916524600566003</v>
      </c>
      <c r="J70" s="6">
        <v>6.1536931042976697</v>
      </c>
      <c r="K70" s="6">
        <v>9.6789332308863401</v>
      </c>
      <c r="L70" s="6">
        <v>16.874438145111299</v>
      </c>
      <c r="M70" s="6">
        <v>45.0293548818834</v>
      </c>
      <c r="N70" s="6">
        <v>15.5719281777648</v>
      </c>
    </row>
    <row r="71" spans="1:14" x14ac:dyDescent="0.25">
      <c r="A71" s="6" t="s">
        <v>86</v>
      </c>
      <c r="B71" s="6" t="s">
        <v>87</v>
      </c>
      <c r="C71" s="6">
        <v>54014.591223453397</v>
      </c>
      <c r="D71" s="6">
        <v>58666.029160217797</v>
      </c>
      <c r="E71" s="6">
        <v>86948.119255216894</v>
      </c>
      <c r="F71" s="6">
        <v>142934.06988999399</v>
      </c>
      <c r="G71" s="6">
        <v>338659.76084791799</v>
      </c>
      <c r="H71" s="6">
        <v>102491.42962320099</v>
      </c>
      <c r="I71" s="6">
        <v>6.8921304485377801</v>
      </c>
      <c r="J71" s="6">
        <v>7.4856426145529804</v>
      </c>
      <c r="K71" s="6">
        <v>11.0943685139243</v>
      </c>
      <c r="L71" s="6">
        <v>18.238039627975802</v>
      </c>
      <c r="M71" s="6">
        <v>43.212161687543897</v>
      </c>
      <c r="N71" s="6">
        <v>13.077657107465299</v>
      </c>
    </row>
    <row r="72" spans="1:14" x14ac:dyDescent="0.25">
      <c r="A72" s="6" t="s">
        <v>88</v>
      </c>
      <c r="B72" s="6" t="s">
        <v>89</v>
      </c>
      <c r="C72" s="6">
        <v>88590.117573310999</v>
      </c>
      <c r="D72" s="6">
        <v>85970.909886321693</v>
      </c>
      <c r="E72" s="6">
        <v>127711.929054361</v>
      </c>
      <c r="F72" s="6">
        <v>192956.33689874699</v>
      </c>
      <c r="G72" s="6">
        <v>486133.77789635002</v>
      </c>
      <c r="H72" s="6">
        <v>130820.92869091099</v>
      </c>
      <c r="I72" s="6">
        <v>7.9654191728446797</v>
      </c>
      <c r="J72" s="6">
        <v>7.72991788106299</v>
      </c>
      <c r="K72" s="6">
        <v>11.4829856439547</v>
      </c>
      <c r="L72" s="6">
        <v>17.3493178196006</v>
      </c>
      <c r="M72" s="6">
        <v>43.709833795158801</v>
      </c>
      <c r="N72" s="6">
        <v>11.7625256873783</v>
      </c>
    </row>
    <row r="73" spans="1:14" x14ac:dyDescent="0.25">
      <c r="A73" s="6" t="s">
        <v>90</v>
      </c>
      <c r="B73" s="6" t="s">
        <v>91</v>
      </c>
      <c r="C73" s="6">
        <v>5853.6854668898404</v>
      </c>
      <c r="D73" s="6">
        <v>10361.041002137699</v>
      </c>
      <c r="E73" s="6">
        <v>15245.874013697499</v>
      </c>
      <c r="F73" s="6">
        <v>22874.344588865501</v>
      </c>
      <c r="G73" s="6">
        <v>63944.674523429203</v>
      </c>
      <c r="H73" s="6">
        <v>22059.380404980398</v>
      </c>
      <c r="I73" s="6">
        <v>4.1711038748244196</v>
      </c>
      <c r="J73" s="6">
        <v>7.38286648909975</v>
      </c>
      <c r="K73" s="6">
        <v>10.863604567296001</v>
      </c>
      <c r="L73" s="6">
        <v>16.2993498520479</v>
      </c>
      <c r="M73" s="6">
        <v>45.564436488381098</v>
      </c>
      <c r="N73" s="6">
        <v>15.7186387283509</v>
      </c>
    </row>
    <row r="74" spans="1:14" x14ac:dyDescent="0.25">
      <c r="A74" s="6" t="s">
        <v>92</v>
      </c>
      <c r="B74" s="6" t="s">
        <v>93</v>
      </c>
      <c r="C74" s="6">
        <v>5661.4373033040902</v>
      </c>
      <c r="D74" s="6">
        <v>8338.8163237478002</v>
      </c>
      <c r="E74" s="6">
        <v>11902.452695292999</v>
      </c>
      <c r="F74" s="6">
        <v>24950.052049822501</v>
      </c>
      <c r="G74" s="6">
        <v>66465.662033098604</v>
      </c>
      <c r="H74" s="6">
        <v>24783.579594734001</v>
      </c>
      <c r="I74" s="6">
        <v>3.9840658845787398</v>
      </c>
      <c r="J74" s="6">
        <v>5.8681906825715302</v>
      </c>
      <c r="K74" s="6">
        <v>8.3759923824386906</v>
      </c>
      <c r="L74" s="6">
        <v>17.557847215255599</v>
      </c>
      <c r="M74" s="6">
        <v>46.773206593220799</v>
      </c>
      <c r="N74" s="6">
        <v>17.4406972419347</v>
      </c>
    </row>
    <row r="75" spans="1:14" x14ac:dyDescent="0.25">
      <c r="A75" s="6" t="s">
        <v>94</v>
      </c>
      <c r="B75" s="6" t="s">
        <v>95</v>
      </c>
      <c r="C75" s="6">
        <v>5148.1117915882996</v>
      </c>
      <c r="D75" s="6">
        <v>5938.0441719870196</v>
      </c>
      <c r="E75" s="6">
        <v>8148.7679104997396</v>
      </c>
      <c r="F75" s="6">
        <v>14043.0033028898</v>
      </c>
      <c r="G75" s="6">
        <v>31630.737315984399</v>
      </c>
      <c r="H75" s="6">
        <v>9600.3355070504404</v>
      </c>
      <c r="I75" s="6">
        <v>6.9093824794163501</v>
      </c>
      <c r="J75" s="6">
        <v>7.969566323514</v>
      </c>
      <c r="K75" s="6">
        <v>10.936622301332401</v>
      </c>
      <c r="L75" s="6">
        <v>18.847391996792101</v>
      </c>
      <c r="M75" s="6">
        <v>42.452237066642297</v>
      </c>
      <c r="N75" s="6">
        <v>12.8847998323028</v>
      </c>
    </row>
    <row r="76" spans="1:14" x14ac:dyDescent="0.25">
      <c r="A76" s="6" t="s">
        <v>96</v>
      </c>
      <c r="B76" s="6" t="s">
        <v>97</v>
      </c>
      <c r="C76" s="6">
        <v>5315.2791852084501</v>
      </c>
      <c r="D76" s="6">
        <v>6697.5661428224903</v>
      </c>
      <c r="E76" s="6">
        <v>9859.0027085345391</v>
      </c>
      <c r="F76" s="6">
        <v>13948.557879226601</v>
      </c>
      <c r="G76" s="6">
        <v>34958.884024692001</v>
      </c>
      <c r="H76" s="6">
        <v>11086.710059515999</v>
      </c>
      <c r="I76" s="6">
        <v>6.4926577397313201</v>
      </c>
      <c r="J76" s="6">
        <v>8.1811327569717402</v>
      </c>
      <c r="K76" s="6">
        <v>12.042853820309499</v>
      </c>
      <c r="L76" s="6">
        <v>17.0382794801586</v>
      </c>
      <c r="M76" s="6">
        <v>42.702567640646897</v>
      </c>
      <c r="N76" s="6">
        <v>13.542508562182</v>
      </c>
    </row>
    <row r="77" spans="1:14" x14ac:dyDescent="0.25">
      <c r="A77" s="6" t="s">
        <v>98</v>
      </c>
      <c r="B77" s="6" t="s">
        <v>99</v>
      </c>
      <c r="C77" s="6">
        <v>14577.556668411</v>
      </c>
      <c r="D77" s="6">
        <v>19862.013860455001</v>
      </c>
      <c r="E77" s="6">
        <v>23246.052496488101</v>
      </c>
      <c r="F77" s="6">
        <v>42962.070105081199</v>
      </c>
      <c r="G77" s="6">
        <v>107104.728953639</v>
      </c>
      <c r="H77" s="6">
        <v>33207.577915925198</v>
      </c>
      <c r="I77" s="6">
        <v>6.04978281391561</v>
      </c>
      <c r="J77" s="6">
        <v>8.2428676379710399</v>
      </c>
      <c r="K77" s="6">
        <v>9.6472661423008805</v>
      </c>
      <c r="L77" s="6">
        <v>17.829544366318601</v>
      </c>
      <c r="M77" s="6">
        <v>44.449173702539497</v>
      </c>
      <c r="N77" s="6">
        <v>13.7813653369544</v>
      </c>
    </row>
    <row r="78" spans="1:14" x14ac:dyDescent="0.25">
      <c r="A78" s="6" t="s">
        <v>100</v>
      </c>
      <c r="B78" s="6" t="s">
        <v>101</v>
      </c>
      <c r="C78" s="6">
        <v>900.08959499365596</v>
      </c>
      <c r="D78" s="6">
        <v>1114.0030381597201</v>
      </c>
      <c r="E78" s="6">
        <v>1847.7876850223099</v>
      </c>
      <c r="F78" s="6">
        <v>3634.6253366952901</v>
      </c>
      <c r="G78" s="6">
        <v>7407.6670764412802</v>
      </c>
      <c r="H78" s="6">
        <v>2515.8272686877299</v>
      </c>
      <c r="I78" s="6">
        <v>5.1669896383103104</v>
      </c>
      <c r="J78" s="6">
        <v>6.3949657758881902</v>
      </c>
      <c r="K78" s="6">
        <v>10.607277181528699</v>
      </c>
      <c r="L78" s="6">
        <v>20.864668982177299</v>
      </c>
      <c r="M78" s="6">
        <v>42.523921219525199</v>
      </c>
      <c r="N78" s="6">
        <v>14.4421772025702</v>
      </c>
    </row>
    <row r="79" spans="1:14" x14ac:dyDescent="0.25">
      <c r="A79" s="6" t="s">
        <v>102</v>
      </c>
      <c r="B79" s="6" t="s">
        <v>103</v>
      </c>
      <c r="C79" s="6">
        <v>31909.3130144018</v>
      </c>
      <c r="D79" s="6">
        <v>33291.281525374099</v>
      </c>
      <c r="E79" s="6">
        <v>43516.255606332103</v>
      </c>
      <c r="F79" s="6">
        <v>64174.220806742902</v>
      </c>
      <c r="G79" s="6">
        <v>148915.353108713</v>
      </c>
      <c r="H79" s="6">
        <v>39449.575938435803</v>
      </c>
      <c r="I79" s="6">
        <v>8.83288111876392</v>
      </c>
      <c r="J79" s="6">
        <v>9.21542660201467</v>
      </c>
      <c r="K79" s="6">
        <v>12.0458222441516</v>
      </c>
      <c r="L79" s="6">
        <v>17.7641951432621</v>
      </c>
      <c r="M79" s="6">
        <v>41.221558426355102</v>
      </c>
      <c r="N79" s="6">
        <v>10.920116465452701</v>
      </c>
    </row>
    <row r="80" spans="1:14" x14ac:dyDescent="0.25">
      <c r="A80" s="6" t="s">
        <v>104</v>
      </c>
      <c r="B80" s="6" t="s">
        <v>105</v>
      </c>
      <c r="C80" s="6">
        <v>64038.240978853202</v>
      </c>
      <c r="D80" s="6">
        <v>61074.649115428001</v>
      </c>
      <c r="E80" s="6">
        <v>80391.8335653674</v>
      </c>
      <c r="F80" s="6">
        <v>112543.98559518599</v>
      </c>
      <c r="G80" s="6">
        <v>228573.46543260801</v>
      </c>
      <c r="H80" s="6">
        <v>46876.825312558198</v>
      </c>
      <c r="I80" s="6">
        <v>10.7899492634112</v>
      </c>
      <c r="J80" s="6">
        <v>10.290606911793899</v>
      </c>
      <c r="K80" s="6">
        <v>13.545403373108799</v>
      </c>
      <c r="L80" s="6">
        <v>18.962792792437</v>
      </c>
      <c r="M80" s="6">
        <v>38.512864458509199</v>
      </c>
      <c r="N80" s="6">
        <v>7.8983832007397101</v>
      </c>
    </row>
    <row r="81" spans="1:14" x14ac:dyDescent="0.25">
      <c r="A81" s="6" t="s">
        <v>106</v>
      </c>
      <c r="B81" s="6" t="s">
        <v>107</v>
      </c>
      <c r="C81" s="6">
        <v>7858.6112977497696</v>
      </c>
      <c r="D81" s="6">
        <v>8111.8321336347699</v>
      </c>
      <c r="E81" s="6">
        <v>11409.867447982801</v>
      </c>
      <c r="F81" s="6">
        <v>30110.146799564802</v>
      </c>
      <c r="G81" s="6">
        <v>70652.711655009698</v>
      </c>
      <c r="H81" s="6">
        <v>22350.830666057798</v>
      </c>
      <c r="I81" s="6">
        <v>5.2218768175141799</v>
      </c>
      <c r="J81" s="6">
        <v>5.3901365726439501</v>
      </c>
      <c r="K81" s="6">
        <v>7.5816095312655998</v>
      </c>
      <c r="L81" s="6">
        <v>20.007539702290401</v>
      </c>
      <c r="M81" s="6">
        <v>46.947195007780898</v>
      </c>
      <c r="N81" s="6">
        <v>14.851642368505001</v>
      </c>
    </row>
    <row r="82" spans="1:14" x14ac:dyDescent="0.25">
      <c r="A82" s="6" t="s">
        <v>108</v>
      </c>
      <c r="B82" s="6" t="s">
        <v>109</v>
      </c>
      <c r="C82" s="6">
        <v>7323.7750425398499</v>
      </c>
      <c r="D82" s="6">
        <v>9227.7562810125801</v>
      </c>
      <c r="E82" s="6">
        <v>12116.929816727499</v>
      </c>
      <c r="F82" s="6">
        <v>18498.559880260698</v>
      </c>
      <c r="G82" s="6">
        <v>42364.371247252602</v>
      </c>
      <c r="H82" s="6">
        <v>11700.607732206599</v>
      </c>
      <c r="I82" s="6">
        <v>7.2346442256794896</v>
      </c>
      <c r="J82" s="6">
        <v>9.1154538890988999</v>
      </c>
      <c r="K82" s="6">
        <v>11.969465995660901</v>
      </c>
      <c r="L82" s="6">
        <v>18.273431207780899</v>
      </c>
      <c r="M82" s="6">
        <v>41.8487941038927</v>
      </c>
      <c r="N82" s="6">
        <v>11.558210577886999</v>
      </c>
    </row>
    <row r="83" spans="1:14" x14ac:dyDescent="0.25">
      <c r="A83" s="6" t="s">
        <v>110</v>
      </c>
      <c r="B83" s="6" t="s">
        <v>111</v>
      </c>
      <c r="C83" s="6">
        <v>32633.596279171299</v>
      </c>
      <c r="D83" s="6">
        <v>36813.768775253797</v>
      </c>
      <c r="E83" s="6">
        <v>53993.347336656901</v>
      </c>
      <c r="F83" s="6">
        <v>67875.209428641101</v>
      </c>
      <c r="G83" s="6">
        <v>151803.310237328</v>
      </c>
      <c r="H83" s="6">
        <v>39576.767942949598</v>
      </c>
      <c r="I83" s="6">
        <v>8.5272896186976901</v>
      </c>
      <c r="J83" s="6">
        <v>9.6195854608497999</v>
      </c>
      <c r="K83" s="6">
        <v>14.108678255497001</v>
      </c>
      <c r="L83" s="6">
        <v>17.736064507766201</v>
      </c>
      <c r="M83" s="6">
        <v>39.6668139299411</v>
      </c>
      <c r="N83" s="6">
        <v>10.3415682272481</v>
      </c>
    </row>
    <row r="84" spans="1:14" x14ac:dyDescent="0.25">
      <c r="A84" s="6" t="s">
        <v>112</v>
      </c>
      <c r="B84" s="6" t="s">
        <v>113</v>
      </c>
      <c r="C84" s="6">
        <v>37426.212056911201</v>
      </c>
      <c r="D84" s="6">
        <v>35652.575142232999</v>
      </c>
      <c r="E84" s="6">
        <v>49840.029891330902</v>
      </c>
      <c r="F84" s="6">
        <v>65924.201119622405</v>
      </c>
      <c r="G84" s="6">
        <v>128779.860221822</v>
      </c>
      <c r="H84" s="6">
        <v>27641.121568080802</v>
      </c>
      <c r="I84" s="6">
        <v>10.8398825411602</v>
      </c>
      <c r="J84" s="6">
        <v>10.326177980395601</v>
      </c>
      <c r="K84" s="6">
        <v>14.435339303064</v>
      </c>
      <c r="L84" s="6">
        <v>19.0938531441513</v>
      </c>
      <c r="M84" s="6">
        <v>37.298953908262</v>
      </c>
      <c r="N84" s="6">
        <v>8.0057931229670203</v>
      </c>
    </row>
    <row r="85" spans="1:14" x14ac:dyDescent="0.25">
      <c r="A85" s="6" t="s">
        <v>114</v>
      </c>
      <c r="B85" s="6" t="s">
        <v>115</v>
      </c>
      <c r="C85" s="6">
        <v>13654.5436072804</v>
      </c>
      <c r="D85" s="6">
        <v>15167.3720441815</v>
      </c>
      <c r="E85" s="6">
        <v>21927.739904006899</v>
      </c>
      <c r="F85" s="6">
        <v>29859.733983204798</v>
      </c>
      <c r="G85" s="6">
        <v>70159.898716436306</v>
      </c>
      <c r="H85" s="6">
        <v>19909.711744890199</v>
      </c>
      <c r="I85" s="6">
        <v>8.0001310104232797</v>
      </c>
      <c r="J85" s="6">
        <v>8.8864898693931291</v>
      </c>
      <c r="K85" s="6">
        <v>12.8473566777441</v>
      </c>
      <c r="L85" s="6">
        <v>17.494673617260901</v>
      </c>
      <c r="M85" s="6">
        <v>41.106345078443297</v>
      </c>
      <c r="N85" s="6">
        <v>11.6650037467352</v>
      </c>
    </row>
    <row r="86" spans="1:14" x14ac:dyDescent="0.25">
      <c r="A86" s="6" t="s">
        <v>116</v>
      </c>
      <c r="B86" s="6" t="s">
        <v>117</v>
      </c>
      <c r="C86" s="6">
        <v>62121.687606420397</v>
      </c>
      <c r="D86" s="6">
        <v>71049.450130790501</v>
      </c>
      <c r="E86" s="6">
        <v>90370.118230893902</v>
      </c>
      <c r="F86" s="6">
        <v>123755.326169575</v>
      </c>
      <c r="G86" s="6">
        <v>269352.76300528803</v>
      </c>
      <c r="H86" s="6">
        <v>50440.654857031303</v>
      </c>
      <c r="I86" s="6">
        <v>9.3123398051867596</v>
      </c>
      <c r="J86" s="6">
        <v>10.6506543541037</v>
      </c>
      <c r="K86" s="6">
        <v>13.546915443327601</v>
      </c>
      <c r="L86" s="6">
        <v>18.551518711054801</v>
      </c>
      <c r="M86" s="6">
        <v>40.3772748812437</v>
      </c>
      <c r="N86" s="6">
        <v>7.5612968050834697</v>
      </c>
    </row>
    <row r="87" spans="1:14" x14ac:dyDescent="0.25">
      <c r="A87" s="6" t="s">
        <v>118</v>
      </c>
      <c r="B87" s="6" t="s">
        <v>119</v>
      </c>
      <c r="C87" s="6">
        <v>79090.123695692993</v>
      </c>
      <c r="D87" s="6">
        <v>89588.178230506906</v>
      </c>
      <c r="E87" s="6">
        <v>118522.040386508</v>
      </c>
      <c r="F87" s="6">
        <v>180414.09694900899</v>
      </c>
      <c r="G87" s="6">
        <v>432679.73715423502</v>
      </c>
      <c r="H87" s="6">
        <v>99623.8235840454</v>
      </c>
      <c r="I87" s="6">
        <v>7.9096609617681901</v>
      </c>
      <c r="J87" s="6">
        <v>8.9595525063562391</v>
      </c>
      <c r="K87" s="6">
        <v>11.853175999082699</v>
      </c>
      <c r="L87" s="6">
        <v>18.042889211816401</v>
      </c>
      <c r="M87" s="6">
        <v>43.271521980225998</v>
      </c>
      <c r="N87" s="6">
        <v>9.9631993407505099</v>
      </c>
    </row>
    <row r="88" spans="1:14" x14ac:dyDescent="0.25">
      <c r="A88" s="6" t="s">
        <v>120</v>
      </c>
      <c r="B88" s="6" t="s">
        <v>121</v>
      </c>
      <c r="C88" s="6">
        <v>26119.7329802731</v>
      </c>
      <c r="D88" s="6">
        <v>27221.279058160399</v>
      </c>
      <c r="E88" s="6">
        <v>37486.8058048112</v>
      </c>
      <c r="F88" s="6">
        <v>65865.069867315804</v>
      </c>
      <c r="G88" s="6">
        <v>156690.94260864999</v>
      </c>
      <c r="H88" s="6">
        <v>41495.169680788596</v>
      </c>
      <c r="I88" s="6">
        <v>7.3601799430997898</v>
      </c>
      <c r="J88" s="6">
        <v>7.6705804113966796</v>
      </c>
      <c r="K88" s="6">
        <v>10.5632640434659</v>
      </c>
      <c r="L88" s="6">
        <v>18.559866846817101</v>
      </c>
      <c r="M88" s="6">
        <v>44.1533431419302</v>
      </c>
      <c r="N88" s="6">
        <v>11.692765613290399</v>
      </c>
    </row>
    <row r="89" spans="1:14" x14ac:dyDescent="0.25">
      <c r="A89" t="s">
        <v>13</v>
      </c>
    </row>
    <row r="90" spans="1:14" x14ac:dyDescent="0.25">
      <c r="A90" t="s">
        <v>14</v>
      </c>
    </row>
    <row r="91" spans="1:14" x14ac:dyDescent="0.25">
      <c r="A91" t="s">
        <v>15</v>
      </c>
    </row>
    <row r="92" spans="1:14" x14ac:dyDescent="0.25">
      <c r="A92" t="s">
        <v>420</v>
      </c>
    </row>
    <row r="93" spans="1:14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3"/>
  <sheetViews>
    <sheetView workbookViewId="0"/>
  </sheetViews>
  <sheetFormatPr baseColWidth="10" defaultRowHeight="15" x14ac:dyDescent="0.25"/>
  <sheetData>
    <row r="1" spans="1:10" x14ac:dyDescent="0.25">
      <c r="J1" s="7" t="str">
        <f>HYPERLINK("#'Indice'!A1", "Ir al Índice")</f>
        <v>Ir al Índice</v>
      </c>
    </row>
    <row r="5" spans="1:10" ht="23.25" x14ac:dyDescent="0.35">
      <c r="A5" s="1" t="s">
        <v>0</v>
      </c>
    </row>
    <row r="7" spans="1:10" ht="21" x14ac:dyDescent="0.35">
      <c r="A7" s="2" t="s">
        <v>134</v>
      </c>
    </row>
    <row r="9" spans="1:10" x14ac:dyDescent="0.25">
      <c r="A9" t="s">
        <v>3</v>
      </c>
    </row>
    <row r="10" spans="1:10" x14ac:dyDescent="0.25">
      <c r="A10" t="s">
        <v>4</v>
      </c>
    </row>
    <row r="11" spans="1:10" x14ac:dyDescent="0.25">
      <c r="A11" t="s">
        <v>151</v>
      </c>
    </row>
    <row r="12" spans="1:10" x14ac:dyDescent="0.25">
      <c r="A12" s="3" t="s">
        <v>6</v>
      </c>
    </row>
    <row r="15" spans="1:10" ht="17.25" x14ac:dyDescent="0.3">
      <c r="A15" s="4" t="s">
        <v>152</v>
      </c>
    </row>
    <row r="16" spans="1:10" x14ac:dyDescent="0.25">
      <c r="A16" s="5" t="s">
        <v>8</v>
      </c>
      <c r="B16" s="5" t="s">
        <v>9</v>
      </c>
      <c r="C16" s="5" t="s">
        <v>153</v>
      </c>
      <c r="D16" s="5" t="s">
        <v>154</v>
      </c>
      <c r="E16" s="5" t="s">
        <v>155</v>
      </c>
      <c r="F16" s="5" t="s">
        <v>142</v>
      </c>
      <c r="G16" s="5" t="s">
        <v>156</v>
      </c>
      <c r="H16" s="5" t="s">
        <v>157</v>
      </c>
      <c r="I16" s="5" t="s">
        <v>158</v>
      </c>
      <c r="J16" s="5" t="s">
        <v>148</v>
      </c>
    </row>
    <row r="17" spans="1:10" x14ac:dyDescent="0.25">
      <c r="A17" s="6" t="s">
        <v>11</v>
      </c>
      <c r="B17" s="6" t="s">
        <v>12</v>
      </c>
      <c r="C17" s="6">
        <v>1414716.5283447199</v>
      </c>
      <c r="D17" s="6">
        <v>1937345.9382480299</v>
      </c>
      <c r="E17" s="6">
        <v>3069284.95436294</v>
      </c>
      <c r="F17" s="6">
        <v>816208.57904430199</v>
      </c>
      <c r="G17" s="6">
        <v>19.5468819632584</v>
      </c>
      <c r="H17" s="6">
        <v>26.767957833390501</v>
      </c>
      <c r="I17" s="6">
        <v>42.407754141908498</v>
      </c>
      <c r="J17" s="6">
        <v>11.277406061442599</v>
      </c>
    </row>
    <row r="18" spans="1:10" x14ac:dyDescent="0.25">
      <c r="A18" t="s">
        <v>13</v>
      </c>
    </row>
    <row r="19" spans="1:10" x14ac:dyDescent="0.25">
      <c r="A19" t="s">
        <v>14</v>
      </c>
    </row>
    <row r="20" spans="1:10" x14ac:dyDescent="0.25">
      <c r="A20" t="s">
        <v>15</v>
      </c>
    </row>
    <row r="21" spans="1:10" x14ac:dyDescent="0.25">
      <c r="A21" t="s">
        <v>420</v>
      </c>
    </row>
    <row r="22" spans="1:10" x14ac:dyDescent="0.25">
      <c r="A22" t="s">
        <v>16</v>
      </c>
    </row>
    <row r="25" spans="1:10" x14ac:dyDescent="0.25">
      <c r="J25" s="7" t="str">
        <f>HYPERLINK("#'Indice'!A1", "Ir al Índice")</f>
        <v>Ir al Índice</v>
      </c>
    </row>
    <row r="26" spans="1:10" ht="17.25" x14ac:dyDescent="0.3">
      <c r="A26" s="4" t="s">
        <v>159</v>
      </c>
    </row>
    <row r="27" spans="1:10" x14ac:dyDescent="0.25">
      <c r="A27" s="5" t="s">
        <v>18</v>
      </c>
      <c r="B27" s="5" t="s">
        <v>9</v>
      </c>
      <c r="C27" s="5" t="s">
        <v>153</v>
      </c>
      <c r="D27" s="5" t="s">
        <v>154</v>
      </c>
      <c r="E27" s="5" t="s">
        <v>155</v>
      </c>
      <c r="F27" s="5" t="s">
        <v>142</v>
      </c>
      <c r="G27" s="5" t="s">
        <v>156</v>
      </c>
      <c r="H27" s="5" t="s">
        <v>157</v>
      </c>
      <c r="I27" s="5" t="s">
        <v>158</v>
      </c>
      <c r="J27" s="5" t="s">
        <v>148</v>
      </c>
    </row>
    <row r="28" spans="1:10" x14ac:dyDescent="0.25">
      <c r="A28" s="6" t="s">
        <v>11</v>
      </c>
      <c r="B28" s="6" t="s">
        <v>19</v>
      </c>
      <c r="C28" s="6">
        <v>1414716.5283447199</v>
      </c>
      <c r="D28" s="6">
        <v>1937345.9382480299</v>
      </c>
      <c r="E28" s="6">
        <v>3069284.95436294</v>
      </c>
      <c r="F28" s="6">
        <v>816208.57904430199</v>
      </c>
      <c r="G28" s="6">
        <v>19.5468819632584</v>
      </c>
      <c r="H28" s="6">
        <v>26.767957833390501</v>
      </c>
      <c r="I28" s="6">
        <v>42.407754141908498</v>
      </c>
      <c r="J28" s="6">
        <v>11.277406061442599</v>
      </c>
    </row>
    <row r="29" spans="1:10" x14ac:dyDescent="0.25">
      <c r="A29" s="6" t="s">
        <v>20</v>
      </c>
      <c r="B29" s="6" t="s">
        <v>21</v>
      </c>
      <c r="C29" s="6">
        <v>1466.98583534728</v>
      </c>
      <c r="D29" s="6">
        <v>1784.25452799037</v>
      </c>
      <c r="E29" s="6">
        <v>2418.0898487456898</v>
      </c>
      <c r="F29" s="6">
        <v>583.66978791665804</v>
      </c>
      <c r="G29" s="6">
        <v>23.460512319643001</v>
      </c>
      <c r="H29" s="6">
        <v>28.534375947391201</v>
      </c>
      <c r="I29" s="6">
        <v>38.670875559662498</v>
      </c>
      <c r="J29" s="6">
        <v>9.3342361733033492</v>
      </c>
    </row>
    <row r="30" spans="1:10" x14ac:dyDescent="0.25">
      <c r="A30" s="6" t="s">
        <v>22</v>
      </c>
      <c r="B30" s="6" t="s">
        <v>23</v>
      </c>
      <c r="C30" s="6">
        <v>9188.6108988551296</v>
      </c>
      <c r="D30" s="6">
        <v>11067.0241700852</v>
      </c>
      <c r="E30" s="6">
        <v>18758.890428914299</v>
      </c>
      <c r="F30" s="6">
        <v>4565.47450214527</v>
      </c>
      <c r="G30" s="6">
        <v>21.084467413618899</v>
      </c>
      <c r="H30" s="6">
        <v>25.3947319185068</v>
      </c>
      <c r="I30" s="6">
        <v>43.0447233339017</v>
      </c>
      <c r="J30" s="6">
        <v>10.476077333972601</v>
      </c>
    </row>
    <row r="31" spans="1:10" x14ac:dyDescent="0.25">
      <c r="A31" s="6" t="s">
        <v>24</v>
      </c>
      <c r="B31" s="6" t="s">
        <v>25</v>
      </c>
      <c r="C31" s="6">
        <v>1464.6375200494199</v>
      </c>
      <c r="D31" s="6">
        <v>1563.06477463651</v>
      </c>
      <c r="E31" s="6">
        <v>2653.3321973029401</v>
      </c>
      <c r="F31" s="6">
        <v>856.96550801113005</v>
      </c>
      <c r="G31" s="6">
        <v>22.401919853922099</v>
      </c>
      <c r="H31" s="6">
        <v>23.907384133320701</v>
      </c>
      <c r="I31" s="6">
        <v>40.583239481537802</v>
      </c>
      <c r="J31" s="6">
        <v>13.107456531219499</v>
      </c>
    </row>
    <row r="32" spans="1:10" x14ac:dyDescent="0.25">
      <c r="A32" s="6" t="s">
        <v>26</v>
      </c>
      <c r="B32" s="6" t="s">
        <v>27</v>
      </c>
      <c r="C32" s="6">
        <v>16004.517544578801</v>
      </c>
      <c r="D32" s="6">
        <v>21833.9444975851</v>
      </c>
      <c r="E32" s="6">
        <v>37139.617043136903</v>
      </c>
      <c r="F32" s="6">
        <v>10581.9209146991</v>
      </c>
      <c r="G32" s="6">
        <v>18.705607228352999</v>
      </c>
      <c r="H32" s="6">
        <v>25.5188692117638</v>
      </c>
      <c r="I32" s="6">
        <v>43.407687053689799</v>
      </c>
      <c r="J32" s="6">
        <v>12.3678365061935</v>
      </c>
    </row>
    <row r="33" spans="1:10" x14ac:dyDescent="0.25">
      <c r="A33" s="6" t="s">
        <v>28</v>
      </c>
      <c r="B33" s="6" t="s">
        <v>29</v>
      </c>
      <c r="C33" s="6">
        <v>2237.9027849685099</v>
      </c>
      <c r="D33" s="6">
        <v>2434.1336509911298</v>
      </c>
      <c r="E33" s="6">
        <v>3456.30605526107</v>
      </c>
      <c r="F33" s="6">
        <v>705.65750877930498</v>
      </c>
      <c r="G33" s="6">
        <v>25.3328365968814</v>
      </c>
      <c r="H33" s="6">
        <v>27.554150452695598</v>
      </c>
      <c r="I33" s="6">
        <v>39.125040245201099</v>
      </c>
      <c r="J33" s="6">
        <v>7.98797270522192</v>
      </c>
    </row>
    <row r="34" spans="1:10" x14ac:dyDescent="0.25">
      <c r="A34" s="6" t="s">
        <v>30</v>
      </c>
      <c r="B34" s="6" t="s">
        <v>31</v>
      </c>
      <c r="C34" s="6">
        <v>3435.0723292856501</v>
      </c>
      <c r="D34" s="6">
        <v>4214.2793029409704</v>
      </c>
      <c r="E34" s="6">
        <v>7165.4066596782404</v>
      </c>
      <c r="F34" s="6">
        <v>1601.24170809515</v>
      </c>
      <c r="G34" s="6">
        <v>20.925148204712698</v>
      </c>
      <c r="H34" s="6">
        <v>25.671779379513701</v>
      </c>
      <c r="I34" s="6">
        <v>43.648919710515599</v>
      </c>
      <c r="J34" s="6">
        <v>9.7541527052580008</v>
      </c>
    </row>
    <row r="35" spans="1:10" x14ac:dyDescent="0.25">
      <c r="A35" s="6" t="s">
        <v>32</v>
      </c>
      <c r="B35" s="6" t="s">
        <v>33</v>
      </c>
      <c r="C35" s="6">
        <v>3861.97851817116</v>
      </c>
      <c r="D35" s="6">
        <v>4636.9214777801199</v>
      </c>
      <c r="E35" s="6">
        <v>5832.5499329791401</v>
      </c>
      <c r="F35" s="6">
        <v>919.55007106959602</v>
      </c>
      <c r="G35" s="6">
        <v>25.322788788742699</v>
      </c>
      <c r="H35" s="6">
        <v>30.404048769130601</v>
      </c>
      <c r="I35" s="6">
        <v>38.243721283713398</v>
      </c>
      <c r="J35" s="6">
        <v>6.0294411584131904</v>
      </c>
    </row>
    <row r="36" spans="1:10" x14ac:dyDescent="0.25">
      <c r="A36" s="6" t="s">
        <v>34</v>
      </c>
      <c r="B36" s="6" t="s">
        <v>35</v>
      </c>
      <c r="C36" s="6">
        <v>22563.475898160501</v>
      </c>
      <c r="D36" s="6">
        <v>29455.4255643</v>
      </c>
      <c r="E36" s="6">
        <v>42794.377699913603</v>
      </c>
      <c r="F36" s="6">
        <v>8830.7208376260296</v>
      </c>
      <c r="G36" s="6">
        <v>21.770170871599401</v>
      </c>
      <c r="H36" s="6">
        <v>28.419807769190701</v>
      </c>
      <c r="I36" s="6">
        <v>41.289778182927598</v>
      </c>
      <c r="J36" s="6">
        <v>8.5202431762822908</v>
      </c>
    </row>
    <row r="37" spans="1:10" x14ac:dyDescent="0.25">
      <c r="A37" s="6" t="s">
        <v>36</v>
      </c>
      <c r="B37" s="6" t="s">
        <v>37</v>
      </c>
      <c r="C37" s="6">
        <v>15908.050412902099</v>
      </c>
      <c r="D37" s="6">
        <v>19552.385013016101</v>
      </c>
      <c r="E37" s="6">
        <v>31467.060153480601</v>
      </c>
      <c r="F37" s="6">
        <v>7109.5044206010398</v>
      </c>
      <c r="G37" s="6">
        <v>21.486622111784801</v>
      </c>
      <c r="H37" s="6">
        <v>26.408937440760901</v>
      </c>
      <c r="I37" s="6">
        <v>42.501803359780503</v>
      </c>
      <c r="J37" s="6">
        <v>9.6026370876737897</v>
      </c>
    </row>
    <row r="38" spans="1:10" x14ac:dyDescent="0.25">
      <c r="A38" s="6" t="s">
        <v>38</v>
      </c>
      <c r="B38" s="6" t="s">
        <v>39</v>
      </c>
      <c r="C38" s="6">
        <v>18022.496222957099</v>
      </c>
      <c r="D38" s="6">
        <v>22937.318998670598</v>
      </c>
      <c r="E38" s="6">
        <v>36016.070390528403</v>
      </c>
      <c r="F38" s="6">
        <v>17943.114387843802</v>
      </c>
      <c r="G38" s="6">
        <v>18.987237774267701</v>
      </c>
      <c r="H38" s="6">
        <v>24.165150284632801</v>
      </c>
      <c r="I38" s="6">
        <v>37.944005299811899</v>
      </c>
      <c r="J38" s="6">
        <v>18.903606641287599</v>
      </c>
    </row>
    <row r="39" spans="1:10" x14ac:dyDescent="0.25">
      <c r="A39" s="6" t="s">
        <v>40</v>
      </c>
      <c r="B39" s="6" t="s">
        <v>41</v>
      </c>
      <c r="C39" s="6">
        <v>2269.49587597647</v>
      </c>
      <c r="D39" s="6">
        <v>2652.8559288493302</v>
      </c>
      <c r="E39" s="6">
        <v>3473.7694992962001</v>
      </c>
      <c r="F39" s="6">
        <v>556.87869587800503</v>
      </c>
      <c r="G39" s="6">
        <v>25.348998949809801</v>
      </c>
      <c r="H39" s="6">
        <v>29.630916216344598</v>
      </c>
      <c r="I39" s="6">
        <v>38.800061424061198</v>
      </c>
      <c r="J39" s="6">
        <v>6.2200234097844804</v>
      </c>
    </row>
    <row r="40" spans="1:10" x14ac:dyDescent="0.25">
      <c r="A40" s="6" t="s">
        <v>42</v>
      </c>
      <c r="B40" s="6" t="s">
        <v>43</v>
      </c>
      <c r="C40" s="6">
        <v>625.44931957916299</v>
      </c>
      <c r="D40" s="6">
        <v>596.70390729816904</v>
      </c>
      <c r="E40" s="6">
        <v>1237.8490489733699</v>
      </c>
      <c r="F40" s="6">
        <v>562.99772414928304</v>
      </c>
      <c r="G40" s="6">
        <v>20.689689698285299</v>
      </c>
      <c r="H40" s="6">
        <v>19.7387994475081</v>
      </c>
      <c r="I40" s="6">
        <v>40.947702579337701</v>
      </c>
      <c r="J40" s="6">
        <v>18.6238082748688</v>
      </c>
    </row>
    <row r="41" spans="1:10" x14ac:dyDescent="0.25">
      <c r="A41" s="6" t="s">
        <v>44</v>
      </c>
      <c r="B41" s="6" t="s">
        <v>45</v>
      </c>
      <c r="C41" s="6">
        <v>16296.277067735</v>
      </c>
      <c r="D41" s="6">
        <v>19046.5772133596</v>
      </c>
      <c r="E41" s="6">
        <v>34261.193557840699</v>
      </c>
      <c r="F41" s="6">
        <v>13407.952161064501</v>
      </c>
      <c r="G41" s="6">
        <v>19.631230506113699</v>
      </c>
      <c r="H41" s="6">
        <v>22.944366131835899</v>
      </c>
      <c r="I41" s="6">
        <v>41.272579335325901</v>
      </c>
      <c r="J41" s="6">
        <v>16.151824026724501</v>
      </c>
    </row>
    <row r="42" spans="1:10" x14ac:dyDescent="0.25">
      <c r="A42" s="6" t="s">
        <v>46</v>
      </c>
      <c r="B42" s="6" t="s">
        <v>47</v>
      </c>
      <c r="C42" s="6">
        <v>2283.15873214781</v>
      </c>
      <c r="D42" s="6">
        <v>2618.81346773205</v>
      </c>
      <c r="E42" s="6">
        <v>4609.8569146604696</v>
      </c>
      <c r="F42" s="6">
        <v>1879.17088545968</v>
      </c>
      <c r="G42" s="6">
        <v>20.043532017801901</v>
      </c>
      <c r="H42" s="6">
        <v>22.990198118971598</v>
      </c>
      <c r="I42" s="6">
        <v>40.4692907967734</v>
      </c>
      <c r="J42" s="6">
        <v>16.4969790664532</v>
      </c>
    </row>
    <row r="43" spans="1:10" x14ac:dyDescent="0.25">
      <c r="A43" s="6" t="s">
        <v>48</v>
      </c>
      <c r="B43" s="6" t="s">
        <v>49</v>
      </c>
      <c r="C43" s="6">
        <v>2053.8674013780001</v>
      </c>
      <c r="D43" s="6">
        <v>2961.2521584485598</v>
      </c>
      <c r="E43" s="6">
        <v>4896.1922004898197</v>
      </c>
      <c r="F43" s="6">
        <v>1141.6882396836199</v>
      </c>
      <c r="G43" s="6">
        <v>18.5819904223107</v>
      </c>
      <c r="H43" s="6">
        <v>26.7913883873026</v>
      </c>
      <c r="I43" s="6">
        <v>44.297405233781099</v>
      </c>
      <c r="J43" s="6">
        <v>10.3292159566056</v>
      </c>
    </row>
    <row r="44" spans="1:10" x14ac:dyDescent="0.25">
      <c r="A44" s="6" t="s">
        <v>50</v>
      </c>
      <c r="B44" s="6" t="s">
        <v>51</v>
      </c>
      <c r="C44" s="6">
        <v>2652.4474121581602</v>
      </c>
      <c r="D44" s="6">
        <v>3055.0693040411402</v>
      </c>
      <c r="E44" s="6">
        <v>5449.86484415838</v>
      </c>
      <c r="F44" s="6">
        <v>2756.61843964236</v>
      </c>
      <c r="G44" s="6">
        <v>19.0631551829679</v>
      </c>
      <c r="H44" s="6">
        <v>21.9568010927205</v>
      </c>
      <c r="I44" s="6">
        <v>39.168210752898901</v>
      </c>
      <c r="J44" s="6">
        <v>19.811832971412599</v>
      </c>
    </row>
    <row r="45" spans="1:10" x14ac:dyDescent="0.25">
      <c r="A45" s="6" t="s">
        <v>52</v>
      </c>
      <c r="B45" s="6" t="s">
        <v>53</v>
      </c>
      <c r="C45" s="6">
        <v>19687.965241700502</v>
      </c>
      <c r="D45" s="6">
        <v>22514.263412496999</v>
      </c>
      <c r="E45" s="6">
        <v>34913.413930460898</v>
      </c>
      <c r="F45" s="6">
        <v>5998.3574153412801</v>
      </c>
      <c r="G45" s="6">
        <v>23.687904855620701</v>
      </c>
      <c r="H45" s="6">
        <v>27.088412797479499</v>
      </c>
      <c r="I45" s="6">
        <v>42.006658241043702</v>
      </c>
      <c r="J45" s="6">
        <v>7.2170241058561704</v>
      </c>
    </row>
    <row r="46" spans="1:10" x14ac:dyDescent="0.25">
      <c r="A46" s="6" t="s">
        <v>54</v>
      </c>
      <c r="B46" s="6" t="s">
        <v>55</v>
      </c>
      <c r="C46" s="6">
        <v>986.72777022177002</v>
      </c>
      <c r="D46" s="6">
        <v>834.28088184550495</v>
      </c>
      <c r="E46" s="6">
        <v>1209.4246176291399</v>
      </c>
      <c r="F46" s="6">
        <v>414.566730303567</v>
      </c>
      <c r="G46" s="6">
        <v>28.6423155361909</v>
      </c>
      <c r="H46" s="6">
        <v>24.2171518677942</v>
      </c>
      <c r="I46" s="6">
        <v>35.106665243226303</v>
      </c>
      <c r="J46" s="6">
        <v>12.0338673527887</v>
      </c>
    </row>
    <row r="47" spans="1:10" x14ac:dyDescent="0.25">
      <c r="A47" s="6" t="s">
        <v>56</v>
      </c>
      <c r="B47" s="6" t="s">
        <v>57</v>
      </c>
      <c r="C47" s="6">
        <v>23473.3875547604</v>
      </c>
      <c r="D47" s="6">
        <v>27082.459371945501</v>
      </c>
      <c r="E47" s="6">
        <v>43270.933282382401</v>
      </c>
      <c r="F47" s="6">
        <v>7687.2197909117003</v>
      </c>
      <c r="G47" s="6">
        <v>23.1233007809371</v>
      </c>
      <c r="H47" s="6">
        <v>26.678546182738799</v>
      </c>
      <c r="I47" s="6">
        <v>42.625581971336302</v>
      </c>
      <c r="J47" s="6">
        <v>7.5725710649877804</v>
      </c>
    </row>
    <row r="48" spans="1:10" x14ac:dyDescent="0.25">
      <c r="A48" s="6" t="s">
        <v>58</v>
      </c>
      <c r="B48" s="6" t="s">
        <v>59</v>
      </c>
      <c r="C48" s="6">
        <v>2417.01796159592</v>
      </c>
      <c r="D48" s="6">
        <v>2721.4622460146502</v>
      </c>
      <c r="E48" s="6">
        <v>4167.74671667656</v>
      </c>
      <c r="F48" s="6">
        <v>1730.77307571287</v>
      </c>
      <c r="G48" s="6">
        <v>21.899229515229901</v>
      </c>
      <c r="H48" s="6">
        <v>24.657626583443399</v>
      </c>
      <c r="I48" s="6">
        <v>37.761590257103897</v>
      </c>
      <c r="J48" s="6">
        <v>15.681553644222801</v>
      </c>
    </row>
    <row r="49" spans="1:10" x14ac:dyDescent="0.25">
      <c r="A49" s="6" t="s">
        <v>60</v>
      </c>
      <c r="B49" s="6" t="s">
        <v>61</v>
      </c>
      <c r="C49" s="6">
        <v>551.45674044265604</v>
      </c>
      <c r="D49" s="6">
        <v>490.18376928236103</v>
      </c>
      <c r="E49" s="6">
        <v>1081.2877263581499</v>
      </c>
      <c r="F49" s="6">
        <v>564.07176391683402</v>
      </c>
      <c r="G49" s="6">
        <v>20.523138832998001</v>
      </c>
      <c r="H49" s="6">
        <v>18.242790073776</v>
      </c>
      <c r="I49" s="6">
        <v>40.2414486921529</v>
      </c>
      <c r="J49" s="6">
        <v>20.992622401073099</v>
      </c>
    </row>
    <row r="50" spans="1:10" x14ac:dyDescent="0.25">
      <c r="A50" s="6" t="s">
        <v>62</v>
      </c>
      <c r="B50" s="6" t="s">
        <v>63</v>
      </c>
      <c r="C50" s="6">
        <v>4310.0020377792198</v>
      </c>
      <c r="D50" s="6">
        <v>5521.5042882815997</v>
      </c>
      <c r="E50" s="6">
        <v>8001.3608215265003</v>
      </c>
      <c r="F50" s="6">
        <v>2092.1328524127498</v>
      </c>
      <c r="G50" s="6">
        <v>21.631126914826599</v>
      </c>
      <c r="H50" s="6">
        <v>27.711439338928901</v>
      </c>
      <c r="I50" s="6">
        <v>40.1573943363938</v>
      </c>
      <c r="J50" s="6">
        <v>10.5000394098507</v>
      </c>
    </row>
    <row r="51" spans="1:10" x14ac:dyDescent="0.25">
      <c r="A51" s="6" t="s">
        <v>64</v>
      </c>
      <c r="B51" s="6" t="s">
        <v>65</v>
      </c>
      <c r="C51" s="6">
        <v>123626.370097454</v>
      </c>
      <c r="D51" s="6">
        <v>146902.58706346099</v>
      </c>
      <c r="E51" s="6">
        <v>214319.85729783101</v>
      </c>
      <c r="F51" s="6">
        <v>40889.185541254003</v>
      </c>
      <c r="G51" s="6">
        <v>23.514824893284199</v>
      </c>
      <c r="H51" s="6">
        <v>27.942166452388999</v>
      </c>
      <c r="I51" s="6">
        <v>40.765525280240503</v>
      </c>
      <c r="J51" s="6">
        <v>7.7774833740863301</v>
      </c>
    </row>
    <row r="52" spans="1:10" x14ac:dyDescent="0.25">
      <c r="A52" s="6" t="s">
        <v>66</v>
      </c>
      <c r="B52" s="6" t="s">
        <v>67</v>
      </c>
      <c r="C52" s="6">
        <v>2736.44548714136</v>
      </c>
      <c r="D52" s="6">
        <v>3820.5301018319601</v>
      </c>
      <c r="E52" s="6">
        <v>6079.9502955924399</v>
      </c>
      <c r="F52" s="6">
        <v>1315.0741154343</v>
      </c>
      <c r="G52" s="6">
        <v>19.6132847415521</v>
      </c>
      <c r="H52" s="6">
        <v>27.383386624368899</v>
      </c>
      <c r="I52" s="6">
        <v>43.577625398454799</v>
      </c>
      <c r="J52" s="6">
        <v>9.4257032356242103</v>
      </c>
    </row>
    <row r="53" spans="1:10" x14ac:dyDescent="0.25">
      <c r="A53" s="6" t="s">
        <v>68</v>
      </c>
      <c r="B53" s="6" t="s">
        <v>69</v>
      </c>
      <c r="C53" s="6">
        <v>1219.5785055183701</v>
      </c>
      <c r="D53" s="6">
        <v>1578.69535107661</v>
      </c>
      <c r="E53" s="6">
        <v>2537.3111334517298</v>
      </c>
      <c r="F53" s="6">
        <v>639.41500995329295</v>
      </c>
      <c r="G53" s="6">
        <v>20.4113557408932</v>
      </c>
      <c r="H53" s="6">
        <v>26.421679515926499</v>
      </c>
      <c r="I53" s="6">
        <v>42.465458300447402</v>
      </c>
      <c r="J53" s="6">
        <v>10.701506442732899</v>
      </c>
    </row>
    <row r="54" spans="1:10" x14ac:dyDescent="0.25">
      <c r="A54" s="6" t="s">
        <v>70</v>
      </c>
      <c r="B54" s="6" t="s">
        <v>71</v>
      </c>
      <c r="C54" s="6">
        <v>1018.65304921515</v>
      </c>
      <c r="D54" s="6">
        <v>1373.34900685141</v>
      </c>
      <c r="E54" s="6">
        <v>2191.5483044419402</v>
      </c>
      <c r="F54" s="6">
        <v>705.44963949150201</v>
      </c>
      <c r="G54" s="6">
        <v>19.259842110326201</v>
      </c>
      <c r="H54" s="6">
        <v>25.966137395564498</v>
      </c>
      <c r="I54" s="6">
        <v>41.435967185515999</v>
      </c>
      <c r="J54" s="6">
        <v>13.3380533085934</v>
      </c>
    </row>
    <row r="55" spans="1:10" x14ac:dyDescent="0.25">
      <c r="A55" s="6" t="s">
        <v>72</v>
      </c>
      <c r="B55" s="6" t="s">
        <v>73</v>
      </c>
      <c r="C55" s="6">
        <v>1516.6038703838301</v>
      </c>
      <c r="D55" s="6">
        <v>1782.1122883897399</v>
      </c>
      <c r="E55" s="6">
        <v>2987.47078874008</v>
      </c>
      <c r="F55" s="6">
        <v>725.81305248632998</v>
      </c>
      <c r="G55" s="6">
        <v>21.6286918195071</v>
      </c>
      <c r="H55" s="6">
        <v>25.415178100253101</v>
      </c>
      <c r="I55" s="6">
        <v>42.605116781803801</v>
      </c>
      <c r="J55" s="6">
        <v>10.351013298435999</v>
      </c>
    </row>
    <row r="56" spans="1:10" x14ac:dyDescent="0.25">
      <c r="A56" s="6" t="s">
        <v>74</v>
      </c>
      <c r="B56" s="6" t="s">
        <v>75</v>
      </c>
      <c r="C56" s="6">
        <v>2823.1247185942598</v>
      </c>
      <c r="D56" s="6">
        <v>3732.15435554642</v>
      </c>
      <c r="E56" s="6">
        <v>4931.53797414378</v>
      </c>
      <c r="F56" s="6">
        <v>744.18295171554405</v>
      </c>
      <c r="G56" s="6">
        <v>23.0817162831679</v>
      </c>
      <c r="H56" s="6">
        <v>30.513893839803899</v>
      </c>
      <c r="I56" s="6">
        <v>40.319989977465298</v>
      </c>
      <c r="J56" s="6">
        <v>6.08439989956294</v>
      </c>
    </row>
    <row r="57" spans="1:10" x14ac:dyDescent="0.25">
      <c r="A57" s="6" t="s">
        <v>76</v>
      </c>
      <c r="B57" s="6" t="s">
        <v>77</v>
      </c>
      <c r="C57" s="6">
        <v>6443.7280148767404</v>
      </c>
      <c r="D57" s="6">
        <v>6960.93388188476</v>
      </c>
      <c r="E57" s="6">
        <v>9964.3285467655605</v>
      </c>
      <c r="F57" s="6">
        <v>2369.00955647298</v>
      </c>
      <c r="G57" s="6">
        <v>25.035853659479098</v>
      </c>
      <c r="H57" s="6">
        <v>27.045356600686699</v>
      </c>
      <c r="I57" s="6">
        <v>38.714463232440501</v>
      </c>
      <c r="J57" s="6">
        <v>9.2043265073936595</v>
      </c>
    </row>
    <row r="58" spans="1:10" x14ac:dyDescent="0.25">
      <c r="A58" s="6" t="s">
        <v>78</v>
      </c>
      <c r="B58" s="6" t="s">
        <v>79</v>
      </c>
      <c r="C58" s="6">
        <v>3151.4171427486299</v>
      </c>
      <c r="D58" s="6">
        <v>3725.6745446487198</v>
      </c>
      <c r="E58" s="6">
        <v>6253.1249824184997</v>
      </c>
      <c r="F58" s="6">
        <v>2163.7833301841501</v>
      </c>
      <c r="G58" s="6">
        <v>20.6055782839586</v>
      </c>
      <c r="H58" s="6">
        <v>24.360367102450098</v>
      </c>
      <c r="I58" s="6">
        <v>40.886131701441798</v>
      </c>
      <c r="J58" s="6">
        <v>14.1479229121495</v>
      </c>
    </row>
    <row r="59" spans="1:10" x14ac:dyDescent="0.25">
      <c r="A59" s="6" t="s">
        <v>80</v>
      </c>
      <c r="B59" s="6" t="s">
        <v>81</v>
      </c>
      <c r="C59" s="6">
        <v>19093.847262359901</v>
      </c>
      <c r="D59" s="6">
        <v>22997.324324173202</v>
      </c>
      <c r="E59" s="6">
        <v>37202.719444934097</v>
      </c>
      <c r="F59" s="6">
        <v>9802.1089685326806</v>
      </c>
      <c r="G59" s="6">
        <v>21.430644767845902</v>
      </c>
      <c r="H59" s="6">
        <v>25.8118482582531</v>
      </c>
      <c r="I59" s="6">
        <v>41.755768435097202</v>
      </c>
      <c r="J59" s="6">
        <v>11.001738538803901</v>
      </c>
    </row>
    <row r="60" spans="1:10" x14ac:dyDescent="0.25">
      <c r="A60" t="s">
        <v>13</v>
      </c>
    </row>
    <row r="61" spans="1:10" x14ac:dyDescent="0.25">
      <c r="A61" t="s">
        <v>14</v>
      </c>
    </row>
    <row r="62" spans="1:10" x14ac:dyDescent="0.25">
      <c r="A62" t="s">
        <v>15</v>
      </c>
    </row>
    <row r="63" spans="1:10" x14ac:dyDescent="0.25">
      <c r="A63" t="s">
        <v>420</v>
      </c>
    </row>
    <row r="64" spans="1:10" x14ac:dyDescent="0.25">
      <c r="A64" t="s">
        <v>16</v>
      </c>
    </row>
    <row r="67" spans="1:10" x14ac:dyDescent="0.25">
      <c r="J67" s="7" t="str">
        <f>HYPERLINK("#'Indice'!A1", "Ir al Índice")</f>
        <v>Ir al Índice</v>
      </c>
    </row>
    <row r="68" spans="1:10" ht="17.25" x14ac:dyDescent="0.3">
      <c r="A68" s="4" t="s">
        <v>160</v>
      </c>
    </row>
    <row r="69" spans="1:10" x14ac:dyDescent="0.25">
      <c r="A69" s="5" t="s">
        <v>18</v>
      </c>
      <c r="B69" s="5" t="s">
        <v>83</v>
      </c>
      <c r="C69" s="5" t="s">
        <v>153</v>
      </c>
      <c r="D69" s="5" t="s">
        <v>154</v>
      </c>
      <c r="E69" s="5" t="s">
        <v>155</v>
      </c>
      <c r="F69" s="5" t="s">
        <v>142</v>
      </c>
      <c r="G69" s="5" t="s">
        <v>156</v>
      </c>
      <c r="H69" s="5" t="s">
        <v>157</v>
      </c>
      <c r="I69" s="5" t="s">
        <v>158</v>
      </c>
      <c r="J69" s="5" t="s">
        <v>148</v>
      </c>
    </row>
    <row r="70" spans="1:10" x14ac:dyDescent="0.25">
      <c r="A70" s="6" t="s">
        <v>84</v>
      </c>
      <c r="B70" s="6" t="s">
        <v>85</v>
      </c>
      <c r="C70" s="6">
        <v>79806.925974655896</v>
      </c>
      <c r="D70" s="6">
        <v>124063.704769042</v>
      </c>
      <c r="E70" s="6">
        <v>233006.64830404901</v>
      </c>
      <c r="F70" s="6">
        <v>80577.720952252406</v>
      </c>
      <c r="G70" s="6">
        <v>15.422969335431301</v>
      </c>
      <c r="H70" s="6">
        <v>23.975747604920599</v>
      </c>
      <c r="I70" s="6">
        <v>45.0293548818834</v>
      </c>
      <c r="J70" s="6">
        <v>15.5719281777648</v>
      </c>
    </row>
    <row r="71" spans="1:10" x14ac:dyDescent="0.25">
      <c r="A71" s="6" t="s">
        <v>86</v>
      </c>
      <c r="B71" s="6" t="s">
        <v>87</v>
      </c>
      <c r="C71" s="6">
        <v>135089.90089274201</v>
      </c>
      <c r="D71" s="6">
        <v>207472.90863614</v>
      </c>
      <c r="E71" s="6">
        <v>338659.76084791799</v>
      </c>
      <c r="F71" s="6">
        <v>102491.42962320099</v>
      </c>
      <c r="G71" s="6">
        <v>17.237142745024599</v>
      </c>
      <c r="H71" s="6">
        <v>26.473038459966201</v>
      </c>
      <c r="I71" s="6">
        <v>43.212161687543897</v>
      </c>
      <c r="J71" s="6">
        <v>13.077657107465299</v>
      </c>
    </row>
    <row r="72" spans="1:10" x14ac:dyDescent="0.25">
      <c r="A72" s="6" t="s">
        <v>88</v>
      </c>
      <c r="B72" s="6" t="s">
        <v>89</v>
      </c>
      <c r="C72" s="6">
        <v>209111.232519165</v>
      </c>
      <c r="D72" s="6">
        <v>286118.06089357601</v>
      </c>
      <c r="E72" s="6">
        <v>486133.77789635002</v>
      </c>
      <c r="F72" s="6">
        <v>130820.92869091099</v>
      </c>
      <c r="G72" s="6">
        <v>18.801855854711501</v>
      </c>
      <c r="H72" s="6">
        <v>25.725784662751401</v>
      </c>
      <c r="I72" s="6">
        <v>43.709833795158801</v>
      </c>
      <c r="J72" s="6">
        <v>11.7625256873783</v>
      </c>
    </row>
    <row r="73" spans="1:10" x14ac:dyDescent="0.25">
      <c r="A73" s="6" t="s">
        <v>90</v>
      </c>
      <c r="B73" s="6" t="s">
        <v>91</v>
      </c>
      <c r="C73" s="6">
        <v>20023.4472559776</v>
      </c>
      <c r="D73" s="6">
        <v>34311.497815613002</v>
      </c>
      <c r="E73" s="6">
        <v>63944.674523429203</v>
      </c>
      <c r="F73" s="6">
        <v>22059.380404980398</v>
      </c>
      <c r="G73" s="6">
        <v>14.2679135920717</v>
      </c>
      <c r="H73" s="6">
        <v>24.449011191196298</v>
      </c>
      <c r="I73" s="6">
        <v>45.564436488381098</v>
      </c>
      <c r="J73" s="6">
        <v>15.7186387283509</v>
      </c>
    </row>
    <row r="74" spans="1:10" x14ac:dyDescent="0.25">
      <c r="A74" s="6" t="s">
        <v>92</v>
      </c>
      <c r="B74" s="6" t="s">
        <v>93</v>
      </c>
      <c r="C74" s="6">
        <v>16439.691163888401</v>
      </c>
      <c r="D74" s="6">
        <v>34413.067208278902</v>
      </c>
      <c r="E74" s="6">
        <v>66465.662033098604</v>
      </c>
      <c r="F74" s="6">
        <v>24783.579594734001</v>
      </c>
      <c r="G74" s="6">
        <v>11.5689372168502</v>
      </c>
      <c r="H74" s="6">
        <v>24.217158947994399</v>
      </c>
      <c r="I74" s="6">
        <v>46.773206593220799</v>
      </c>
      <c r="J74" s="6">
        <v>17.4406972419347</v>
      </c>
    </row>
    <row r="75" spans="1:10" x14ac:dyDescent="0.25">
      <c r="A75" s="6" t="s">
        <v>94</v>
      </c>
      <c r="B75" s="6" t="s">
        <v>95</v>
      </c>
      <c r="C75" s="6">
        <v>12879.364159468299</v>
      </c>
      <c r="D75" s="6">
        <v>20398.563017496599</v>
      </c>
      <c r="E75" s="6">
        <v>31630.737315984399</v>
      </c>
      <c r="F75" s="6">
        <v>9600.3355070504404</v>
      </c>
      <c r="G75" s="6">
        <v>17.285648927603798</v>
      </c>
      <c r="H75" s="6">
        <v>27.377314173451101</v>
      </c>
      <c r="I75" s="6">
        <v>42.452237066642297</v>
      </c>
      <c r="J75" s="6">
        <v>12.8847998323028</v>
      </c>
    </row>
    <row r="76" spans="1:10" x14ac:dyDescent="0.25">
      <c r="A76" s="6" t="s">
        <v>96</v>
      </c>
      <c r="B76" s="6" t="s">
        <v>97</v>
      </c>
      <c r="C76" s="6">
        <v>14502.8976892426</v>
      </c>
      <c r="D76" s="6">
        <v>21317.5082265495</v>
      </c>
      <c r="E76" s="6">
        <v>34958.884024692001</v>
      </c>
      <c r="F76" s="6">
        <v>11086.710059515999</v>
      </c>
      <c r="G76" s="6">
        <v>17.715410169353099</v>
      </c>
      <c r="H76" s="6">
        <v>26.039513627818</v>
      </c>
      <c r="I76" s="6">
        <v>42.702567640646897</v>
      </c>
      <c r="J76" s="6">
        <v>13.542508562182</v>
      </c>
    </row>
    <row r="77" spans="1:10" x14ac:dyDescent="0.25">
      <c r="A77" s="6" t="s">
        <v>98</v>
      </c>
      <c r="B77" s="6" t="s">
        <v>99</v>
      </c>
      <c r="C77" s="6">
        <v>39959.4725292242</v>
      </c>
      <c r="D77" s="6">
        <v>60688.220601211098</v>
      </c>
      <c r="E77" s="6">
        <v>107104.728953639</v>
      </c>
      <c r="F77" s="6">
        <v>33207.577915925198</v>
      </c>
      <c r="G77" s="6">
        <v>16.583446434770998</v>
      </c>
      <c r="H77" s="6">
        <v>25.1860145257351</v>
      </c>
      <c r="I77" s="6">
        <v>44.449173702539497</v>
      </c>
      <c r="J77" s="6">
        <v>13.7813653369544</v>
      </c>
    </row>
    <row r="78" spans="1:10" x14ac:dyDescent="0.25">
      <c r="A78" s="6" t="s">
        <v>100</v>
      </c>
      <c r="B78" s="6" t="s">
        <v>101</v>
      </c>
      <c r="C78" s="6">
        <v>2416.3788575879498</v>
      </c>
      <c r="D78" s="6">
        <v>5080.1267972830301</v>
      </c>
      <c r="E78" s="6">
        <v>7407.6670764412802</v>
      </c>
      <c r="F78" s="6">
        <v>2515.8272686877299</v>
      </c>
      <c r="G78" s="6">
        <v>13.871290801308501</v>
      </c>
      <c r="H78" s="6">
        <v>29.1626107765961</v>
      </c>
      <c r="I78" s="6">
        <v>42.523921219525199</v>
      </c>
      <c r="J78" s="6">
        <v>14.4421772025702</v>
      </c>
    </row>
    <row r="79" spans="1:10" x14ac:dyDescent="0.25">
      <c r="A79" s="6" t="s">
        <v>102</v>
      </c>
      <c r="B79" s="6" t="s">
        <v>103</v>
      </c>
      <c r="C79" s="6">
        <v>76983.161022365195</v>
      </c>
      <c r="D79" s="6">
        <v>95907.909930485694</v>
      </c>
      <c r="E79" s="6">
        <v>148915.353108713</v>
      </c>
      <c r="F79" s="6">
        <v>39449.575938435803</v>
      </c>
      <c r="G79" s="6">
        <v>21.309863648594199</v>
      </c>
      <c r="H79" s="6">
        <v>26.548461459598101</v>
      </c>
      <c r="I79" s="6">
        <v>41.221558426355102</v>
      </c>
      <c r="J79" s="6">
        <v>10.920116465452701</v>
      </c>
    </row>
    <row r="80" spans="1:10" x14ac:dyDescent="0.25">
      <c r="A80" s="6" t="s">
        <v>104</v>
      </c>
      <c r="B80" s="6" t="s">
        <v>105</v>
      </c>
      <c r="C80" s="6">
        <v>147983.985823314</v>
      </c>
      <c r="D80" s="6">
        <v>170064.72343151999</v>
      </c>
      <c r="E80" s="6">
        <v>228573.46543260801</v>
      </c>
      <c r="F80" s="6">
        <v>46876.825312558198</v>
      </c>
      <c r="G80" s="6">
        <v>24.934159252722299</v>
      </c>
      <c r="H80" s="6">
        <v>28.6545930880288</v>
      </c>
      <c r="I80" s="6">
        <v>38.512864458509199</v>
      </c>
      <c r="J80" s="6">
        <v>7.8983832007397101</v>
      </c>
    </row>
    <row r="81" spans="1:10" x14ac:dyDescent="0.25">
      <c r="A81" s="6" t="s">
        <v>106</v>
      </c>
      <c r="B81" s="6" t="s">
        <v>107</v>
      </c>
      <c r="C81" s="6">
        <v>19118.937605067</v>
      </c>
      <c r="D81" s="6">
        <v>38371.520073865198</v>
      </c>
      <c r="E81" s="6">
        <v>70652.711655009698</v>
      </c>
      <c r="F81" s="6">
        <v>22350.830666057798</v>
      </c>
      <c r="G81" s="6">
        <v>12.7041195031476</v>
      </c>
      <c r="H81" s="6">
        <v>25.497043120566499</v>
      </c>
      <c r="I81" s="6">
        <v>46.947195007780898</v>
      </c>
      <c r="J81" s="6">
        <v>14.851642368504899</v>
      </c>
    </row>
    <row r="82" spans="1:10" x14ac:dyDescent="0.25">
      <c r="A82" s="6" t="s">
        <v>108</v>
      </c>
      <c r="B82" s="6" t="s">
        <v>109</v>
      </c>
      <c r="C82" s="6">
        <v>19708.7571023747</v>
      </c>
      <c r="D82" s="6">
        <v>27458.2639181659</v>
      </c>
      <c r="E82" s="6">
        <v>42364.371247252602</v>
      </c>
      <c r="F82" s="6">
        <v>11700.607732206599</v>
      </c>
      <c r="G82" s="6">
        <v>19.468900251278999</v>
      </c>
      <c r="H82" s="6">
        <v>27.124095066941202</v>
      </c>
      <c r="I82" s="6">
        <v>41.8487941038927</v>
      </c>
      <c r="J82" s="6">
        <v>11.558210577886999</v>
      </c>
    </row>
    <row r="83" spans="1:10" x14ac:dyDescent="0.25">
      <c r="A83" s="6" t="s">
        <v>110</v>
      </c>
      <c r="B83" s="6" t="s">
        <v>111</v>
      </c>
      <c r="C83" s="6">
        <v>82714.953489931693</v>
      </c>
      <c r="D83" s="6">
        <v>108600.96832979099</v>
      </c>
      <c r="E83" s="6">
        <v>151803.310237328</v>
      </c>
      <c r="F83" s="6">
        <v>39576.767942949598</v>
      </c>
      <c r="G83" s="6">
        <v>21.6137491611962</v>
      </c>
      <c r="H83" s="6">
        <v>28.377868681614501</v>
      </c>
      <c r="I83" s="6">
        <v>39.6668139299411</v>
      </c>
      <c r="J83" s="6">
        <v>10.3415682272481</v>
      </c>
    </row>
    <row r="84" spans="1:10" x14ac:dyDescent="0.25">
      <c r="A84" s="6" t="s">
        <v>112</v>
      </c>
      <c r="B84" s="6" t="s">
        <v>113</v>
      </c>
      <c r="C84" s="6">
        <v>84258.603885888704</v>
      </c>
      <c r="D84" s="6">
        <v>104584.41432420901</v>
      </c>
      <c r="E84" s="6">
        <v>128779.860221822</v>
      </c>
      <c r="F84" s="6">
        <v>27641.121568080802</v>
      </c>
      <c r="G84" s="6">
        <v>24.404109286195101</v>
      </c>
      <c r="H84" s="6">
        <v>30.2911436825759</v>
      </c>
      <c r="I84" s="6">
        <v>37.298953908262</v>
      </c>
      <c r="J84" s="6">
        <v>8.0057931229670203</v>
      </c>
    </row>
    <row r="85" spans="1:10" x14ac:dyDescent="0.25">
      <c r="A85" s="6" t="s">
        <v>114</v>
      </c>
      <c r="B85" s="6" t="s">
        <v>115</v>
      </c>
      <c r="C85" s="6">
        <v>34030.617557230296</v>
      </c>
      <c r="D85" s="6">
        <v>46578.771981443198</v>
      </c>
      <c r="E85" s="6">
        <v>70159.898716436306</v>
      </c>
      <c r="F85" s="6">
        <v>19909.711744890199</v>
      </c>
      <c r="G85" s="6">
        <v>19.938374115872701</v>
      </c>
      <c r="H85" s="6">
        <v>27.290277058948799</v>
      </c>
      <c r="I85" s="6">
        <v>41.106345078443297</v>
      </c>
      <c r="J85" s="6">
        <v>11.6650037467352</v>
      </c>
    </row>
    <row r="86" spans="1:10" x14ac:dyDescent="0.25">
      <c r="A86" s="6" t="s">
        <v>116</v>
      </c>
      <c r="B86" s="6" t="s">
        <v>117</v>
      </c>
      <c r="C86" s="6">
        <v>156388.095214222</v>
      </c>
      <c r="D86" s="6">
        <v>190908.486923458</v>
      </c>
      <c r="E86" s="6">
        <v>269352.76300528803</v>
      </c>
      <c r="F86" s="6">
        <v>50440.654857031303</v>
      </c>
      <c r="G86" s="6">
        <v>23.443327769</v>
      </c>
      <c r="H86" s="6">
        <v>28.618100544672899</v>
      </c>
      <c r="I86" s="6">
        <v>40.3772748812437</v>
      </c>
      <c r="J86" s="6">
        <v>7.5612968050834697</v>
      </c>
    </row>
    <row r="87" spans="1:10" x14ac:dyDescent="0.25">
      <c r="A87" s="6" t="s">
        <v>118</v>
      </c>
      <c r="B87" s="6" t="s">
        <v>119</v>
      </c>
      <c r="C87" s="6">
        <v>199540.55463952801</v>
      </c>
      <c r="D87" s="6">
        <v>268073.88462218898</v>
      </c>
      <c r="E87" s="6">
        <v>432679.73715423502</v>
      </c>
      <c r="F87" s="6">
        <v>99623.8235840454</v>
      </c>
      <c r="G87" s="6">
        <v>19.955691830683001</v>
      </c>
      <c r="H87" s="6">
        <v>26.809586848340501</v>
      </c>
      <c r="I87" s="6">
        <v>43.271521980225998</v>
      </c>
      <c r="J87" s="6">
        <v>9.9631993407505099</v>
      </c>
    </row>
    <row r="88" spans="1:10" x14ac:dyDescent="0.25">
      <c r="A88" s="6" t="s">
        <v>120</v>
      </c>
      <c r="B88" s="6" t="s">
        <v>121</v>
      </c>
      <c r="C88" s="6">
        <v>63759.550962850502</v>
      </c>
      <c r="D88" s="6">
        <v>92933.336747709996</v>
      </c>
      <c r="E88" s="6">
        <v>156690.94260864999</v>
      </c>
      <c r="F88" s="6">
        <v>41495.169680788596</v>
      </c>
      <c r="G88" s="6">
        <v>17.9665607045924</v>
      </c>
      <c r="H88" s="6">
        <v>26.187330540186998</v>
      </c>
      <c r="I88" s="6">
        <v>44.1533431419302</v>
      </c>
      <c r="J88" s="6">
        <v>11.692765613290399</v>
      </c>
    </row>
    <row r="89" spans="1:10" x14ac:dyDescent="0.25">
      <c r="A89" t="s">
        <v>13</v>
      </c>
    </row>
    <row r="90" spans="1:10" x14ac:dyDescent="0.25">
      <c r="A90" t="s">
        <v>14</v>
      </c>
    </row>
    <row r="91" spans="1:10" x14ac:dyDescent="0.25">
      <c r="A91" t="s">
        <v>15</v>
      </c>
    </row>
    <row r="92" spans="1:10" x14ac:dyDescent="0.25">
      <c r="A92" t="s">
        <v>420</v>
      </c>
    </row>
    <row r="93" spans="1:10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93"/>
  <sheetViews>
    <sheetView workbookViewId="0"/>
  </sheetViews>
  <sheetFormatPr baseColWidth="10" defaultRowHeight="15" x14ac:dyDescent="0.25"/>
  <sheetData>
    <row r="1" spans="1:32" x14ac:dyDescent="0.25">
      <c r="L1" s="7" t="str">
        <f>HYPERLINK("#'Indice'!A1", "Ir al Índice")</f>
        <v>Ir al Índice</v>
      </c>
    </row>
    <row r="5" spans="1:32" ht="23.25" x14ac:dyDescent="0.35">
      <c r="A5" s="1" t="s">
        <v>0</v>
      </c>
    </row>
    <row r="7" spans="1:32" ht="21" x14ac:dyDescent="0.35">
      <c r="A7" s="2" t="s">
        <v>161</v>
      </c>
    </row>
    <row r="9" spans="1:32" x14ac:dyDescent="0.25">
      <c r="A9" t="s">
        <v>3</v>
      </c>
    </row>
    <row r="10" spans="1:32" x14ac:dyDescent="0.25">
      <c r="A10" t="s">
        <v>4</v>
      </c>
    </row>
    <row r="11" spans="1:32" x14ac:dyDescent="0.25">
      <c r="A11" t="s">
        <v>162</v>
      </c>
    </row>
    <row r="12" spans="1:32" x14ac:dyDescent="0.25">
      <c r="A12" s="3" t="s">
        <v>6</v>
      </c>
    </row>
    <row r="15" spans="1:32" ht="17.25" x14ac:dyDescent="0.3">
      <c r="A15" s="4" t="s">
        <v>163</v>
      </c>
    </row>
    <row r="16" spans="1:32" x14ac:dyDescent="0.25">
      <c r="A16" s="5" t="s">
        <v>8</v>
      </c>
      <c r="B16" s="5" t="s">
        <v>9</v>
      </c>
      <c r="C16" s="5" t="s">
        <v>164</v>
      </c>
      <c r="D16" s="5" t="s">
        <v>165</v>
      </c>
      <c r="E16" s="5" t="s">
        <v>166</v>
      </c>
      <c r="F16" s="5" t="s">
        <v>167</v>
      </c>
      <c r="G16" s="5" t="s">
        <v>168</v>
      </c>
      <c r="H16" s="5" t="s">
        <v>169</v>
      </c>
      <c r="I16" s="5" t="s">
        <v>170</v>
      </c>
      <c r="J16" s="5" t="s">
        <v>171</v>
      </c>
      <c r="K16" s="5" t="s">
        <v>172</v>
      </c>
      <c r="L16" s="5" t="s">
        <v>173</v>
      </c>
      <c r="M16" s="5" t="s">
        <v>174</v>
      </c>
      <c r="N16" s="5" t="s">
        <v>175</v>
      </c>
      <c r="O16" s="5" t="s">
        <v>176</v>
      </c>
      <c r="P16" s="5" t="s">
        <v>177</v>
      </c>
      <c r="Q16" s="5" t="s">
        <v>178</v>
      </c>
      <c r="R16" s="5" t="s">
        <v>179</v>
      </c>
      <c r="S16" s="5" t="s">
        <v>180</v>
      </c>
      <c r="T16" s="5" t="s">
        <v>181</v>
      </c>
      <c r="U16" s="5" t="s">
        <v>182</v>
      </c>
      <c r="V16" s="5" t="s">
        <v>183</v>
      </c>
      <c r="W16" s="5" t="s">
        <v>184</v>
      </c>
      <c r="X16" s="5" t="s">
        <v>185</v>
      </c>
      <c r="Y16" s="5" t="s">
        <v>186</v>
      </c>
      <c r="Z16" s="5" t="s">
        <v>187</v>
      </c>
      <c r="AA16" s="5" t="s">
        <v>188</v>
      </c>
      <c r="AB16" s="5" t="s">
        <v>189</v>
      </c>
      <c r="AC16" s="5" t="s">
        <v>190</v>
      </c>
      <c r="AD16" s="5" t="s">
        <v>191</v>
      </c>
      <c r="AE16" s="5" t="s">
        <v>192</v>
      </c>
      <c r="AF16" s="5" t="s">
        <v>193</v>
      </c>
    </row>
    <row r="17" spans="1:32" x14ac:dyDescent="0.25">
      <c r="A17" s="6" t="s">
        <v>11</v>
      </c>
      <c r="B17" s="6" t="s">
        <v>12</v>
      </c>
      <c r="C17" s="6">
        <v>478629.27761601302</v>
      </c>
      <c r="D17" s="6">
        <v>513255.20660879399</v>
      </c>
      <c r="E17" s="6">
        <v>550186.51577519299</v>
      </c>
      <c r="F17" s="6">
        <v>643288.17692667199</v>
      </c>
      <c r="G17" s="6">
        <v>691227.82307332696</v>
      </c>
      <c r="H17" s="6">
        <v>596489.77577172697</v>
      </c>
      <c r="I17" s="6">
        <v>608134.94923613197</v>
      </c>
      <c r="J17" s="6">
        <v>527255.30219318601</v>
      </c>
      <c r="K17" s="6">
        <v>491466.08564625803</v>
      </c>
      <c r="L17" s="6">
        <v>496762.81926794001</v>
      </c>
      <c r="M17" s="6">
        <v>488771.06788475497</v>
      </c>
      <c r="N17" s="6">
        <v>335880.42095569702</v>
      </c>
      <c r="O17" s="6">
        <v>273928.653798607</v>
      </c>
      <c r="P17" s="6">
        <v>188952.608045047</v>
      </c>
      <c r="Q17" s="6">
        <v>353327.31720064901</v>
      </c>
      <c r="R17" s="6">
        <v>6.6131340139684296</v>
      </c>
      <c r="S17" s="6">
        <v>7.0915542015674102</v>
      </c>
      <c r="T17" s="6">
        <v>7.6018274093519</v>
      </c>
      <c r="U17" s="6">
        <v>8.8881961939454808</v>
      </c>
      <c r="V17" s="6">
        <v>9.5505695993692807</v>
      </c>
      <c r="W17" s="6">
        <v>8.2415911638089892</v>
      </c>
      <c r="X17" s="6">
        <v>8.4024904157720197</v>
      </c>
      <c r="Y17" s="6">
        <v>7.2849909858132396</v>
      </c>
      <c r="Z17" s="6">
        <v>6.7904978648352898</v>
      </c>
      <c r="AA17" s="6">
        <v>6.8636818736592797</v>
      </c>
      <c r="AB17" s="6">
        <v>6.7532612926899001</v>
      </c>
      <c r="AC17" s="6">
        <v>4.6407989237761598</v>
      </c>
      <c r="AD17" s="6">
        <v>3.7848225809735601</v>
      </c>
      <c r="AE17" s="6">
        <v>2.6107239521883701</v>
      </c>
      <c r="AF17" s="6">
        <v>4.8818595282806703</v>
      </c>
    </row>
    <row r="18" spans="1:32" x14ac:dyDescent="0.25">
      <c r="A18" t="s">
        <v>13</v>
      </c>
    </row>
    <row r="19" spans="1:32" x14ac:dyDescent="0.25">
      <c r="A19" t="s">
        <v>14</v>
      </c>
    </row>
    <row r="20" spans="1:32" x14ac:dyDescent="0.25">
      <c r="A20" t="s">
        <v>15</v>
      </c>
    </row>
    <row r="21" spans="1:32" x14ac:dyDescent="0.25">
      <c r="A21" t="s">
        <v>420</v>
      </c>
    </row>
    <row r="22" spans="1:32" x14ac:dyDescent="0.25">
      <c r="A22" t="s">
        <v>16</v>
      </c>
    </row>
    <row r="25" spans="1:32" x14ac:dyDescent="0.25">
      <c r="L25" s="7" t="str">
        <f>HYPERLINK("#'Indice'!A1", "Ir al Índice")</f>
        <v>Ir al Índice</v>
      </c>
    </row>
    <row r="26" spans="1:32" ht="17.25" x14ac:dyDescent="0.3">
      <c r="A26" s="4" t="s">
        <v>194</v>
      </c>
    </row>
    <row r="27" spans="1:32" x14ac:dyDescent="0.25">
      <c r="A27" s="5" t="s">
        <v>18</v>
      </c>
      <c r="B27" s="5" t="s">
        <v>9</v>
      </c>
      <c r="C27" s="5" t="s">
        <v>164</v>
      </c>
      <c r="D27" s="5" t="s">
        <v>165</v>
      </c>
      <c r="E27" s="5" t="s">
        <v>166</v>
      </c>
      <c r="F27" s="5" t="s">
        <v>167</v>
      </c>
      <c r="G27" s="5" t="s">
        <v>168</v>
      </c>
      <c r="H27" s="5" t="s">
        <v>169</v>
      </c>
      <c r="I27" s="5" t="s">
        <v>170</v>
      </c>
      <c r="J27" s="5" t="s">
        <v>171</v>
      </c>
      <c r="K27" s="5" t="s">
        <v>172</v>
      </c>
      <c r="L27" s="5" t="s">
        <v>173</v>
      </c>
      <c r="M27" s="5" t="s">
        <v>174</v>
      </c>
      <c r="N27" s="5" t="s">
        <v>175</v>
      </c>
      <c r="O27" s="5" t="s">
        <v>176</v>
      </c>
      <c r="P27" s="5" t="s">
        <v>177</v>
      </c>
      <c r="Q27" s="5" t="s">
        <v>178</v>
      </c>
      <c r="R27" s="5" t="s">
        <v>179</v>
      </c>
      <c r="S27" s="5" t="s">
        <v>180</v>
      </c>
      <c r="T27" s="5" t="s">
        <v>181</v>
      </c>
      <c r="U27" s="5" t="s">
        <v>182</v>
      </c>
      <c r="V27" s="5" t="s">
        <v>183</v>
      </c>
      <c r="W27" s="5" t="s">
        <v>184</v>
      </c>
      <c r="X27" s="5" t="s">
        <v>185</v>
      </c>
      <c r="Y27" s="5" t="s">
        <v>186</v>
      </c>
      <c r="Z27" s="5" t="s">
        <v>187</v>
      </c>
      <c r="AA27" s="5" t="s">
        <v>188</v>
      </c>
      <c r="AB27" s="5" t="s">
        <v>189</v>
      </c>
      <c r="AC27" s="5" t="s">
        <v>190</v>
      </c>
      <c r="AD27" s="5" t="s">
        <v>191</v>
      </c>
      <c r="AE27" s="5" t="s">
        <v>192</v>
      </c>
      <c r="AF27" s="5" t="s">
        <v>193</v>
      </c>
    </row>
    <row r="28" spans="1:32" x14ac:dyDescent="0.25">
      <c r="A28" s="6" t="s">
        <v>11</v>
      </c>
      <c r="B28" s="6" t="s">
        <v>19</v>
      </c>
      <c r="C28" s="6">
        <v>478629.27761601302</v>
      </c>
      <c r="D28" s="6">
        <v>513255.20660879399</v>
      </c>
      <c r="E28" s="6">
        <v>550186.51577519299</v>
      </c>
      <c r="F28" s="6">
        <v>643288.17692667199</v>
      </c>
      <c r="G28" s="6">
        <v>691227.82307332696</v>
      </c>
      <c r="H28" s="6">
        <v>596489.77577172697</v>
      </c>
      <c r="I28" s="6">
        <v>608134.94923613197</v>
      </c>
      <c r="J28" s="6">
        <v>527255.30219318601</v>
      </c>
      <c r="K28" s="6">
        <v>491466.08564625803</v>
      </c>
      <c r="L28" s="6">
        <v>496762.81926794001</v>
      </c>
      <c r="M28" s="6">
        <v>488771.06788475497</v>
      </c>
      <c r="N28" s="6">
        <v>335880.42095569702</v>
      </c>
      <c r="O28" s="6">
        <v>273928.653798607</v>
      </c>
      <c r="P28" s="6">
        <v>188952.608045047</v>
      </c>
      <c r="Q28" s="6">
        <v>353327.31720064901</v>
      </c>
      <c r="R28" s="6">
        <v>6.6131340139684296</v>
      </c>
      <c r="S28" s="6">
        <v>7.0915542015674102</v>
      </c>
      <c r="T28" s="6">
        <v>7.6018274093519</v>
      </c>
      <c r="U28" s="6">
        <v>8.8881961939454808</v>
      </c>
      <c r="V28" s="6">
        <v>9.5505695993692807</v>
      </c>
      <c r="W28" s="6">
        <v>8.2415911638089892</v>
      </c>
      <c r="X28" s="6">
        <v>8.4024904157720197</v>
      </c>
      <c r="Y28" s="6">
        <v>7.2849909858132396</v>
      </c>
      <c r="Z28" s="6">
        <v>6.7904978648352898</v>
      </c>
      <c r="AA28" s="6">
        <v>6.8636818736592797</v>
      </c>
      <c r="AB28" s="6">
        <v>6.7532612926899001</v>
      </c>
      <c r="AC28" s="6">
        <v>4.6407989237761598</v>
      </c>
      <c r="AD28" s="6">
        <v>3.7848225809735601</v>
      </c>
      <c r="AE28" s="6">
        <v>2.6107239521883701</v>
      </c>
      <c r="AF28" s="6">
        <v>4.8818595282806703</v>
      </c>
    </row>
    <row r="29" spans="1:32" x14ac:dyDescent="0.25">
      <c r="A29" s="6" t="s">
        <v>20</v>
      </c>
      <c r="B29" s="6" t="s">
        <v>21</v>
      </c>
      <c r="C29" s="6">
        <v>515.40219643642695</v>
      </c>
      <c r="D29" s="6">
        <v>490.33964949301799</v>
      </c>
      <c r="E29" s="6">
        <v>622.25815407055404</v>
      </c>
      <c r="F29" s="6">
        <v>591.87868891179596</v>
      </c>
      <c r="G29" s="6">
        <v>673.12131108820302</v>
      </c>
      <c r="H29" s="6">
        <v>448.79340660069101</v>
      </c>
      <c r="I29" s="6">
        <v>514.28541637062199</v>
      </c>
      <c r="J29" s="6">
        <v>368.73759730319603</v>
      </c>
      <c r="K29" s="6">
        <v>441.69288586697502</v>
      </c>
      <c r="L29" s="6">
        <v>427.530181147966</v>
      </c>
      <c r="M29" s="6">
        <v>329.96051271055097</v>
      </c>
      <c r="N29" s="6">
        <v>245.330212083341</v>
      </c>
      <c r="O29" s="6">
        <v>215.80229839964201</v>
      </c>
      <c r="P29" s="6">
        <v>137.05213753937599</v>
      </c>
      <c r="Q29" s="6">
        <v>230.81535197764001</v>
      </c>
      <c r="R29" s="6">
        <v>8.2424787531813095</v>
      </c>
      <c r="S29" s="6">
        <v>7.8416703901010498</v>
      </c>
      <c r="T29" s="6">
        <v>9.95135381529753</v>
      </c>
      <c r="U29" s="6">
        <v>9.4655155751126792</v>
      </c>
      <c r="V29" s="6">
        <v>10.764773885945999</v>
      </c>
      <c r="W29" s="6">
        <v>7.1772494258866297</v>
      </c>
      <c r="X29" s="6">
        <v>8.2246188448844109</v>
      </c>
      <c r="Y29" s="6">
        <v>5.8969710107659701</v>
      </c>
      <c r="Z29" s="6">
        <v>7.0636955999835997</v>
      </c>
      <c r="AA29" s="6">
        <v>6.8372010418673597</v>
      </c>
      <c r="AB29" s="6">
        <v>5.2768353224140601</v>
      </c>
      <c r="AC29" s="6">
        <v>3.9234001612560601</v>
      </c>
      <c r="AD29" s="6">
        <v>3.45118020789449</v>
      </c>
      <c r="AE29" s="6">
        <v>2.1917821452003099</v>
      </c>
      <c r="AF29" s="6">
        <v>3.69127382020854</v>
      </c>
    </row>
    <row r="30" spans="1:32" x14ac:dyDescent="0.25">
      <c r="A30" s="6" t="s">
        <v>22</v>
      </c>
      <c r="B30" s="6" t="s">
        <v>23</v>
      </c>
      <c r="C30" s="6">
        <v>3246.86880879091</v>
      </c>
      <c r="D30" s="6">
        <v>3377.6443744897601</v>
      </c>
      <c r="E30" s="6">
        <v>3313.4868167193199</v>
      </c>
      <c r="F30" s="6">
        <v>3946.09747764646</v>
      </c>
      <c r="G30" s="6">
        <v>3662.90252235354</v>
      </c>
      <c r="H30" s="6">
        <v>3445.4884844860999</v>
      </c>
      <c r="I30" s="6">
        <v>3599.77704608366</v>
      </c>
      <c r="J30" s="6">
        <v>3360.0479781427698</v>
      </c>
      <c r="K30" s="6">
        <v>3322.39614279221</v>
      </c>
      <c r="L30" s="6">
        <v>3100.9713801957801</v>
      </c>
      <c r="M30" s="6">
        <v>2684.3189682994798</v>
      </c>
      <c r="N30" s="6">
        <v>1954.52549785473</v>
      </c>
      <c r="O30" s="6">
        <v>1348.0783474606701</v>
      </c>
      <c r="P30" s="6">
        <v>1238.0390557358101</v>
      </c>
      <c r="Q30" s="6">
        <v>1979.3570989487901</v>
      </c>
      <c r="R30" s="6">
        <v>7.45036440750554</v>
      </c>
      <c r="S30" s="6">
        <v>7.7504460176451699</v>
      </c>
      <c r="T30" s="6">
        <v>7.6032281246427704</v>
      </c>
      <c r="U30" s="6">
        <v>9.0548358826215196</v>
      </c>
      <c r="V30" s="6">
        <v>8.4050080825000908</v>
      </c>
      <c r="W30" s="6">
        <v>7.90612318606264</v>
      </c>
      <c r="X30" s="6">
        <v>8.2601584352539295</v>
      </c>
      <c r="Y30" s="6">
        <v>7.7100687887626602</v>
      </c>
      <c r="Z30" s="6">
        <v>7.6236717365585296</v>
      </c>
      <c r="AA30" s="6">
        <v>7.11558370857224</v>
      </c>
      <c r="AB30" s="6">
        <v>6.1595203494710402</v>
      </c>
      <c r="AC30" s="6">
        <v>4.4849139464312398</v>
      </c>
      <c r="AD30" s="6">
        <v>3.09334177939576</v>
      </c>
      <c r="AE30" s="6">
        <v>2.8408422573102499</v>
      </c>
      <c r="AF30" s="6">
        <v>4.5418932972666104</v>
      </c>
    </row>
    <row r="31" spans="1:32" x14ac:dyDescent="0.25">
      <c r="A31" s="6" t="s">
        <v>24</v>
      </c>
      <c r="B31" s="6" t="s">
        <v>25</v>
      </c>
      <c r="C31" s="6">
        <v>429.50356036551898</v>
      </c>
      <c r="D31" s="6">
        <v>542.75958543561899</v>
      </c>
      <c r="E31" s="6">
        <v>629.73685419886203</v>
      </c>
      <c r="F31" s="6">
        <v>605.38624281984096</v>
      </c>
      <c r="G31" s="6">
        <v>521.61375718015904</v>
      </c>
      <c r="H31" s="6">
        <v>418.72252529766303</v>
      </c>
      <c r="I31" s="6">
        <v>473.223405688875</v>
      </c>
      <c r="J31" s="6">
        <v>533.71256919775101</v>
      </c>
      <c r="K31" s="6">
        <v>417.99343543119699</v>
      </c>
      <c r="L31" s="6">
        <v>414.12525897413502</v>
      </c>
      <c r="M31" s="6">
        <v>406.22280541038202</v>
      </c>
      <c r="N31" s="6">
        <v>288.03449198886898</v>
      </c>
      <c r="O31" s="6">
        <v>275.32166785900102</v>
      </c>
      <c r="P31" s="6">
        <v>188.313308765426</v>
      </c>
      <c r="Q31" s="6">
        <v>393.330531386703</v>
      </c>
      <c r="R31" s="6">
        <v>6.5693417002985504</v>
      </c>
      <c r="S31" s="6">
        <v>8.3016149500706504</v>
      </c>
      <c r="T31" s="6">
        <v>9.6319494371193297</v>
      </c>
      <c r="U31" s="6">
        <v>9.2595020315056598</v>
      </c>
      <c r="V31" s="6">
        <v>7.97818533466135</v>
      </c>
      <c r="W31" s="6">
        <v>6.4044436417507304</v>
      </c>
      <c r="X31" s="6">
        <v>7.2380453607964998</v>
      </c>
      <c r="Y31" s="6">
        <v>8.1632390516633606</v>
      </c>
      <c r="Z31" s="6">
        <v>6.3932920683878303</v>
      </c>
      <c r="AA31" s="6">
        <v>6.3341275462547397</v>
      </c>
      <c r="AB31" s="6">
        <v>6.2132579597794697</v>
      </c>
      <c r="AC31" s="6">
        <v>4.4055443864923403</v>
      </c>
      <c r="AD31" s="6">
        <v>4.2110992330835204</v>
      </c>
      <c r="AE31" s="6">
        <v>2.8802892132980502</v>
      </c>
      <c r="AF31" s="6">
        <v>6.0160680848379204</v>
      </c>
    </row>
    <row r="32" spans="1:32" x14ac:dyDescent="0.25">
      <c r="A32" s="6" t="s">
        <v>26</v>
      </c>
      <c r="B32" s="6" t="s">
        <v>27</v>
      </c>
      <c r="C32" s="6">
        <v>4787.4159724492101</v>
      </c>
      <c r="D32" s="6">
        <v>5765.1024168945196</v>
      </c>
      <c r="E32" s="6">
        <v>6746.4816106563003</v>
      </c>
      <c r="F32" s="6">
        <v>8382.2961976058396</v>
      </c>
      <c r="G32" s="6">
        <v>7410.7038023941896</v>
      </c>
      <c r="H32" s="6">
        <v>5770.8402202822399</v>
      </c>
      <c r="I32" s="6">
        <v>5574.4040250707003</v>
      </c>
      <c r="J32" s="6">
        <v>5866.1947668726298</v>
      </c>
      <c r="K32" s="6">
        <v>7368.36355890088</v>
      </c>
      <c r="L32" s="6">
        <v>7064.2205269229398</v>
      </c>
      <c r="M32" s="6">
        <v>5685.9769019504702</v>
      </c>
      <c r="N32" s="6">
        <v>4556.0790853008903</v>
      </c>
      <c r="O32" s="6">
        <v>3666.5883979383102</v>
      </c>
      <c r="P32" s="6">
        <v>2179.6457684348202</v>
      </c>
      <c r="Q32" s="6">
        <v>4735.6867483260103</v>
      </c>
      <c r="R32" s="6">
        <v>5.5953903371309197</v>
      </c>
      <c r="S32" s="6">
        <v>6.7380813661693804</v>
      </c>
      <c r="T32" s="6">
        <v>7.8850883715010598</v>
      </c>
      <c r="U32" s="6">
        <v>9.7969801281040692</v>
      </c>
      <c r="V32" s="6">
        <v>8.6614116437519808</v>
      </c>
      <c r="W32" s="6">
        <v>6.7447875412368399</v>
      </c>
      <c r="X32" s="6">
        <v>6.5151987202789901</v>
      </c>
      <c r="Y32" s="6">
        <v>6.8562351178969498</v>
      </c>
      <c r="Z32" s="6">
        <v>8.6119256181637294</v>
      </c>
      <c r="AA32" s="6">
        <v>8.2564522287551902</v>
      </c>
      <c r="AB32" s="6">
        <v>6.6456018021861603</v>
      </c>
      <c r="AC32" s="6">
        <v>5.32501061863125</v>
      </c>
      <c r="AD32" s="6">
        <v>4.2854001845936303</v>
      </c>
      <c r="AE32" s="6">
        <v>2.5475055732057301</v>
      </c>
      <c r="AF32" s="6">
        <v>5.5349307483941201</v>
      </c>
    </row>
    <row r="33" spans="1:32" x14ac:dyDescent="0.25">
      <c r="A33" s="6" t="s">
        <v>28</v>
      </c>
      <c r="B33" s="6" t="s">
        <v>29</v>
      </c>
      <c r="C33" s="6">
        <v>728.616877308379</v>
      </c>
      <c r="D33" s="6">
        <v>808.37558765193103</v>
      </c>
      <c r="E33" s="6">
        <v>845.00753503968804</v>
      </c>
      <c r="F33" s="6">
        <v>960.27274673939201</v>
      </c>
      <c r="G33" s="6">
        <v>787.72725326060595</v>
      </c>
      <c r="H33" s="6">
        <v>681.83205006271396</v>
      </c>
      <c r="I33" s="6">
        <v>610.40587087885399</v>
      </c>
      <c r="J33" s="6">
        <v>596.87749885487005</v>
      </c>
      <c r="K33" s="6">
        <v>640.18424110892897</v>
      </c>
      <c r="L33" s="6">
        <v>533.20109448865003</v>
      </c>
      <c r="M33" s="6">
        <v>489.49924460599698</v>
      </c>
      <c r="N33" s="6">
        <v>446.34249122069502</v>
      </c>
      <c r="O33" s="6">
        <v>264.02065447095902</v>
      </c>
      <c r="P33" s="6">
        <v>155.05923399247999</v>
      </c>
      <c r="Q33" s="6">
        <v>286.577620315866</v>
      </c>
      <c r="R33" s="6">
        <v>8.2478704698707102</v>
      </c>
      <c r="S33" s="6">
        <v>9.1507311257859403</v>
      </c>
      <c r="T33" s="6">
        <v>9.5654011211193897</v>
      </c>
      <c r="U33" s="6">
        <v>10.870191835401799</v>
      </c>
      <c r="V33" s="6">
        <v>8.9169940373625192</v>
      </c>
      <c r="W33" s="6">
        <v>7.7182708859261204</v>
      </c>
      <c r="X33" s="6">
        <v>6.9097336526924797</v>
      </c>
      <c r="Y33" s="6">
        <v>6.75659382901142</v>
      </c>
      <c r="Z33" s="6">
        <v>7.2468218373209004</v>
      </c>
      <c r="AA33" s="6">
        <v>6.0357832747186899</v>
      </c>
      <c r="AB33" s="6">
        <v>5.5410826874122296</v>
      </c>
      <c r="AC33" s="6">
        <v>5.05255253815593</v>
      </c>
      <c r="AD33" s="6">
        <v>2.9886875081611799</v>
      </c>
      <c r="AE33" s="6">
        <v>1.7552550825501501</v>
      </c>
      <c r="AF33" s="6">
        <v>3.2440301145105899</v>
      </c>
    </row>
    <row r="34" spans="1:32" x14ac:dyDescent="0.25">
      <c r="A34" s="6" t="s">
        <v>30</v>
      </c>
      <c r="B34" s="6" t="s">
        <v>31</v>
      </c>
      <c r="C34" s="6">
        <v>951.57818058283101</v>
      </c>
      <c r="D34" s="6">
        <v>1317.62926053246</v>
      </c>
      <c r="E34" s="6">
        <v>1453.7925588847099</v>
      </c>
      <c r="F34" s="6">
        <v>1558.5998919410799</v>
      </c>
      <c r="G34" s="6">
        <v>1538.4001080589201</v>
      </c>
      <c r="H34" s="6">
        <v>1089.81867879023</v>
      </c>
      <c r="I34" s="6">
        <v>1278.77027209279</v>
      </c>
      <c r="J34" s="6">
        <v>1231.61734822063</v>
      </c>
      <c r="K34" s="6">
        <v>1248.9120631506701</v>
      </c>
      <c r="L34" s="6">
        <v>1241.60845559206</v>
      </c>
      <c r="M34" s="6">
        <v>1143.2731821536399</v>
      </c>
      <c r="N34" s="6">
        <v>760.75829190484399</v>
      </c>
      <c r="O34" s="6">
        <v>514.10204039412099</v>
      </c>
      <c r="P34" s="6">
        <v>379.83945293275798</v>
      </c>
      <c r="Q34" s="6">
        <v>707.30021476827505</v>
      </c>
      <c r="R34" s="6">
        <v>5.79665071017806</v>
      </c>
      <c r="S34" s="6">
        <v>8.0264940334579808</v>
      </c>
      <c r="T34" s="6">
        <v>8.8559488236154102</v>
      </c>
      <c r="U34" s="6">
        <v>9.4943950532472901</v>
      </c>
      <c r="V34" s="6">
        <v>9.3713456874934398</v>
      </c>
      <c r="W34" s="6">
        <v>6.6387590082250796</v>
      </c>
      <c r="X34" s="6">
        <v>7.7897799225925199</v>
      </c>
      <c r="Y34" s="6">
        <v>7.5025423259053596</v>
      </c>
      <c r="Z34" s="6">
        <v>7.6078951215318797</v>
      </c>
      <c r="AA34" s="6">
        <v>7.5634043347469397</v>
      </c>
      <c r="AB34" s="6">
        <v>6.9643834195518703</v>
      </c>
      <c r="AC34" s="6">
        <v>4.6342488541961702</v>
      </c>
      <c r="AD34" s="6">
        <v>3.13171320902851</v>
      </c>
      <c r="AE34" s="6">
        <v>2.3138368234208002</v>
      </c>
      <c r="AF34" s="6">
        <v>4.3086026728086901</v>
      </c>
    </row>
    <row r="35" spans="1:32" x14ac:dyDescent="0.25">
      <c r="A35" s="6" t="s">
        <v>32</v>
      </c>
      <c r="B35" s="6" t="s">
        <v>33</v>
      </c>
      <c r="C35" s="6">
        <v>1225.2550412748401</v>
      </c>
      <c r="D35" s="6">
        <v>1366.9937841419801</v>
      </c>
      <c r="E35" s="6">
        <v>1616.75117458319</v>
      </c>
      <c r="F35" s="6">
        <v>1619.6953571302499</v>
      </c>
      <c r="G35" s="6">
        <v>1703.3046428697501</v>
      </c>
      <c r="H35" s="6">
        <v>1195.09208073269</v>
      </c>
      <c r="I35" s="6">
        <v>1341.6828478290699</v>
      </c>
      <c r="J35" s="6">
        <v>1234.9644212795799</v>
      </c>
      <c r="K35" s="6">
        <v>1118.2965018411501</v>
      </c>
      <c r="L35" s="6">
        <v>833.407044620693</v>
      </c>
      <c r="M35" s="6">
        <v>626.55710369681594</v>
      </c>
      <c r="N35" s="6">
        <v>449.44992893040398</v>
      </c>
      <c r="O35" s="6">
        <v>362.02736928922297</v>
      </c>
      <c r="P35" s="6">
        <v>210.17709978934499</v>
      </c>
      <c r="Q35" s="6">
        <v>347.34560199102901</v>
      </c>
      <c r="R35" s="6">
        <v>8.0339324718040395</v>
      </c>
      <c r="S35" s="6">
        <v>8.9633059087402707</v>
      </c>
      <c r="T35" s="6">
        <v>10.6009519020601</v>
      </c>
      <c r="U35" s="6">
        <v>10.6202567512311</v>
      </c>
      <c r="V35" s="6">
        <v>11.168478413676199</v>
      </c>
      <c r="W35" s="6">
        <v>7.8361555355890902</v>
      </c>
      <c r="X35" s="6">
        <v>8.7973434386536304</v>
      </c>
      <c r="Y35" s="6">
        <v>8.0975963627275807</v>
      </c>
      <c r="Z35" s="6">
        <v>7.3326109884017603</v>
      </c>
      <c r="AA35" s="6">
        <v>5.46460589220833</v>
      </c>
      <c r="AB35" s="6">
        <v>4.1083017749446897</v>
      </c>
      <c r="AC35" s="6">
        <v>2.9470194015500901</v>
      </c>
      <c r="AD35" s="6">
        <v>2.3737943039094</v>
      </c>
      <c r="AE35" s="6">
        <v>1.37812012188935</v>
      </c>
      <c r="AF35" s="6">
        <v>2.2775267326144402</v>
      </c>
    </row>
    <row r="36" spans="1:32" x14ac:dyDescent="0.25">
      <c r="A36" s="6" t="s">
        <v>34</v>
      </c>
      <c r="B36" s="6" t="s">
        <v>35</v>
      </c>
      <c r="C36" s="6">
        <v>7117.5728060007004</v>
      </c>
      <c r="D36" s="6">
        <v>7919.0560685772398</v>
      </c>
      <c r="E36" s="6">
        <v>9716.3711254220707</v>
      </c>
      <c r="F36" s="6">
        <v>10566.885970420301</v>
      </c>
      <c r="G36" s="6">
        <v>9994.1140295797195</v>
      </c>
      <c r="H36" s="6">
        <v>8873.6463862624696</v>
      </c>
      <c r="I36" s="6">
        <v>7472.4582353708201</v>
      </c>
      <c r="J36" s="6">
        <v>7249.8888448732696</v>
      </c>
      <c r="K36" s="6">
        <v>6518.6805002133497</v>
      </c>
      <c r="L36" s="6">
        <v>7492.8225012149196</v>
      </c>
      <c r="M36" s="6">
        <v>7057.5035320653096</v>
      </c>
      <c r="N36" s="6">
        <v>4834.2791623739704</v>
      </c>
      <c r="O36" s="6">
        <v>2878.1651355342301</v>
      </c>
      <c r="P36" s="6">
        <v>2140.8454542721602</v>
      </c>
      <c r="Q36" s="6">
        <v>3811.7102478196398</v>
      </c>
      <c r="R36" s="6">
        <v>6.8673273957013299</v>
      </c>
      <c r="S36" s="6">
        <v>7.6406314582389996</v>
      </c>
      <c r="T36" s="6">
        <v>9.3747550513508298</v>
      </c>
      <c r="U36" s="6">
        <v>10.195366804079599</v>
      </c>
      <c r="V36" s="6">
        <v>9.6427328447181804</v>
      </c>
      <c r="W36" s="6">
        <v>8.5616595135873403</v>
      </c>
      <c r="X36" s="6">
        <v>7.2097354746736997</v>
      </c>
      <c r="Y36" s="6">
        <v>6.9949913597248798</v>
      </c>
      <c r="Z36" s="6">
        <v>6.2894914324161002</v>
      </c>
      <c r="AA36" s="6">
        <v>7.2293837571059703</v>
      </c>
      <c r="AB36" s="6">
        <v>6.8093700861268402</v>
      </c>
      <c r="AC36" s="6">
        <v>4.6643116459939504</v>
      </c>
      <c r="AD36" s="6">
        <v>2.7769722661555201</v>
      </c>
      <c r="AE36" s="6">
        <v>2.0655758695844999</v>
      </c>
      <c r="AF36" s="6">
        <v>3.6776950405422699</v>
      </c>
    </row>
    <row r="37" spans="1:32" x14ac:dyDescent="0.25">
      <c r="A37" s="6" t="s">
        <v>36</v>
      </c>
      <c r="B37" s="6" t="s">
        <v>37</v>
      </c>
      <c r="C37" s="6">
        <v>5417.6665647829604</v>
      </c>
      <c r="D37" s="6">
        <v>5735.69540464689</v>
      </c>
      <c r="E37" s="6">
        <v>6182.6380305701396</v>
      </c>
      <c r="F37" s="6">
        <v>6890.95001952445</v>
      </c>
      <c r="G37" s="6">
        <v>6722.04998047554</v>
      </c>
      <c r="H37" s="6">
        <v>5814.4209084084496</v>
      </c>
      <c r="I37" s="6">
        <v>6600.2883258624897</v>
      </c>
      <c r="J37" s="6">
        <v>5350.4871386387103</v>
      </c>
      <c r="K37" s="6">
        <v>5358.0739413710799</v>
      </c>
      <c r="L37" s="6">
        <v>5393.4833666991799</v>
      </c>
      <c r="M37" s="6">
        <v>4476.2463190200697</v>
      </c>
      <c r="N37" s="6">
        <v>2985.4955793989502</v>
      </c>
      <c r="O37" s="6">
        <v>2735.9952422817801</v>
      </c>
      <c r="P37" s="6">
        <v>1529.5211030205301</v>
      </c>
      <c r="Q37" s="6">
        <v>2843.9880752987301</v>
      </c>
      <c r="R37" s="6">
        <v>7.3175122773518204</v>
      </c>
      <c r="S37" s="6">
        <v>7.7470662029078596</v>
      </c>
      <c r="T37" s="6">
        <v>8.3507408870836795</v>
      </c>
      <c r="U37" s="6">
        <v>9.3074409005287304</v>
      </c>
      <c r="V37" s="6">
        <v>9.0793116691323803</v>
      </c>
      <c r="W37" s="6">
        <v>7.8533988524770804</v>
      </c>
      <c r="X37" s="6">
        <v>8.9148511229013803</v>
      </c>
      <c r="Y37" s="6">
        <v>7.2267746378685196</v>
      </c>
      <c r="Z37" s="6">
        <v>7.2370219503371098</v>
      </c>
      <c r="AA37" s="6">
        <v>7.2848486117740903</v>
      </c>
      <c r="AB37" s="6">
        <v>6.0459585329228203</v>
      </c>
      <c r="AC37" s="6">
        <v>4.0324372670407396</v>
      </c>
      <c r="AD37" s="6">
        <v>3.69544314637516</v>
      </c>
      <c r="AE37" s="6">
        <v>2.0658874657543298</v>
      </c>
      <c r="AF37" s="6">
        <v>3.8413064755442998</v>
      </c>
    </row>
    <row r="38" spans="1:32" x14ac:dyDescent="0.25">
      <c r="A38" s="6" t="s">
        <v>38</v>
      </c>
      <c r="B38" s="6" t="s">
        <v>39</v>
      </c>
      <c r="C38" s="6">
        <v>5885.8579150118603</v>
      </c>
      <c r="D38" s="6">
        <v>6269.6341099219499</v>
      </c>
      <c r="E38" s="6">
        <v>7602.5079750661898</v>
      </c>
      <c r="F38" s="6">
        <v>9048.0701400378894</v>
      </c>
      <c r="G38" s="6">
        <v>7210.9298599621197</v>
      </c>
      <c r="H38" s="6">
        <v>6288.2238838892299</v>
      </c>
      <c r="I38" s="6">
        <v>5493.4995651743002</v>
      </c>
      <c r="J38" s="6">
        <v>5665.61839967787</v>
      </c>
      <c r="K38" s="6">
        <v>6444.6542468144298</v>
      </c>
      <c r="L38" s="6">
        <v>6460.8459417289596</v>
      </c>
      <c r="M38" s="6">
        <v>5653.1579627151796</v>
      </c>
      <c r="N38" s="6">
        <v>4952.8856121561603</v>
      </c>
      <c r="O38" s="6">
        <v>4655.1733680104999</v>
      </c>
      <c r="P38" s="6">
        <v>3419.35160674181</v>
      </c>
      <c r="Q38" s="6">
        <v>9868.5894130915003</v>
      </c>
      <c r="R38" s="6">
        <v>6.2009270167320203</v>
      </c>
      <c r="S38" s="6">
        <v>6.6052466944678603</v>
      </c>
      <c r="T38" s="6">
        <v>8.0094691000391798</v>
      </c>
      <c r="U38" s="6">
        <v>9.5324119934237501</v>
      </c>
      <c r="V38" s="6">
        <v>7.5969298664778604</v>
      </c>
      <c r="W38" s="6">
        <v>6.6248315762800196</v>
      </c>
      <c r="X38" s="6">
        <v>5.7875657825875804</v>
      </c>
      <c r="Y38" s="6">
        <v>5.9688981127886702</v>
      </c>
      <c r="Z38" s="6">
        <v>6.7896356333446803</v>
      </c>
      <c r="AA38" s="6">
        <v>6.80669406728786</v>
      </c>
      <c r="AB38" s="6">
        <v>5.9557706704823996</v>
      </c>
      <c r="AC38" s="6">
        <v>5.2180128448004703</v>
      </c>
      <c r="AD38" s="6">
        <v>4.9043641083560798</v>
      </c>
      <c r="AE38" s="6">
        <v>3.6023889913945699</v>
      </c>
      <c r="AF38" s="6">
        <v>10.396853541537</v>
      </c>
    </row>
    <row r="39" spans="1:32" x14ac:dyDescent="0.25">
      <c r="A39" s="6" t="s">
        <v>40</v>
      </c>
      <c r="B39" s="6" t="s">
        <v>41</v>
      </c>
      <c r="C39" s="6">
        <v>788.30466218684103</v>
      </c>
      <c r="D39" s="6">
        <v>772.40882261093702</v>
      </c>
      <c r="E39" s="6">
        <v>875.28651520222297</v>
      </c>
      <c r="F39" s="6">
        <v>971.156941275343</v>
      </c>
      <c r="G39" s="6">
        <v>903.84305872465598</v>
      </c>
      <c r="H39" s="6">
        <v>783.52378901430495</v>
      </c>
      <c r="I39" s="6">
        <v>756.93359177662398</v>
      </c>
      <c r="J39" s="6">
        <v>618.99225865754102</v>
      </c>
      <c r="K39" s="6">
        <v>587.71544850206897</v>
      </c>
      <c r="L39" s="6">
        <v>649.19604304816596</v>
      </c>
      <c r="M39" s="6">
        <v>439.63886900130399</v>
      </c>
      <c r="N39" s="6">
        <v>249.121304121995</v>
      </c>
      <c r="O39" s="6">
        <v>207.74053016821699</v>
      </c>
      <c r="P39" s="6">
        <v>148.199838519417</v>
      </c>
      <c r="Q39" s="6">
        <v>200.93832719037101</v>
      </c>
      <c r="R39" s="6">
        <v>8.8049219500373095</v>
      </c>
      <c r="S39" s="6">
        <v>8.6273743171108705</v>
      </c>
      <c r="T39" s="6">
        <v>9.7764605741340596</v>
      </c>
      <c r="U39" s="6">
        <v>10.847279585338301</v>
      </c>
      <c r="V39" s="6">
        <v>10.095421185353</v>
      </c>
      <c r="W39" s="6">
        <v>8.7515222720239496</v>
      </c>
      <c r="X39" s="6">
        <v>8.4545246484599996</v>
      </c>
      <c r="Y39" s="6">
        <v>6.9137971479676104</v>
      </c>
      <c r="Z39" s="6">
        <v>6.5644526806888104</v>
      </c>
      <c r="AA39" s="6">
        <v>7.2511565179064599</v>
      </c>
      <c r="AB39" s="6">
        <v>4.9105201496850599</v>
      </c>
      <c r="AC39" s="6">
        <v>2.7825455615100498</v>
      </c>
      <c r="AD39" s="6">
        <v>2.3203454726707999</v>
      </c>
      <c r="AE39" s="6">
        <v>1.65530926526769</v>
      </c>
      <c r="AF39" s="6">
        <v>2.2443686718459901</v>
      </c>
    </row>
    <row r="40" spans="1:32" x14ac:dyDescent="0.25">
      <c r="A40" s="6" t="s">
        <v>42</v>
      </c>
      <c r="B40" s="6" t="s">
        <v>43</v>
      </c>
      <c r="C40" s="6">
        <v>192.45333263271101</v>
      </c>
      <c r="D40" s="6">
        <v>230.50719219395901</v>
      </c>
      <c r="E40" s="6">
        <v>274.48578457244901</v>
      </c>
      <c r="F40" s="6">
        <v>265.25549223682702</v>
      </c>
      <c r="G40" s="6">
        <v>136.62005334410301</v>
      </c>
      <c r="H40" s="6">
        <v>157.35434119747299</v>
      </c>
      <c r="I40" s="6">
        <v>206.22619021424799</v>
      </c>
      <c r="J40" s="6">
        <v>199.40774826324599</v>
      </c>
      <c r="K40" s="6">
        <v>217.28894121414501</v>
      </c>
      <c r="L40" s="6">
        <v>178.88687942796801</v>
      </c>
      <c r="M40" s="6">
        <v>228.33717000007701</v>
      </c>
      <c r="N40" s="6">
        <v>173.179150553499</v>
      </c>
      <c r="O40" s="6">
        <v>138.681912848086</v>
      </c>
      <c r="P40" s="6">
        <v>119.608844983156</v>
      </c>
      <c r="Q40" s="6">
        <v>304.706966318041</v>
      </c>
      <c r="R40" s="6">
        <v>6.3663027665468803</v>
      </c>
      <c r="S40" s="6">
        <v>7.62511386681971</v>
      </c>
      <c r="T40" s="6">
        <v>9.0799134823833807</v>
      </c>
      <c r="U40" s="6">
        <v>8.7745779767392804</v>
      </c>
      <c r="V40" s="6">
        <v>4.5193534020543797</v>
      </c>
      <c r="W40" s="6">
        <v>5.2052378828142096</v>
      </c>
      <c r="X40" s="6">
        <v>6.8219050682847602</v>
      </c>
      <c r="Y40" s="6">
        <v>6.59635290318381</v>
      </c>
      <c r="Z40" s="6">
        <v>7.1878577973584497</v>
      </c>
      <c r="AA40" s="6">
        <v>5.9175282642397899</v>
      </c>
      <c r="AB40" s="6">
        <v>7.5533301356294302</v>
      </c>
      <c r="AC40" s="6">
        <v>5.72871817907708</v>
      </c>
      <c r="AD40" s="6">
        <v>4.5875591415179198</v>
      </c>
      <c r="AE40" s="6">
        <v>3.9566273563730201</v>
      </c>
      <c r="AF40" s="6">
        <v>10.0796217769779</v>
      </c>
    </row>
    <row r="41" spans="1:32" x14ac:dyDescent="0.25">
      <c r="A41" s="6" t="s">
        <v>44</v>
      </c>
      <c r="B41" s="6" t="s">
        <v>45</v>
      </c>
      <c r="C41" s="6">
        <v>5003.5334464324196</v>
      </c>
      <c r="D41" s="6">
        <v>5900.79540321081</v>
      </c>
      <c r="E41" s="6">
        <v>6740.6711503567703</v>
      </c>
      <c r="F41" s="6">
        <v>7649.2552575071304</v>
      </c>
      <c r="G41" s="6">
        <v>5985.7447424928696</v>
      </c>
      <c r="H41" s="6">
        <v>4931.70397852308</v>
      </c>
      <c r="I41" s="6">
        <v>5830.4110594066296</v>
      </c>
      <c r="J41" s="6">
        <v>5719.3195805343903</v>
      </c>
      <c r="K41" s="6">
        <v>6199.4768455748299</v>
      </c>
      <c r="L41" s="6">
        <v>5452.7742617659496</v>
      </c>
      <c r="M41" s="6">
        <v>5572.3142741948996</v>
      </c>
      <c r="N41" s="6">
        <v>4618.0478389354603</v>
      </c>
      <c r="O41" s="6">
        <v>3272.42823696095</v>
      </c>
      <c r="P41" s="6">
        <v>3274.0022289352301</v>
      </c>
      <c r="Q41" s="6">
        <v>6861.5216951683396</v>
      </c>
      <c r="R41" s="6">
        <v>6.0274821067224398</v>
      </c>
      <c r="S41" s="6">
        <v>7.1083643367354403</v>
      </c>
      <c r="T41" s="6">
        <v>8.1201165498443402</v>
      </c>
      <c r="U41" s="6">
        <v>9.2146379529551794</v>
      </c>
      <c r="V41" s="6">
        <v>7.2106981430309904</v>
      </c>
      <c r="W41" s="6">
        <v>5.9409530893402103</v>
      </c>
      <c r="X41" s="6">
        <v>7.0235761810420696</v>
      </c>
      <c r="Y41" s="6">
        <v>6.88975037408375</v>
      </c>
      <c r="Z41" s="6">
        <v>7.4681694761900097</v>
      </c>
      <c r="AA41" s="6">
        <v>6.56865785882278</v>
      </c>
      <c r="AB41" s="6">
        <v>6.7126611504299598</v>
      </c>
      <c r="AC41" s="6">
        <v>5.5631087540782902</v>
      </c>
      <c r="AD41" s="6">
        <v>3.94211467855366</v>
      </c>
      <c r="AE41" s="6">
        <v>3.9440107802910802</v>
      </c>
      <c r="AF41" s="6">
        <v>8.2656985678797792</v>
      </c>
    </row>
    <row r="42" spans="1:32" x14ac:dyDescent="0.25">
      <c r="A42" s="6" t="s">
        <v>46</v>
      </c>
      <c r="B42" s="6" t="s">
        <v>47</v>
      </c>
      <c r="C42" s="6">
        <v>701.88552319431005</v>
      </c>
      <c r="D42" s="6">
        <v>824.85059486118598</v>
      </c>
      <c r="E42" s="6">
        <v>1018.26388194451</v>
      </c>
      <c r="F42" s="6">
        <v>963.39060377158296</v>
      </c>
      <c r="G42" s="6">
        <v>892.60939622841795</v>
      </c>
      <c r="H42" s="6">
        <v>641.35718129045301</v>
      </c>
      <c r="I42" s="6">
        <v>644.70448151698997</v>
      </c>
      <c r="J42" s="6">
        <v>799.78718637427596</v>
      </c>
      <c r="K42" s="6">
        <v>882.98912680309002</v>
      </c>
      <c r="L42" s="6">
        <v>763.37556251781405</v>
      </c>
      <c r="M42" s="6">
        <v>768.78646149738404</v>
      </c>
      <c r="N42" s="6">
        <v>609.82911454032103</v>
      </c>
      <c r="O42" s="6">
        <v>592.03601191102496</v>
      </c>
      <c r="P42" s="6">
        <v>410.89495211425702</v>
      </c>
      <c r="Q42" s="6">
        <v>876.2399214344</v>
      </c>
      <c r="R42" s="6">
        <v>6.1617550978343303</v>
      </c>
      <c r="S42" s="6">
        <v>7.2412483088507198</v>
      </c>
      <c r="T42" s="6">
        <v>8.9391965757572205</v>
      </c>
      <c r="U42" s="6">
        <v>8.4574717212850707</v>
      </c>
      <c r="V42" s="6">
        <v>7.8360933739655696</v>
      </c>
      <c r="W42" s="6">
        <v>5.6303852277276096</v>
      </c>
      <c r="X42" s="6">
        <v>5.6597707094810703</v>
      </c>
      <c r="Y42" s="6">
        <v>7.0212201419917104</v>
      </c>
      <c r="Z42" s="6">
        <v>7.7516383706706096</v>
      </c>
      <c r="AA42" s="6">
        <v>6.7015675754351003</v>
      </c>
      <c r="AB42" s="6">
        <v>6.7490691027774803</v>
      </c>
      <c r="AC42" s="6">
        <v>5.3536047277703496</v>
      </c>
      <c r="AD42" s="6">
        <v>5.1974015618560596</v>
      </c>
      <c r="AE42" s="6">
        <v>3.6071894663704298</v>
      </c>
      <c r="AF42" s="6">
        <v>7.6923880382266603</v>
      </c>
    </row>
    <row r="43" spans="1:32" x14ac:dyDescent="0.25">
      <c r="A43" s="6" t="s">
        <v>48</v>
      </c>
      <c r="B43" s="6" t="s">
        <v>49</v>
      </c>
      <c r="C43" s="6">
        <v>725.85492706419598</v>
      </c>
      <c r="D43" s="6">
        <v>703.07596521748303</v>
      </c>
      <c r="E43" s="6">
        <v>825.06910771831804</v>
      </c>
      <c r="F43" s="6">
        <v>1092.0558246574601</v>
      </c>
      <c r="G43" s="6">
        <v>933.94417534254001</v>
      </c>
      <c r="H43" s="6">
        <v>910.57476359961299</v>
      </c>
      <c r="I43" s="6">
        <v>943.89114468853597</v>
      </c>
      <c r="J43" s="6">
        <v>830.79199532868699</v>
      </c>
      <c r="K43" s="6">
        <v>691.60452042791997</v>
      </c>
      <c r="L43" s="6">
        <v>835.50451528993699</v>
      </c>
      <c r="M43" s="6">
        <v>795.63306066530799</v>
      </c>
      <c r="N43" s="6">
        <v>623.31176031638199</v>
      </c>
      <c r="O43" s="6">
        <v>359.263644624807</v>
      </c>
      <c r="P43" s="6">
        <v>301.23654026140798</v>
      </c>
      <c r="Q43" s="6">
        <v>481.18805479740001</v>
      </c>
      <c r="R43" s="6">
        <v>6.5670399625820703</v>
      </c>
      <c r="S43" s="6">
        <v>6.3609514631094202</v>
      </c>
      <c r="T43" s="6">
        <v>7.4646621525225596</v>
      </c>
      <c r="U43" s="6">
        <v>9.8801757410427804</v>
      </c>
      <c r="V43" s="6">
        <v>8.4496894539269007</v>
      </c>
      <c r="W43" s="6">
        <v>8.2382589667928503</v>
      </c>
      <c r="X43" s="6">
        <v>8.5396828434681709</v>
      </c>
      <c r="Y43" s="6">
        <v>7.5164389335808099</v>
      </c>
      <c r="Z43" s="6">
        <v>6.2571656602544197</v>
      </c>
      <c r="AA43" s="6">
        <v>7.5590745977556999</v>
      </c>
      <c r="AB43" s="6">
        <v>7.1983448897612199</v>
      </c>
      <c r="AC43" s="6">
        <v>5.6392993785975101</v>
      </c>
      <c r="AD43" s="6">
        <v>3.2503722484828299</v>
      </c>
      <c r="AE43" s="6">
        <v>2.7253826134208601</v>
      </c>
      <c r="AF43" s="6">
        <v>4.3534610947018999</v>
      </c>
    </row>
    <row r="44" spans="1:32" x14ac:dyDescent="0.25">
      <c r="A44" s="6" t="s">
        <v>50</v>
      </c>
      <c r="B44" s="6" t="s">
        <v>51</v>
      </c>
      <c r="C44" s="6">
        <v>779.29544096478696</v>
      </c>
      <c r="D44" s="6">
        <v>996.36983178461298</v>
      </c>
      <c r="E44" s="6">
        <v>1153.3347272506101</v>
      </c>
      <c r="F44" s="6">
        <v>1173.0982854709</v>
      </c>
      <c r="G44" s="6">
        <v>1004.9017145291</v>
      </c>
      <c r="H44" s="6">
        <v>779.44957666222001</v>
      </c>
      <c r="I44" s="6">
        <v>1034.40732614902</v>
      </c>
      <c r="J44" s="6">
        <v>795.17577447312703</v>
      </c>
      <c r="K44" s="6">
        <v>889.79758817696904</v>
      </c>
      <c r="L44" s="6">
        <v>865.34029686909798</v>
      </c>
      <c r="M44" s="6">
        <v>965.82943766957499</v>
      </c>
      <c r="N44" s="6">
        <v>720.38156035766303</v>
      </c>
      <c r="O44" s="6">
        <v>644.78102219269704</v>
      </c>
      <c r="P44" s="6">
        <v>465.95164229269</v>
      </c>
      <c r="Q44" s="6">
        <v>1645.8857751569701</v>
      </c>
      <c r="R44" s="6">
        <v>5.6008009268706704</v>
      </c>
      <c r="S44" s="6">
        <v>7.1609158529869896</v>
      </c>
      <c r="T44" s="6">
        <v>8.2890234817493393</v>
      </c>
      <c r="U44" s="6">
        <v>8.4310642911520599</v>
      </c>
      <c r="V44" s="6">
        <v>7.2222345445529301</v>
      </c>
      <c r="W44" s="6">
        <v>5.6019087010364901</v>
      </c>
      <c r="X44" s="6">
        <v>7.43429154915209</v>
      </c>
      <c r="Y44" s="6">
        <v>5.7149329773833903</v>
      </c>
      <c r="Z44" s="6">
        <v>6.3949805101118704</v>
      </c>
      <c r="AA44" s="6">
        <v>6.2192058133469601</v>
      </c>
      <c r="AB44" s="6">
        <v>6.9414218604971403</v>
      </c>
      <c r="AC44" s="6">
        <v>5.1773865197474498</v>
      </c>
      <c r="AD44" s="6">
        <v>4.6340450064158096</v>
      </c>
      <c r="AE44" s="6">
        <v>3.3487971991712602</v>
      </c>
      <c r="AF44" s="6">
        <v>11.828990765825599</v>
      </c>
    </row>
    <row r="45" spans="1:32" x14ac:dyDescent="0.25">
      <c r="A45" s="6" t="s">
        <v>52</v>
      </c>
      <c r="B45" s="6" t="s">
        <v>53</v>
      </c>
      <c r="C45" s="6">
        <v>6239.0301179940998</v>
      </c>
      <c r="D45" s="6">
        <v>7531.88459879524</v>
      </c>
      <c r="E45" s="6">
        <v>7347.0852832106002</v>
      </c>
      <c r="F45" s="6">
        <v>8006.2686078511597</v>
      </c>
      <c r="G45" s="6">
        <v>7852.7313921488403</v>
      </c>
      <c r="H45" s="6">
        <v>6818.51876588306</v>
      </c>
      <c r="I45" s="6">
        <v>7328.9595365362702</v>
      </c>
      <c r="J45" s="6">
        <v>6772.4662809531701</v>
      </c>
      <c r="K45" s="6">
        <v>6789.2916323314703</v>
      </c>
      <c r="L45" s="6">
        <v>5209.6856450011501</v>
      </c>
      <c r="M45" s="6">
        <v>4010.0781392946801</v>
      </c>
      <c r="N45" s="6">
        <v>3209.6425846587199</v>
      </c>
      <c r="O45" s="6">
        <v>2052.1483231367201</v>
      </c>
      <c r="P45" s="6">
        <v>1547.03651870312</v>
      </c>
      <c r="Q45" s="6">
        <v>2399.1725735014402</v>
      </c>
      <c r="R45" s="6">
        <v>7.5065934956735596</v>
      </c>
      <c r="S45" s="6">
        <v>9.0621129999702408</v>
      </c>
      <c r="T45" s="6">
        <v>8.8397686108364599</v>
      </c>
      <c r="U45" s="6">
        <v>9.6328760592092593</v>
      </c>
      <c r="V45" s="6">
        <v>9.4481451887153405</v>
      </c>
      <c r="W45" s="6">
        <v>8.2038149600345101</v>
      </c>
      <c r="X45" s="6">
        <v>8.8179603153936696</v>
      </c>
      <c r="Y45" s="6">
        <v>8.1484061421098595</v>
      </c>
      <c r="Z45" s="6">
        <v>8.1686498451903304</v>
      </c>
      <c r="AA45" s="6">
        <v>6.2681204670707302</v>
      </c>
      <c r="AB45" s="6">
        <v>4.8247926213329704</v>
      </c>
      <c r="AC45" s="6">
        <v>3.86173518860689</v>
      </c>
      <c r="AD45" s="6">
        <v>2.4690765973683502</v>
      </c>
      <c r="AE45" s="6">
        <v>1.8613428768957401</v>
      </c>
      <c r="AF45" s="6">
        <v>2.8866046315920801</v>
      </c>
    </row>
    <row r="46" spans="1:32" x14ac:dyDescent="0.25">
      <c r="A46" s="6" t="s">
        <v>54</v>
      </c>
      <c r="B46" s="6" t="s">
        <v>55</v>
      </c>
      <c r="C46" s="6">
        <v>284.82326136998302</v>
      </c>
      <c r="D46" s="6">
        <v>387.45905341109699</v>
      </c>
      <c r="E46" s="6">
        <v>362.879532269523</v>
      </c>
      <c r="F46" s="6">
        <v>371.15239731693799</v>
      </c>
      <c r="G46" s="6">
        <v>233.69811095082301</v>
      </c>
      <c r="H46" s="6">
        <v>224.34001857010799</v>
      </c>
      <c r="I46" s="6">
        <v>227.81527751860199</v>
      </c>
      <c r="J46" s="6">
        <v>216.99635151355699</v>
      </c>
      <c r="K46" s="6">
        <v>204.158041443602</v>
      </c>
      <c r="L46" s="6">
        <v>195.864519047627</v>
      </c>
      <c r="M46" s="6">
        <v>200.445955805512</v>
      </c>
      <c r="N46" s="6">
        <v>120.80075047904199</v>
      </c>
      <c r="O46" s="6">
        <v>101.677484857857</v>
      </c>
      <c r="P46" s="6">
        <v>81.825984596133594</v>
      </c>
      <c r="Q46" s="6">
        <v>231.06326084957701</v>
      </c>
      <c r="R46" s="6">
        <v>8.2677289222056505</v>
      </c>
      <c r="S46" s="6">
        <v>11.246997196258301</v>
      </c>
      <c r="T46" s="6">
        <v>10.533513273425999</v>
      </c>
      <c r="U46" s="6">
        <v>10.7736544939605</v>
      </c>
      <c r="V46" s="6">
        <v>6.7836897228105899</v>
      </c>
      <c r="W46" s="6">
        <v>6.5120469831671697</v>
      </c>
      <c r="X46" s="6">
        <v>6.6129253271002302</v>
      </c>
      <c r="Y46" s="6">
        <v>6.2988781281149002</v>
      </c>
      <c r="Z46" s="6">
        <v>5.9262131043135797</v>
      </c>
      <c r="AA46" s="6">
        <v>5.6854722510196902</v>
      </c>
      <c r="AB46" s="6">
        <v>5.8184602556026901</v>
      </c>
      <c r="AC46" s="6">
        <v>3.506552989232</v>
      </c>
      <c r="AD46" s="6">
        <v>2.9514509392701802</v>
      </c>
      <c r="AE46" s="6">
        <v>2.3752100027905398</v>
      </c>
      <c r="AF46" s="6">
        <v>6.7072064107279603</v>
      </c>
    </row>
    <row r="47" spans="1:32" x14ac:dyDescent="0.25">
      <c r="A47" s="6" t="s">
        <v>56</v>
      </c>
      <c r="B47" s="6" t="s">
        <v>57</v>
      </c>
      <c r="C47" s="6">
        <v>7976.1924682528697</v>
      </c>
      <c r="D47" s="6">
        <v>8510.7926794468294</v>
      </c>
      <c r="E47" s="6">
        <v>8456.0148523003609</v>
      </c>
      <c r="F47" s="6">
        <v>10460.1158306659</v>
      </c>
      <c r="G47" s="6">
        <v>8951.8841693340892</v>
      </c>
      <c r="H47" s="6">
        <v>7953.7308144936496</v>
      </c>
      <c r="I47" s="6">
        <v>8342.0705323491893</v>
      </c>
      <c r="J47" s="6">
        <v>8404.3906530334407</v>
      </c>
      <c r="K47" s="6">
        <v>7906.2289182436898</v>
      </c>
      <c r="L47" s="6">
        <v>7146.33719161098</v>
      </c>
      <c r="M47" s="6">
        <v>5846.2418902689597</v>
      </c>
      <c r="N47" s="6">
        <v>3872.7802090883101</v>
      </c>
      <c r="O47" s="6">
        <v>2869.3429535934501</v>
      </c>
      <c r="P47" s="6">
        <v>2136.8845345234599</v>
      </c>
      <c r="Q47" s="6">
        <v>2680.9923027947898</v>
      </c>
      <c r="R47" s="6">
        <v>7.8572339463057999</v>
      </c>
      <c r="S47" s="6">
        <v>8.3838610235502706</v>
      </c>
      <c r="T47" s="6">
        <v>8.3299001638201204</v>
      </c>
      <c r="U47" s="6">
        <v>10.304111581324699</v>
      </c>
      <c r="V47" s="6">
        <v>8.8183739871683606</v>
      </c>
      <c r="W47" s="6">
        <v>7.8351072901212104</v>
      </c>
      <c r="X47" s="6">
        <v>8.2176552321346694</v>
      </c>
      <c r="Y47" s="6">
        <v>8.2790458981356601</v>
      </c>
      <c r="Z47" s="6">
        <v>7.7883138466060702</v>
      </c>
      <c r="AA47" s="6">
        <v>7.03975529642313</v>
      </c>
      <c r="AB47" s="6">
        <v>5.7590498751590502</v>
      </c>
      <c r="AC47" s="6">
        <v>3.81502079426317</v>
      </c>
      <c r="AD47" s="6">
        <v>2.82654900170759</v>
      </c>
      <c r="AE47" s="6">
        <v>2.10501461327843</v>
      </c>
      <c r="AF47" s="6">
        <v>2.64100745000176</v>
      </c>
    </row>
    <row r="48" spans="1:32" x14ac:dyDescent="0.25">
      <c r="A48" s="6" t="s">
        <v>58</v>
      </c>
      <c r="B48" s="6" t="s">
        <v>59</v>
      </c>
      <c r="C48" s="6">
        <v>734.04203359877602</v>
      </c>
      <c r="D48" s="6">
        <v>873.67205500673799</v>
      </c>
      <c r="E48" s="6">
        <v>1111.2859113944901</v>
      </c>
      <c r="F48" s="6">
        <v>1241.0491369495601</v>
      </c>
      <c r="G48" s="6">
        <v>686.95086305044003</v>
      </c>
      <c r="H48" s="6">
        <v>574.16189156100802</v>
      </c>
      <c r="I48" s="6">
        <v>742.33614663282401</v>
      </c>
      <c r="J48" s="6">
        <v>658.21407773384794</v>
      </c>
      <c r="K48" s="6">
        <v>672.10997958568203</v>
      </c>
      <c r="L48" s="6">
        <v>633.27362114484197</v>
      </c>
      <c r="M48" s="6">
        <v>756.90428334180103</v>
      </c>
      <c r="N48" s="6">
        <v>622.22692428712696</v>
      </c>
      <c r="O48" s="6">
        <v>494.49209033597998</v>
      </c>
      <c r="P48" s="6">
        <v>402.14793403247501</v>
      </c>
      <c r="Q48" s="6">
        <v>834.13305134441896</v>
      </c>
      <c r="R48" s="6">
        <v>6.6507387297161902</v>
      </c>
      <c r="S48" s="6">
        <v>7.9158471958570003</v>
      </c>
      <c r="T48" s="6">
        <v>10.0687316426066</v>
      </c>
      <c r="U48" s="6">
        <v>11.244442665122399</v>
      </c>
      <c r="V48" s="6">
        <v>6.2240723298943497</v>
      </c>
      <c r="W48" s="6">
        <v>5.2021554005708799</v>
      </c>
      <c r="X48" s="6">
        <v>6.72588698589131</v>
      </c>
      <c r="Y48" s="6">
        <v>5.9637046093489898</v>
      </c>
      <c r="Z48" s="6">
        <v>6.0896074982846997</v>
      </c>
      <c r="AA48" s="6">
        <v>5.7377332712226297</v>
      </c>
      <c r="AB48" s="6">
        <v>6.8578806137700496</v>
      </c>
      <c r="AC48" s="6">
        <v>5.6376454134921303</v>
      </c>
      <c r="AD48" s="6">
        <v>4.48031249738135</v>
      </c>
      <c r="AE48" s="6">
        <v>3.64363444806084</v>
      </c>
      <c r="AF48" s="6">
        <v>7.5576066987806296</v>
      </c>
    </row>
    <row r="49" spans="1:32" x14ac:dyDescent="0.25">
      <c r="A49" s="6" t="s">
        <v>60</v>
      </c>
      <c r="B49" s="6" t="s">
        <v>61</v>
      </c>
      <c r="C49" s="6">
        <v>147.775989268947</v>
      </c>
      <c r="D49" s="6">
        <v>201.84037558685401</v>
      </c>
      <c r="E49" s="6">
        <v>254.102615694165</v>
      </c>
      <c r="F49" s="6">
        <v>241.48759221998699</v>
      </c>
      <c r="G49" s="6">
        <v>104.52448021462099</v>
      </c>
      <c r="H49" s="6">
        <v>118.941649899396</v>
      </c>
      <c r="I49" s="6">
        <v>138.76525821596201</v>
      </c>
      <c r="J49" s="6">
        <v>158.58886653252901</v>
      </c>
      <c r="K49" s="6">
        <v>169.40174379611</v>
      </c>
      <c r="L49" s="6">
        <v>182.016767270288</v>
      </c>
      <c r="M49" s="6">
        <v>236.081153588196</v>
      </c>
      <c r="N49" s="6">
        <v>169.40174379611</v>
      </c>
      <c r="O49" s="6">
        <v>140.56740442655899</v>
      </c>
      <c r="P49" s="6">
        <v>106.326626425218</v>
      </c>
      <c r="Q49" s="6">
        <v>317.177733065057</v>
      </c>
      <c r="R49" s="6">
        <v>5.4996646545942296</v>
      </c>
      <c r="S49" s="6">
        <v>7.5117370892018798</v>
      </c>
      <c r="T49" s="6">
        <v>9.4567404426559296</v>
      </c>
      <c r="U49" s="6">
        <v>8.9872568745808206</v>
      </c>
      <c r="V49" s="6">
        <v>3.8900067069081201</v>
      </c>
      <c r="W49" s="6">
        <v>4.4265593561368197</v>
      </c>
      <c r="X49" s="6">
        <v>5.1643192488262901</v>
      </c>
      <c r="Y49" s="6">
        <v>5.9020791415157596</v>
      </c>
      <c r="Z49" s="6">
        <v>6.3044936284372897</v>
      </c>
      <c r="AA49" s="6">
        <v>6.7739771965124103</v>
      </c>
      <c r="AB49" s="6">
        <v>8.7860496311200507</v>
      </c>
      <c r="AC49" s="6">
        <v>6.3044936284372897</v>
      </c>
      <c r="AD49" s="6">
        <v>5.2313883299798798</v>
      </c>
      <c r="AE49" s="6">
        <v>3.9570757880617</v>
      </c>
      <c r="AF49" s="6">
        <v>11.8041582830315</v>
      </c>
    </row>
    <row r="50" spans="1:32" x14ac:dyDescent="0.25">
      <c r="A50" s="6" t="s">
        <v>62</v>
      </c>
      <c r="B50" s="6" t="s">
        <v>63</v>
      </c>
      <c r="C50" s="6">
        <v>1202.7607371167801</v>
      </c>
      <c r="D50" s="6">
        <v>1573.90589680475</v>
      </c>
      <c r="E50" s="6">
        <v>1951.3333660784699</v>
      </c>
      <c r="F50" s="6">
        <v>2161.1306857179702</v>
      </c>
      <c r="G50" s="6">
        <v>1742.86931428203</v>
      </c>
      <c r="H50" s="6">
        <v>1512.10257656712</v>
      </c>
      <c r="I50" s="6">
        <v>1324.48841637894</v>
      </c>
      <c r="J50" s="6">
        <v>1320.8350056629899</v>
      </c>
      <c r="K50" s="6">
        <v>1603.7401319053199</v>
      </c>
      <c r="L50" s="6">
        <v>1410.9439486926799</v>
      </c>
      <c r="M50" s="6">
        <v>1250.8899207930299</v>
      </c>
      <c r="N50" s="6">
        <v>777.86714758724804</v>
      </c>
      <c r="O50" s="6">
        <v>732.55395246674595</v>
      </c>
      <c r="P50" s="6">
        <v>487.39578044856302</v>
      </c>
      <c r="Q50" s="6">
        <v>872.18311949744304</v>
      </c>
      <c r="R50" s="6">
        <v>6.03644033684707</v>
      </c>
      <c r="S50" s="6">
        <v>7.89915130140397</v>
      </c>
      <c r="T50" s="6">
        <v>9.7933920505819998</v>
      </c>
      <c r="U50" s="6">
        <v>10.8463271554226</v>
      </c>
      <c r="V50" s="6">
        <v>8.7471483778269601</v>
      </c>
      <c r="W50" s="6">
        <v>7.5889715260582999</v>
      </c>
      <c r="X50" s="6">
        <v>6.6473697183384601</v>
      </c>
      <c r="Y50" s="6">
        <v>6.6290339054603802</v>
      </c>
      <c r="Z50" s="6">
        <v>8.0488839744306802</v>
      </c>
      <c r="AA50" s="6">
        <v>7.0812745229243399</v>
      </c>
      <c r="AB50" s="6">
        <v>6.27799207424352</v>
      </c>
      <c r="AC50" s="6">
        <v>3.90397564661101</v>
      </c>
      <c r="AD50" s="6">
        <v>3.67655685052318</v>
      </c>
      <c r="AE50" s="6">
        <v>2.44615197213832</v>
      </c>
      <c r="AF50" s="6">
        <v>4.3773305871891601</v>
      </c>
    </row>
    <row r="51" spans="1:32" x14ac:dyDescent="0.25">
      <c r="A51" s="6" t="s">
        <v>64</v>
      </c>
      <c r="B51" s="6" t="s">
        <v>65</v>
      </c>
      <c r="C51" s="6">
        <v>40267.328404592103</v>
      </c>
      <c r="D51" s="6">
        <v>44217.4738725918</v>
      </c>
      <c r="E51" s="6">
        <v>49176.1977228162</v>
      </c>
      <c r="F51" s="6">
        <v>56758.946262937301</v>
      </c>
      <c r="G51" s="6">
        <v>45280.053737062903</v>
      </c>
      <c r="H51" s="6">
        <v>42080.260610871897</v>
      </c>
      <c r="I51" s="6">
        <v>38989.976944599097</v>
      </c>
      <c r="J51" s="6">
        <v>30977.447945937201</v>
      </c>
      <c r="K51" s="6">
        <v>39458.070865014502</v>
      </c>
      <c r="L51" s="6">
        <v>39153.827344497797</v>
      </c>
      <c r="M51" s="6">
        <v>36194.416289079498</v>
      </c>
      <c r="N51" s="6">
        <v>22294.814458746001</v>
      </c>
      <c r="O51" s="6">
        <v>16360.459626372</v>
      </c>
      <c r="P51" s="6">
        <v>9474.9328731019996</v>
      </c>
      <c r="Q51" s="6">
        <v>15053.79304178</v>
      </c>
      <c r="R51" s="6">
        <v>7.6592006673651296</v>
      </c>
      <c r="S51" s="6">
        <v>8.41055314103067</v>
      </c>
      <c r="T51" s="6">
        <v>9.3537461098144306</v>
      </c>
      <c r="U51" s="6">
        <v>10.7960516955094</v>
      </c>
      <c r="V51" s="6">
        <v>8.6126651938917895</v>
      </c>
      <c r="W51" s="6">
        <v>8.0040363471675704</v>
      </c>
      <c r="X51" s="6">
        <v>7.4162371646331602</v>
      </c>
      <c r="Y51" s="6">
        <v>5.8921835488279601</v>
      </c>
      <c r="Z51" s="6">
        <v>7.5052727527807503</v>
      </c>
      <c r="AA51" s="6">
        <v>7.4474029544179299</v>
      </c>
      <c r="AB51" s="6">
        <v>6.8844968956171098</v>
      </c>
      <c r="AC51" s="6">
        <v>4.2406701548577397</v>
      </c>
      <c r="AD51" s="6">
        <v>3.1119035767572401</v>
      </c>
      <c r="AE51" s="6">
        <v>1.8022157183049301</v>
      </c>
      <c r="AF51" s="6">
        <v>2.8633640790241599</v>
      </c>
    </row>
    <row r="52" spans="1:32" x14ac:dyDescent="0.25">
      <c r="A52" s="6" t="s">
        <v>66</v>
      </c>
      <c r="B52" s="6" t="s">
        <v>67</v>
      </c>
      <c r="C52" s="6">
        <v>868.46644855814804</v>
      </c>
      <c r="D52" s="6">
        <v>969.31276113960405</v>
      </c>
      <c r="E52" s="6">
        <v>1161.22079030225</v>
      </c>
      <c r="F52" s="6">
        <v>1393.00823571878</v>
      </c>
      <c r="G52" s="6">
        <v>1296.99176428123</v>
      </c>
      <c r="H52" s="6">
        <v>1066.9178260194601</v>
      </c>
      <c r="I52" s="6">
        <v>1176.7671373900801</v>
      </c>
      <c r="J52" s="6">
        <v>958.019518562695</v>
      </c>
      <c r="K52" s="6">
        <v>1135.6497188497599</v>
      </c>
      <c r="L52" s="6">
        <v>1060.70077459145</v>
      </c>
      <c r="M52" s="6">
        <v>877.94502458659497</v>
      </c>
      <c r="N52" s="6">
        <v>671.92588456571104</v>
      </c>
      <c r="O52" s="6">
        <v>511.72891725709701</v>
      </c>
      <c r="P52" s="6">
        <v>256.79990817059797</v>
      </c>
      <c r="Q52" s="6">
        <v>546.54529000659898</v>
      </c>
      <c r="R52" s="6">
        <v>6.2246735131747704</v>
      </c>
      <c r="S52" s="6">
        <v>6.9474825196358898</v>
      </c>
      <c r="T52" s="6">
        <v>8.3229701139782506</v>
      </c>
      <c r="U52" s="6">
        <v>9.9842906803237597</v>
      </c>
      <c r="V52" s="6">
        <v>9.2960992279330696</v>
      </c>
      <c r="W52" s="6">
        <v>7.6470601062174097</v>
      </c>
      <c r="X52" s="6">
        <v>8.4343974870275193</v>
      </c>
      <c r="Y52" s="6">
        <v>6.8665389805238801</v>
      </c>
      <c r="Z52" s="6">
        <v>8.1396912188199</v>
      </c>
      <c r="AA52" s="6">
        <v>7.6024998178859704</v>
      </c>
      <c r="AB52" s="6">
        <v>6.29261055466307</v>
      </c>
      <c r="AC52" s="6">
        <v>4.8159825441922903</v>
      </c>
      <c r="AD52" s="6">
        <v>3.6677818037349201</v>
      </c>
      <c r="AE52" s="6">
        <v>1.84059567209431</v>
      </c>
      <c r="AF52" s="6">
        <v>3.91732575979499</v>
      </c>
    </row>
    <row r="53" spans="1:32" x14ac:dyDescent="0.25">
      <c r="A53" s="6" t="s">
        <v>68</v>
      </c>
      <c r="B53" s="6" t="s">
        <v>69</v>
      </c>
      <c r="C53" s="6">
        <v>408.39857193234099</v>
      </c>
      <c r="D53" s="6">
        <v>477.931339093004</v>
      </c>
      <c r="E53" s="6">
        <v>435.67008897465399</v>
      </c>
      <c r="F53" s="6">
        <v>532.31274299173003</v>
      </c>
      <c r="G53" s="6">
        <v>584.68725700826997</v>
      </c>
      <c r="H53" s="6">
        <v>438.67121025971301</v>
      </c>
      <c r="I53" s="6">
        <v>509.57958768537799</v>
      </c>
      <c r="J53" s="6">
        <v>416.70058808026801</v>
      </c>
      <c r="K53" s="6">
        <v>460.313058628747</v>
      </c>
      <c r="L53" s="6">
        <v>400.75443274086501</v>
      </c>
      <c r="M53" s="6">
        <v>372.98112260503001</v>
      </c>
      <c r="N53" s="6">
        <v>297.58499004670603</v>
      </c>
      <c r="O53" s="6">
        <v>232.71941768389701</v>
      </c>
      <c r="P53" s="6">
        <v>122.97806252371799</v>
      </c>
      <c r="Q53" s="6">
        <v>283.71752974567897</v>
      </c>
      <c r="R53" s="6">
        <v>6.8351225428006899</v>
      </c>
      <c r="S53" s="6">
        <v>7.9988508634812403</v>
      </c>
      <c r="T53" s="6">
        <v>7.29154960627036</v>
      </c>
      <c r="U53" s="6">
        <v>8.9089998827067696</v>
      </c>
      <c r="V53" s="6">
        <v>9.7855607867492793</v>
      </c>
      <c r="W53" s="6">
        <v>7.3417775775684202</v>
      </c>
      <c r="X53" s="6">
        <v>8.5285286641904303</v>
      </c>
      <c r="Y53" s="6">
        <v>6.9740684197534399</v>
      </c>
      <c r="Z53" s="6">
        <v>7.7039842448325899</v>
      </c>
      <c r="AA53" s="6">
        <v>6.7071871588429302</v>
      </c>
      <c r="AB53" s="6">
        <v>6.24236188460302</v>
      </c>
      <c r="AC53" s="6">
        <v>4.9805019254678902</v>
      </c>
      <c r="AD53" s="6">
        <v>3.8948856516133401</v>
      </c>
      <c r="AE53" s="6">
        <v>2.0582102514429801</v>
      </c>
      <c r="AF53" s="6">
        <v>4.7484105396766303</v>
      </c>
    </row>
    <row r="54" spans="1:32" x14ac:dyDescent="0.25">
      <c r="A54" s="6" t="s">
        <v>70</v>
      </c>
      <c r="B54" s="6" t="s">
        <v>71</v>
      </c>
      <c r="C54" s="6">
        <v>334.781002492997</v>
      </c>
      <c r="D54" s="6">
        <v>343.58516356758201</v>
      </c>
      <c r="E54" s="6">
        <v>425.63383393942001</v>
      </c>
      <c r="F54" s="6">
        <v>488.096454454796</v>
      </c>
      <c r="G54" s="6">
        <v>475.903545545204</v>
      </c>
      <c r="H54" s="6">
        <v>400.17464216585802</v>
      </c>
      <c r="I54" s="6">
        <v>396.22029319750101</v>
      </c>
      <c r="J54" s="6">
        <v>408.76083615203999</v>
      </c>
      <c r="K54" s="6">
        <v>304.33866330897303</v>
      </c>
      <c r="L54" s="6">
        <v>389.864544339764</v>
      </c>
      <c r="M54" s="6">
        <v>350.64102083585999</v>
      </c>
      <c r="N54" s="6">
        <v>265.55036050849702</v>
      </c>
      <c r="O54" s="6">
        <v>209.30639881565099</v>
      </c>
      <c r="P54" s="6">
        <v>164.607058852287</v>
      </c>
      <c r="Q54" s="6">
        <v>331.53618182356399</v>
      </c>
      <c r="R54" s="6">
        <v>6.3297599261296602</v>
      </c>
      <c r="S54" s="6">
        <v>6.4962216594362303</v>
      </c>
      <c r="T54" s="6">
        <v>8.0475294751261206</v>
      </c>
      <c r="U54" s="6">
        <v>9.2285205985024792</v>
      </c>
      <c r="V54" s="6">
        <v>8.9979872479713396</v>
      </c>
      <c r="W54" s="6">
        <v>7.5661683147260099</v>
      </c>
      <c r="X54" s="6">
        <v>7.4914027830875698</v>
      </c>
      <c r="Y54" s="6">
        <v>7.7285089081497498</v>
      </c>
      <c r="Z54" s="6">
        <v>5.7541815713551498</v>
      </c>
      <c r="AA54" s="6">
        <v>7.3712335855504696</v>
      </c>
      <c r="AB54" s="6">
        <v>6.6296279227805002</v>
      </c>
      <c r="AC54" s="6">
        <v>5.0208046985913697</v>
      </c>
      <c r="AD54" s="6">
        <v>3.9573907887247399</v>
      </c>
      <c r="AE54" s="6">
        <v>3.1122529561786201</v>
      </c>
      <c r="AF54" s="6">
        <v>6.2684095636899997</v>
      </c>
    </row>
    <row r="55" spans="1:32" x14ac:dyDescent="0.25">
      <c r="A55" s="6" t="s">
        <v>72</v>
      </c>
      <c r="B55" s="6" t="s">
        <v>73</v>
      </c>
      <c r="C55" s="6">
        <v>397.29222348266899</v>
      </c>
      <c r="D55" s="6">
        <v>620.25044803465198</v>
      </c>
      <c r="E55" s="6">
        <v>611.45732848267699</v>
      </c>
      <c r="F55" s="6">
        <v>599.147053077902</v>
      </c>
      <c r="G55" s="6">
        <v>686.85294692209698</v>
      </c>
      <c r="H55" s="6">
        <v>472.48921940025201</v>
      </c>
      <c r="I55" s="6">
        <v>596.99930021082696</v>
      </c>
      <c r="J55" s="6">
        <v>556.99902290717296</v>
      </c>
      <c r="K55" s="6">
        <v>453.020597462252</v>
      </c>
      <c r="L55" s="6">
        <v>538.23832748073301</v>
      </c>
      <c r="M55" s="6">
        <v>431.25353253874999</v>
      </c>
      <c r="N55" s="6">
        <v>322.186947513669</v>
      </c>
      <c r="O55" s="6">
        <v>325.881341079724</v>
      </c>
      <c r="P55" s="6">
        <v>139.74088322345801</v>
      </c>
      <c r="Q55" s="6">
        <v>260.19082818314803</v>
      </c>
      <c r="R55" s="6">
        <v>5.6658902379159901</v>
      </c>
      <c r="S55" s="6">
        <v>8.8455568744246005</v>
      </c>
      <c r="T55" s="6">
        <v>8.7201558540028294</v>
      </c>
      <c r="U55" s="6">
        <v>8.5445957369923402</v>
      </c>
      <c r="V55" s="6">
        <v>9.7953928539945707</v>
      </c>
      <c r="W55" s="6">
        <v>6.7382946292106798</v>
      </c>
      <c r="X55" s="6">
        <v>8.5139660611926402</v>
      </c>
      <c r="Y55" s="6">
        <v>7.9435114504731104</v>
      </c>
      <c r="Z55" s="6">
        <v>6.4606474253031001</v>
      </c>
      <c r="AA55" s="6">
        <v>7.6759601751388304</v>
      </c>
      <c r="AB55" s="6">
        <v>6.1502215136730003</v>
      </c>
      <c r="AC55" s="6">
        <v>4.5947938892423004</v>
      </c>
      <c r="AD55" s="6">
        <v>4.6474806200759398</v>
      </c>
      <c r="AE55" s="6">
        <v>1.9928819626848</v>
      </c>
      <c r="AF55" s="6">
        <v>3.71065071567525</v>
      </c>
    </row>
    <row r="56" spans="1:32" x14ac:dyDescent="0.25">
      <c r="A56" s="6" t="s">
        <v>74</v>
      </c>
      <c r="B56" s="6" t="s">
        <v>75</v>
      </c>
      <c r="C56" s="6">
        <v>939.95935904268197</v>
      </c>
      <c r="D56" s="6">
        <v>1039.62750614777</v>
      </c>
      <c r="E56" s="6">
        <v>1142.41313480954</v>
      </c>
      <c r="F56" s="6">
        <v>1251.4696887144701</v>
      </c>
      <c r="G56" s="6">
        <v>1314.5303112855299</v>
      </c>
      <c r="H56" s="6">
        <v>1065.69682245643</v>
      </c>
      <c r="I56" s="6">
        <v>898.51748203417105</v>
      </c>
      <c r="J56" s="6">
        <v>942.15357708672104</v>
      </c>
      <c r="K56" s="6">
        <v>890.193094258217</v>
      </c>
      <c r="L56" s="6">
        <v>850.13734695391497</v>
      </c>
      <c r="M56" s="6">
        <v>689.30167721055602</v>
      </c>
      <c r="N56" s="6">
        <v>462.81704828445498</v>
      </c>
      <c r="O56" s="6">
        <v>239.49928660370699</v>
      </c>
      <c r="P56" s="6">
        <v>167.79016909562</v>
      </c>
      <c r="Q56" s="6">
        <v>336.89349601621598</v>
      </c>
      <c r="R56" s="6">
        <v>7.6850573055570397</v>
      </c>
      <c r="S56" s="6">
        <v>8.4999387306661198</v>
      </c>
      <c r="T56" s="6">
        <v>9.34030851777894</v>
      </c>
      <c r="U56" s="6">
        <v>10.231949053343699</v>
      </c>
      <c r="V56" s="6">
        <v>10.747529321278099</v>
      </c>
      <c r="W56" s="6">
        <v>8.7130800625985607</v>
      </c>
      <c r="X56" s="6">
        <v>7.3462307418377097</v>
      </c>
      <c r="Y56" s="6">
        <v>7.7029971145999498</v>
      </c>
      <c r="Z56" s="6">
        <v>7.2781709938534496</v>
      </c>
      <c r="AA56" s="6">
        <v>6.9506773522517697</v>
      </c>
      <c r="AB56" s="6">
        <v>5.6356935427238604</v>
      </c>
      <c r="AC56" s="6">
        <v>3.7839673639478</v>
      </c>
      <c r="AD56" s="6">
        <v>1.95813332191732</v>
      </c>
      <c r="AE56" s="6">
        <v>1.37184342323293</v>
      </c>
      <c r="AF56" s="6">
        <v>2.7544231544126898</v>
      </c>
    </row>
    <row r="57" spans="1:32" x14ac:dyDescent="0.25">
      <c r="A57" s="6" t="s">
        <v>76</v>
      </c>
      <c r="B57" s="6" t="s">
        <v>77</v>
      </c>
      <c r="C57" s="6">
        <v>2295.3156692150101</v>
      </c>
      <c r="D57" s="6">
        <v>2376.3172517592102</v>
      </c>
      <c r="E57" s="6">
        <v>2148.3670790257902</v>
      </c>
      <c r="F57" s="6">
        <v>2611.9157262293302</v>
      </c>
      <c r="G57" s="6">
        <v>2287.0842737706798</v>
      </c>
      <c r="H57" s="6">
        <v>2091.62894558887</v>
      </c>
      <c r="I57" s="6">
        <v>1827.4923673773601</v>
      </c>
      <c r="J57" s="6">
        <v>1998.4852768323599</v>
      </c>
      <c r="K57" s="6">
        <v>1681.02833132205</v>
      </c>
      <c r="L57" s="6">
        <v>1754.70841425411</v>
      </c>
      <c r="M57" s="6">
        <v>1242.65666462528</v>
      </c>
      <c r="N57" s="6">
        <v>1053.99044352702</v>
      </c>
      <c r="O57" s="6">
        <v>860.65765053442999</v>
      </c>
      <c r="P57" s="6">
        <v>533.02530120803306</v>
      </c>
      <c r="Q57" s="6">
        <v>975.32660473052101</v>
      </c>
      <c r="R57" s="6">
        <v>8.9180032217538496</v>
      </c>
      <c r="S57" s="6">
        <v>9.2327191380807001</v>
      </c>
      <c r="T57" s="6">
        <v>8.3470630158745092</v>
      </c>
      <c r="U57" s="6">
        <v>10.1480912511824</v>
      </c>
      <c r="V57" s="6">
        <v>8.8860217335095104</v>
      </c>
      <c r="W57" s="6">
        <v>8.1266180184507899</v>
      </c>
      <c r="X57" s="6">
        <v>7.1003666461160799</v>
      </c>
      <c r="Y57" s="6">
        <v>7.7647263844601699</v>
      </c>
      <c r="Z57" s="6">
        <v>6.5313090812108401</v>
      </c>
      <c r="AA57" s="6">
        <v>6.81757873282349</v>
      </c>
      <c r="AB57" s="6">
        <v>4.8281011136268299</v>
      </c>
      <c r="AC57" s="6">
        <v>4.0950751555172102</v>
      </c>
      <c r="AD57" s="6">
        <v>3.3439181386837702</v>
      </c>
      <c r="AE57" s="6">
        <v>2.0709662802394599</v>
      </c>
      <c r="AF57" s="6">
        <v>3.7894420884704298</v>
      </c>
    </row>
    <row r="58" spans="1:32" x14ac:dyDescent="0.25">
      <c r="A58" s="6" t="s">
        <v>78</v>
      </c>
      <c r="B58" s="6" t="s">
        <v>79</v>
      </c>
      <c r="C58" s="6">
        <v>912.29828843919904</v>
      </c>
      <c r="D58" s="6">
        <v>1045.1283309083501</v>
      </c>
      <c r="E58" s="6">
        <v>1500.5733806524499</v>
      </c>
      <c r="F58" s="6">
        <v>1446.37023959162</v>
      </c>
      <c r="G58" s="6">
        <v>1192.62976040838</v>
      </c>
      <c r="H58" s="6">
        <v>965.557915373632</v>
      </c>
      <c r="I58" s="6">
        <v>1123.0229601411099</v>
      </c>
      <c r="J58" s="6">
        <v>1112.0952177986701</v>
      </c>
      <c r="K58" s="6">
        <v>1115.58774685811</v>
      </c>
      <c r="L58" s="6">
        <v>956.832537752088</v>
      </c>
      <c r="M58" s="6">
        <v>900.90362207638395</v>
      </c>
      <c r="N58" s="6">
        <v>859.21666981585304</v>
      </c>
      <c r="O58" s="6">
        <v>643.72457013519499</v>
      </c>
      <c r="P58" s="6">
        <v>454.44224560625997</v>
      </c>
      <c r="Q58" s="6">
        <v>1065.61651444269</v>
      </c>
      <c r="R58" s="6">
        <v>5.9650731557421199</v>
      </c>
      <c r="S58" s="6">
        <v>6.8335839604312101</v>
      </c>
      <c r="T58" s="6">
        <v>9.8115168082414801</v>
      </c>
      <c r="U58" s="6">
        <v>9.4571089289369805</v>
      </c>
      <c r="V58" s="6">
        <v>7.7980238028532796</v>
      </c>
      <c r="W58" s="6">
        <v>6.31331185676496</v>
      </c>
      <c r="X58" s="6">
        <v>7.3428989155296698</v>
      </c>
      <c r="Y58" s="6">
        <v>7.2714477428970499</v>
      </c>
      <c r="Z58" s="6">
        <v>7.2942836854852002</v>
      </c>
      <c r="AA58" s="6">
        <v>6.2562608719242103</v>
      </c>
      <c r="AB58" s="6">
        <v>5.89056899487632</v>
      </c>
      <c r="AC58" s="6">
        <v>5.6179983641679998</v>
      </c>
      <c r="AD58" s="6">
        <v>4.2090007201202804</v>
      </c>
      <c r="AE58" s="6">
        <v>2.9713760010870902</v>
      </c>
      <c r="AF58" s="6">
        <v>6.9675461909421497</v>
      </c>
    </row>
    <row r="59" spans="1:32" x14ac:dyDescent="0.25">
      <c r="A59" s="6" t="s">
        <v>80</v>
      </c>
      <c r="B59" s="6" t="s">
        <v>81</v>
      </c>
      <c r="C59" s="6">
        <v>5830.4234187936099</v>
      </c>
      <c r="D59" s="6">
        <v>6864.8750800688704</v>
      </c>
      <c r="E59" s="6">
        <v>7958.7015011375197</v>
      </c>
      <c r="F59" s="6">
        <v>8649.0595587126209</v>
      </c>
      <c r="G59" s="6">
        <v>7774.94044128737</v>
      </c>
      <c r="H59" s="6">
        <v>6296.4205102734904</v>
      </c>
      <c r="I59" s="6">
        <v>7236.4327387906396</v>
      </c>
      <c r="J59" s="6">
        <v>6996.7408980520204</v>
      </c>
      <c r="K59" s="6">
        <v>6714.5843821902899</v>
      </c>
      <c r="L59" s="6">
        <v>5536.9957427551999</v>
      </c>
      <c r="M59" s="6">
        <v>5484.8257279382997</v>
      </c>
      <c r="N59" s="6">
        <v>3949.8910314673099</v>
      </c>
      <c r="O59" s="6">
        <v>2663.2948018095499</v>
      </c>
      <c r="P59" s="6">
        <v>2323.2593524751601</v>
      </c>
      <c r="Q59" s="6">
        <v>4815.5548142479702</v>
      </c>
      <c r="R59" s="6">
        <v>6.5439788753632202</v>
      </c>
      <c r="S59" s="6">
        <v>7.7050317411206697</v>
      </c>
      <c r="T59" s="6">
        <v>8.9327259373456993</v>
      </c>
      <c r="U59" s="6">
        <v>9.70757335762843</v>
      </c>
      <c r="V59" s="6">
        <v>8.7264753089783795</v>
      </c>
      <c r="W59" s="6">
        <v>7.0670069478691504</v>
      </c>
      <c r="X59" s="6">
        <v>8.1220624256876306</v>
      </c>
      <c r="Y59" s="6">
        <v>7.85303593657631</v>
      </c>
      <c r="Z59" s="6">
        <v>7.5363477397305196</v>
      </c>
      <c r="AA59" s="6">
        <v>6.2146400991685402</v>
      </c>
      <c r="AB59" s="6">
        <v>6.1560852652625302</v>
      </c>
      <c r="AC59" s="6">
        <v>4.4332978264650604</v>
      </c>
      <c r="AD59" s="6">
        <v>2.9892417188308702</v>
      </c>
      <c r="AE59" s="6">
        <v>2.6075910843081198</v>
      </c>
      <c r="AF59" s="6">
        <v>5.4049057356648698</v>
      </c>
    </row>
    <row r="60" spans="1:32" x14ac:dyDescent="0.25">
      <c r="A60" t="s">
        <v>13</v>
      </c>
    </row>
    <row r="61" spans="1:32" x14ac:dyDescent="0.25">
      <c r="A61" t="s">
        <v>14</v>
      </c>
    </row>
    <row r="62" spans="1:32" x14ac:dyDescent="0.25">
      <c r="A62" t="s">
        <v>15</v>
      </c>
    </row>
    <row r="63" spans="1:32" x14ac:dyDescent="0.25">
      <c r="A63" t="s">
        <v>420</v>
      </c>
    </row>
    <row r="64" spans="1:32" x14ac:dyDescent="0.25">
      <c r="A64" t="s">
        <v>16</v>
      </c>
    </row>
    <row r="67" spans="1:32" x14ac:dyDescent="0.25">
      <c r="L67" s="7" t="str">
        <f>HYPERLINK("#'Indice'!A1", "Ir al Índice")</f>
        <v>Ir al Índice</v>
      </c>
    </row>
    <row r="68" spans="1:32" ht="17.25" x14ac:dyDescent="0.3">
      <c r="A68" s="4" t="s">
        <v>195</v>
      </c>
    </row>
    <row r="69" spans="1:32" x14ac:dyDescent="0.25">
      <c r="A69" s="5" t="s">
        <v>18</v>
      </c>
      <c r="B69" s="5" t="s">
        <v>83</v>
      </c>
      <c r="C69" s="5" t="s">
        <v>164</v>
      </c>
      <c r="D69" s="5" t="s">
        <v>165</v>
      </c>
      <c r="E69" s="5" t="s">
        <v>166</v>
      </c>
      <c r="F69" s="5" t="s">
        <v>167</v>
      </c>
      <c r="G69" s="5" t="s">
        <v>168</v>
      </c>
      <c r="H69" s="5" t="s">
        <v>169</v>
      </c>
      <c r="I69" s="5" t="s">
        <v>170</v>
      </c>
      <c r="J69" s="5" t="s">
        <v>171</v>
      </c>
      <c r="K69" s="5" t="s">
        <v>172</v>
      </c>
      <c r="L69" s="5" t="s">
        <v>173</v>
      </c>
      <c r="M69" s="5" t="s">
        <v>174</v>
      </c>
      <c r="N69" s="5" t="s">
        <v>175</v>
      </c>
      <c r="O69" s="5" t="s">
        <v>176</v>
      </c>
      <c r="P69" s="5" t="s">
        <v>177</v>
      </c>
      <c r="Q69" s="5" t="s">
        <v>178</v>
      </c>
      <c r="R69" s="5" t="s">
        <v>179</v>
      </c>
      <c r="S69" s="5" t="s">
        <v>180</v>
      </c>
      <c r="T69" s="5" t="s">
        <v>181</v>
      </c>
      <c r="U69" s="5" t="s">
        <v>182</v>
      </c>
      <c r="V69" s="5" t="s">
        <v>183</v>
      </c>
      <c r="W69" s="5" t="s">
        <v>184</v>
      </c>
      <c r="X69" s="5" t="s">
        <v>185</v>
      </c>
      <c r="Y69" s="5" t="s">
        <v>186</v>
      </c>
      <c r="Z69" s="5" t="s">
        <v>187</v>
      </c>
      <c r="AA69" s="5" t="s">
        <v>188</v>
      </c>
      <c r="AB69" s="5" t="s">
        <v>189</v>
      </c>
      <c r="AC69" s="5" t="s">
        <v>190</v>
      </c>
      <c r="AD69" s="5" t="s">
        <v>191</v>
      </c>
      <c r="AE69" s="5" t="s">
        <v>192</v>
      </c>
      <c r="AF69" s="5" t="s">
        <v>193</v>
      </c>
    </row>
    <row r="70" spans="1:32" x14ac:dyDescent="0.25">
      <c r="A70" s="6" t="s">
        <v>84</v>
      </c>
      <c r="B70" s="6" t="s">
        <v>85</v>
      </c>
      <c r="C70" s="6">
        <v>28316.417906212799</v>
      </c>
      <c r="D70" s="6">
        <v>26061.432313508201</v>
      </c>
      <c r="E70" s="6">
        <v>35589.149780278902</v>
      </c>
      <c r="F70" s="6">
        <v>37045.323963414303</v>
      </c>
      <c r="G70" s="6">
        <v>47640.676036585501</v>
      </c>
      <c r="H70" s="6">
        <v>37149.354466765501</v>
      </c>
      <c r="I70" s="6">
        <v>42696.556472130098</v>
      </c>
      <c r="J70" s="6">
        <v>38835.482197198202</v>
      </c>
      <c r="K70" s="6">
        <v>46107.9859245029</v>
      </c>
      <c r="L70" s="6">
        <v>30194.325487836399</v>
      </c>
      <c r="M70" s="6">
        <v>41661.295451566097</v>
      </c>
      <c r="N70" s="6">
        <v>25579.279047747401</v>
      </c>
      <c r="O70" s="6">
        <v>24860.2648807115</v>
      </c>
      <c r="P70" s="6">
        <v>16767.602812680001</v>
      </c>
      <c r="Q70" s="6">
        <v>38949.853258860901</v>
      </c>
      <c r="R70" s="6">
        <v>5.4722474236818401</v>
      </c>
      <c r="S70" s="6">
        <v>5.0364635211773496</v>
      </c>
      <c r="T70" s="6">
        <v>6.87772845566841</v>
      </c>
      <c r="U70" s="6">
        <v>7.1591392417532704</v>
      </c>
      <c r="V70" s="6">
        <v>9.2067283216097309</v>
      </c>
      <c r="W70" s="6">
        <v>7.1792435026747397</v>
      </c>
      <c r="X70" s="6">
        <v>8.2512598143085203</v>
      </c>
      <c r="Y70" s="6">
        <v>7.5050936211261501</v>
      </c>
      <c r="Z70" s="6">
        <v>8.9105305629480807</v>
      </c>
      <c r="AA70" s="6">
        <v>5.83515967336995</v>
      </c>
      <c r="AB70" s="6">
        <v>8.0511919783490793</v>
      </c>
      <c r="AC70" s="6">
        <v>4.9432857055681101</v>
      </c>
      <c r="AD70" s="6">
        <v>4.8043336871247897</v>
      </c>
      <c r="AE70" s="6">
        <v>3.2403982593037099</v>
      </c>
      <c r="AF70" s="6">
        <v>7.5271962313362604</v>
      </c>
    </row>
    <row r="71" spans="1:32" x14ac:dyDescent="0.25">
      <c r="A71" s="6" t="s">
        <v>86</v>
      </c>
      <c r="B71" s="6" t="s">
        <v>87</v>
      </c>
      <c r="C71" s="6">
        <v>45065.202116710498</v>
      </c>
      <c r="D71" s="6">
        <v>50992.681411099598</v>
      </c>
      <c r="E71" s="6">
        <v>51548.116472189802</v>
      </c>
      <c r="F71" s="6">
        <v>65998.384562422405</v>
      </c>
      <c r="G71" s="6">
        <v>73120.615437577493</v>
      </c>
      <c r="H71" s="6">
        <v>67040.562522399297</v>
      </c>
      <c r="I71" s="6">
        <v>61721.069471053197</v>
      </c>
      <c r="J71" s="6">
        <v>53391.063595055602</v>
      </c>
      <c r="K71" s="6">
        <v>52048.4418093438</v>
      </c>
      <c r="L71" s="6">
        <v>63491.858291253397</v>
      </c>
      <c r="M71" s="6">
        <v>58859.004310896198</v>
      </c>
      <c r="N71" s="6">
        <v>37945.570376799202</v>
      </c>
      <c r="O71" s="6">
        <v>32095.008666983998</v>
      </c>
      <c r="P71" s="6">
        <v>22166.203260313101</v>
      </c>
      <c r="Q71" s="6">
        <v>48230.217695903702</v>
      </c>
      <c r="R71" s="6">
        <v>5.7502101680856104</v>
      </c>
      <c r="S71" s="6">
        <v>6.5065421073375704</v>
      </c>
      <c r="T71" s="6">
        <v>6.5774142700257601</v>
      </c>
      <c r="U71" s="6">
        <v>8.4212333277729297</v>
      </c>
      <c r="V71" s="6">
        <v>9.3300126624734698</v>
      </c>
      <c r="W71" s="6">
        <v>8.5542127003472199</v>
      </c>
      <c r="X71" s="6">
        <v>7.8754583267688396</v>
      </c>
      <c r="Y71" s="6">
        <v>6.8125698398976597</v>
      </c>
      <c r="Z71" s="6">
        <v>6.6412545659952098</v>
      </c>
      <c r="AA71" s="6">
        <v>8.1014066727471103</v>
      </c>
      <c r="AB71" s="6">
        <v>7.5102657743636199</v>
      </c>
      <c r="AC71" s="6">
        <v>4.8417624767197101</v>
      </c>
      <c r="AD71" s="6">
        <v>4.0952450341558198</v>
      </c>
      <c r="AE71" s="6">
        <v>2.8283536162826</v>
      </c>
      <c r="AF71" s="6">
        <v>6.1540584570268804</v>
      </c>
    </row>
    <row r="72" spans="1:32" x14ac:dyDescent="0.25">
      <c r="A72" s="6" t="s">
        <v>88</v>
      </c>
      <c r="B72" s="6" t="s">
        <v>89</v>
      </c>
      <c r="C72" s="6">
        <v>73204.971506255402</v>
      </c>
      <c r="D72" s="6">
        <v>75461.433840354206</v>
      </c>
      <c r="E72" s="6">
        <v>78168.594653390697</v>
      </c>
      <c r="F72" s="6">
        <v>97924.239144445004</v>
      </c>
      <c r="G72" s="6">
        <v>101350.760855555</v>
      </c>
      <c r="H72" s="6">
        <v>87529.138759027905</v>
      </c>
      <c r="I72" s="6">
        <v>100138.878692703</v>
      </c>
      <c r="J72" s="6">
        <v>77775.814064312202</v>
      </c>
      <c r="K72" s="6">
        <v>74246.283113813697</v>
      </c>
      <c r="L72" s="6">
        <v>80351.215967348893</v>
      </c>
      <c r="M72" s="6">
        <v>86794.669402794898</v>
      </c>
      <c r="N72" s="6">
        <v>48417.071309088897</v>
      </c>
      <c r="O72" s="6">
        <v>46031.819183763801</v>
      </c>
      <c r="P72" s="6">
        <v>29355.265257111801</v>
      </c>
      <c r="Q72" s="6">
        <v>55433.844250035603</v>
      </c>
      <c r="R72" s="6">
        <v>6.5820917677520301</v>
      </c>
      <c r="S72" s="6">
        <v>6.7849774713855</v>
      </c>
      <c r="T72" s="6">
        <v>7.0283869084064001</v>
      </c>
      <c r="U72" s="6">
        <v>8.8046797242582997</v>
      </c>
      <c r="V72" s="6">
        <v>9.1127691870729297</v>
      </c>
      <c r="W72" s="6">
        <v>7.8700231939164604</v>
      </c>
      <c r="X72" s="6">
        <v>9.0038050082273404</v>
      </c>
      <c r="Y72" s="6">
        <v>6.9930707566654497</v>
      </c>
      <c r="Z72" s="6">
        <v>6.6757194055851796</v>
      </c>
      <c r="AA72" s="6">
        <v>7.2246333311168698</v>
      </c>
      <c r="AB72" s="6">
        <v>7.8039847186072402</v>
      </c>
      <c r="AC72" s="6">
        <v>4.3533328396280497</v>
      </c>
      <c r="AD72" s="6">
        <v>4.1388672363353303</v>
      </c>
      <c r="AE72" s="6">
        <v>2.6394252441243302</v>
      </c>
      <c r="AF72" s="6">
        <v>4.9842332069186002</v>
      </c>
    </row>
    <row r="73" spans="1:32" x14ac:dyDescent="0.25">
      <c r="A73" s="6" t="s">
        <v>90</v>
      </c>
      <c r="B73" s="6" t="s">
        <v>91</v>
      </c>
      <c r="C73" s="6">
        <v>4738.4692997509701</v>
      </c>
      <c r="D73" s="6">
        <v>7790.1143011291397</v>
      </c>
      <c r="E73" s="6">
        <v>10017.4163991199</v>
      </c>
      <c r="F73" s="6">
        <v>11369.835921972201</v>
      </c>
      <c r="G73" s="6">
        <v>11697.164078027799</v>
      </c>
      <c r="H73" s="6">
        <v>11103.7716456536</v>
      </c>
      <c r="I73" s="6">
        <v>11859.3442089034</v>
      </c>
      <c r="J73" s="6">
        <v>10844.0562480512</v>
      </c>
      <c r="K73" s="6">
        <v>9205.0940231593795</v>
      </c>
      <c r="L73" s="6">
        <v>9744.6197777104899</v>
      </c>
      <c r="M73" s="6">
        <v>10971.114096522</v>
      </c>
      <c r="N73" s="6">
        <v>8938.6195950195706</v>
      </c>
      <c r="O73" s="6">
        <v>6199.79191045468</v>
      </c>
      <c r="P73" s="6">
        <v>5080.1406548181903</v>
      </c>
      <c r="Q73" s="6">
        <v>10779.4478397076</v>
      </c>
      <c r="R73" s="6">
        <v>3.3764451077398099</v>
      </c>
      <c r="S73" s="6">
        <v>5.5509261866830499</v>
      </c>
      <c r="T73" s="6">
        <v>7.1380132387432402</v>
      </c>
      <c r="U73" s="6">
        <v>8.1016937002345397</v>
      </c>
      <c r="V73" s="6">
        <v>8.3349347494479904</v>
      </c>
      <c r="W73" s="6">
        <v>7.9121068595711899</v>
      </c>
      <c r="X73" s="6">
        <v>8.4504978722261193</v>
      </c>
      <c r="Y73" s="6">
        <v>7.7270439778331097</v>
      </c>
      <c r="Z73" s="6">
        <v>6.5591845624946501</v>
      </c>
      <c r="AA73" s="6">
        <v>6.9436291962394501</v>
      </c>
      <c r="AB73" s="6">
        <v>7.8175803565095903</v>
      </c>
      <c r="AC73" s="6">
        <v>6.36930546392633</v>
      </c>
      <c r="AD73" s="6">
        <v>4.4177255862266902</v>
      </c>
      <c r="AE73" s="6">
        <v>3.61990655114985</v>
      </c>
      <c r="AF73" s="6">
        <v>7.6810065909743903</v>
      </c>
    </row>
    <row r="74" spans="1:32" x14ac:dyDescent="0.25">
      <c r="A74" s="6" t="s">
        <v>92</v>
      </c>
      <c r="B74" s="6" t="s">
        <v>93</v>
      </c>
      <c r="C74" s="6">
        <v>4671.7657465051498</v>
      </c>
      <c r="D74" s="6">
        <v>6079.9250847888297</v>
      </c>
      <c r="E74" s="6">
        <v>7324.3091687060296</v>
      </c>
      <c r="F74" s="6">
        <v>10219.9897616779</v>
      </c>
      <c r="G74" s="6">
        <v>12183.0102383221</v>
      </c>
      <c r="H74" s="6">
        <v>13097.499336944</v>
      </c>
      <c r="I74" s="6">
        <v>11789.5343052511</v>
      </c>
      <c r="J74" s="6">
        <v>11863.0208488922</v>
      </c>
      <c r="K74" s="6">
        <v>9600.1613305941391</v>
      </c>
      <c r="L74" s="6">
        <v>10202.873124370401</v>
      </c>
      <c r="M74" s="6">
        <v>11637.911053948201</v>
      </c>
      <c r="N74" s="6">
        <v>8648.4204052659206</v>
      </c>
      <c r="O74" s="6">
        <v>7084.2965528917202</v>
      </c>
      <c r="P74" s="6">
        <v>5961.6573871229602</v>
      </c>
      <c r="Q74" s="6">
        <v>11737.625654719301</v>
      </c>
      <c r="R74" s="6">
        <v>3.2876143520183798</v>
      </c>
      <c r="S74" s="6">
        <v>4.2785640489147498</v>
      </c>
      <c r="T74" s="6">
        <v>5.1542618462133003</v>
      </c>
      <c r="U74" s="6">
        <v>7.1920097969612602</v>
      </c>
      <c r="V74" s="6">
        <v>8.5734262982379494</v>
      </c>
      <c r="W74" s="6">
        <v>9.2169704416151603</v>
      </c>
      <c r="X74" s="6">
        <v>8.2965294684459892</v>
      </c>
      <c r="Y74" s="6">
        <v>8.3482434088838904</v>
      </c>
      <c r="Z74" s="6">
        <v>6.7558242182334798</v>
      </c>
      <c r="AA74" s="6">
        <v>7.1799644792968502</v>
      </c>
      <c r="AB74" s="6">
        <v>8.1898291747816501</v>
      </c>
      <c r="AC74" s="6">
        <v>6.0860652244626596</v>
      </c>
      <c r="AD74" s="6">
        <v>4.98536020104694</v>
      </c>
      <c r="AE74" s="6">
        <v>4.1953367208927101</v>
      </c>
      <c r="AF74" s="6">
        <v>8.2600003199950294</v>
      </c>
    </row>
    <row r="75" spans="1:32" x14ac:dyDescent="0.25">
      <c r="A75" s="6" t="s">
        <v>94</v>
      </c>
      <c r="B75" s="6" t="s">
        <v>95</v>
      </c>
      <c r="C75" s="6">
        <v>4573.7271505372</v>
      </c>
      <c r="D75" s="6">
        <v>4463.5630942928901</v>
      </c>
      <c r="E75" s="6">
        <v>4880.7097551698998</v>
      </c>
      <c r="F75" s="6">
        <v>6437.84388264278</v>
      </c>
      <c r="G75" s="6">
        <v>7595.15611735721</v>
      </c>
      <c r="H75" s="6">
        <v>6550.8772595446198</v>
      </c>
      <c r="I75" s="6">
        <v>6117.6223447573602</v>
      </c>
      <c r="J75" s="6">
        <v>5114.7270723417596</v>
      </c>
      <c r="K75" s="6">
        <v>5472.6471663952398</v>
      </c>
      <c r="L75" s="6">
        <v>4575.5594485567999</v>
      </c>
      <c r="M75" s="6">
        <v>5376.5667084039796</v>
      </c>
      <c r="N75" s="6">
        <v>3749.6644929495201</v>
      </c>
      <c r="O75" s="6">
        <v>3035.6253484671802</v>
      </c>
      <c r="P75" s="6">
        <v>2073.7224168374401</v>
      </c>
      <c r="Q75" s="6">
        <v>4490.9877417458101</v>
      </c>
      <c r="R75" s="6">
        <v>6.1384895120552203</v>
      </c>
      <c r="S75" s="6">
        <v>5.9906361570990203</v>
      </c>
      <c r="T75" s="6">
        <v>6.5504969267738398</v>
      </c>
      <c r="U75" s="6">
        <v>8.6403573831923808</v>
      </c>
      <c r="V75" s="6">
        <v>10.1936089832869</v>
      </c>
      <c r="W75" s="6">
        <v>8.7920617100546892</v>
      </c>
      <c r="X75" s="6">
        <v>8.2105817347667909</v>
      </c>
      <c r="Y75" s="6">
        <v>6.8645761885702203</v>
      </c>
      <c r="Z75" s="6">
        <v>7.3449478135463604</v>
      </c>
      <c r="AA75" s="6">
        <v>6.1409486754040703</v>
      </c>
      <c r="AB75" s="6">
        <v>7.2159963338710797</v>
      </c>
      <c r="AC75" s="6">
        <v>5.0324987490766704</v>
      </c>
      <c r="AD75" s="6">
        <v>4.0741727153326401</v>
      </c>
      <c r="AE75" s="6">
        <v>2.7831837990544099</v>
      </c>
      <c r="AF75" s="6">
        <v>6.0274433179157301</v>
      </c>
    </row>
    <row r="76" spans="1:32" x14ac:dyDescent="0.25">
      <c r="A76" s="6" t="s">
        <v>96</v>
      </c>
      <c r="B76" s="6" t="s">
        <v>97</v>
      </c>
      <c r="C76" s="6">
        <v>4549.0204755678997</v>
      </c>
      <c r="D76" s="6">
        <v>5444.91520097175</v>
      </c>
      <c r="E76" s="6">
        <v>6304.0643234603604</v>
      </c>
      <c r="F76" s="6">
        <v>6867.9015640990201</v>
      </c>
      <c r="G76" s="6">
        <v>7830.0984359009899</v>
      </c>
      <c r="H76" s="6">
        <v>6245.7555469585704</v>
      </c>
      <c r="I76" s="6">
        <v>7662.5499217157703</v>
      </c>
      <c r="J76" s="6">
        <v>5300.9659815695004</v>
      </c>
      <c r="K76" s="6">
        <v>5023.9649953921398</v>
      </c>
      <c r="L76" s="6">
        <v>5220.97402373359</v>
      </c>
      <c r="M76" s="6">
        <v>5568.7895306304499</v>
      </c>
      <c r="N76" s="6">
        <v>4760.28994048406</v>
      </c>
      <c r="O76" s="6">
        <v>3451.9310297912298</v>
      </c>
      <c r="P76" s="6">
        <v>2823.7522352470601</v>
      </c>
      <c r="Q76" s="6">
        <v>4811.0267944776697</v>
      </c>
      <c r="R76" s="6">
        <v>5.55666635180404</v>
      </c>
      <c r="S76" s="6">
        <v>6.6510092113597103</v>
      </c>
      <c r="T76" s="6">
        <v>7.7004670112871798</v>
      </c>
      <c r="U76" s="6">
        <v>8.3891988909914001</v>
      </c>
      <c r="V76" s="6">
        <v>9.5645303739048995</v>
      </c>
      <c r="W76" s="6">
        <v>7.6292423557503302</v>
      </c>
      <c r="X76" s="6">
        <v>9.3598684700800892</v>
      </c>
      <c r="Y76" s="6">
        <v>6.4751740424223696</v>
      </c>
      <c r="Z76" s="6">
        <v>6.1368150335818799</v>
      </c>
      <c r="AA76" s="6">
        <v>6.3774632005149696</v>
      </c>
      <c r="AB76" s="6">
        <v>6.8023227354829103</v>
      </c>
      <c r="AC76" s="6">
        <v>5.8147337606381804</v>
      </c>
      <c r="AD76" s="6">
        <v>4.2165624676803901</v>
      </c>
      <c r="AE76" s="6">
        <v>3.4492368446572002</v>
      </c>
      <c r="AF76" s="6">
        <v>5.8767092498444597</v>
      </c>
    </row>
    <row r="77" spans="1:32" x14ac:dyDescent="0.25">
      <c r="A77" s="6" t="s">
        <v>98</v>
      </c>
      <c r="B77" s="6" t="s">
        <v>99</v>
      </c>
      <c r="C77" s="6">
        <v>12001.8257672994</v>
      </c>
      <c r="D77" s="6">
        <v>15448.918180664799</v>
      </c>
      <c r="E77" s="6">
        <v>15887.2560520357</v>
      </c>
      <c r="F77" s="6">
        <v>18552.767944645799</v>
      </c>
      <c r="G77" s="6">
        <v>23629.232055354099</v>
      </c>
      <c r="H77" s="6">
        <v>19494.686228714301</v>
      </c>
      <c r="I77" s="6">
        <v>18404.025092976</v>
      </c>
      <c r="J77" s="6">
        <v>17093.771161634799</v>
      </c>
      <c r="K77" s="6">
        <v>16676.3223698242</v>
      </c>
      <c r="L77" s="6">
        <v>18778.593204007298</v>
      </c>
      <c r="M77" s="6">
        <v>17623.601942843001</v>
      </c>
      <c r="N77" s="6">
        <v>14161.4220840747</v>
      </c>
      <c r="O77" s="6">
        <v>9241.9661816813295</v>
      </c>
      <c r="P77" s="6">
        <v>7405.4773636641403</v>
      </c>
      <c r="Q77" s="6">
        <v>16560.134370579701</v>
      </c>
      <c r="R77" s="6">
        <v>4.9808373868274503</v>
      </c>
      <c r="S77" s="6">
        <v>6.4114036274339403</v>
      </c>
      <c r="T77" s="6">
        <v>6.5933167546629203</v>
      </c>
      <c r="U77" s="6">
        <v>7.69952188937825</v>
      </c>
      <c r="V77" s="6">
        <v>9.8062882035832502</v>
      </c>
      <c r="W77" s="6">
        <v>8.0904242317041692</v>
      </c>
      <c r="X77" s="6">
        <v>7.6377926182669498</v>
      </c>
      <c r="Y77" s="6">
        <v>7.0940285365350304</v>
      </c>
      <c r="Z77" s="6">
        <v>6.9207845160292996</v>
      </c>
      <c r="AA77" s="6">
        <v>7.7932408715169998</v>
      </c>
      <c r="AB77" s="6">
        <v>7.3139118288691298</v>
      </c>
      <c r="AC77" s="6">
        <v>5.8770841982382001</v>
      </c>
      <c r="AD77" s="6">
        <v>3.8354773330350902</v>
      </c>
      <c r="AE77" s="6">
        <v>3.07332227907709</v>
      </c>
      <c r="AF77" s="6">
        <v>6.8725657248422003</v>
      </c>
    </row>
    <row r="78" spans="1:32" x14ac:dyDescent="0.25">
      <c r="A78" s="6" t="s">
        <v>100</v>
      </c>
      <c r="B78" s="6" t="s">
        <v>101</v>
      </c>
      <c r="C78" s="6">
        <v>731.93545699651304</v>
      </c>
      <c r="D78" s="6">
        <v>915.47594114811898</v>
      </c>
      <c r="E78" s="6">
        <v>881.58860185536696</v>
      </c>
      <c r="F78" s="6">
        <v>1762.3990206666799</v>
      </c>
      <c r="G78" s="6">
        <v>1953.6009793333201</v>
      </c>
      <c r="H78" s="6">
        <v>1517.2122514180501</v>
      </c>
      <c r="I78" s="6">
        <v>1332.9183061070701</v>
      </c>
      <c r="J78" s="6">
        <v>1220.2641789312599</v>
      </c>
      <c r="K78" s="6">
        <v>1088.46404237713</v>
      </c>
      <c r="L78" s="6">
        <v>1062.2738199236201</v>
      </c>
      <c r="M78" s="6">
        <v>1377.8674012428601</v>
      </c>
      <c r="N78" s="6">
        <v>1060.1727313122699</v>
      </c>
      <c r="O78" s="6">
        <v>789.47648478140195</v>
      </c>
      <c r="P78" s="6">
        <v>687.85280688751095</v>
      </c>
      <c r="Q78" s="6">
        <v>1038.4979770188199</v>
      </c>
      <c r="R78" s="6">
        <v>4.2016960791992704</v>
      </c>
      <c r="S78" s="6">
        <v>5.2553153912062003</v>
      </c>
      <c r="T78" s="6">
        <v>5.0607841667931499</v>
      </c>
      <c r="U78" s="6">
        <v>10.117101151932699</v>
      </c>
      <c r="V78" s="6">
        <v>11.2147013738997</v>
      </c>
      <c r="W78" s="6">
        <v>8.7095996063033905</v>
      </c>
      <c r="X78" s="6">
        <v>7.6516550293172703</v>
      </c>
      <c r="Y78" s="6">
        <v>7.0049608434630599</v>
      </c>
      <c r="Z78" s="6">
        <v>6.2483584522223197</v>
      </c>
      <c r="AA78" s="6">
        <v>6.0980127435340101</v>
      </c>
      <c r="AB78" s="6">
        <v>7.9096865742988802</v>
      </c>
      <c r="AC78" s="6">
        <v>6.0859513852598797</v>
      </c>
      <c r="AD78" s="6">
        <v>4.5320119677462802</v>
      </c>
      <c r="AE78" s="6">
        <v>3.9486383862658498</v>
      </c>
      <c r="AF78" s="6">
        <v>5.9615268485580799</v>
      </c>
    </row>
    <row r="79" spans="1:32" x14ac:dyDescent="0.25">
      <c r="A79" s="6" t="s">
        <v>102</v>
      </c>
      <c r="B79" s="6" t="s">
        <v>103</v>
      </c>
      <c r="C79" s="6">
        <v>26582.788045233301</v>
      </c>
      <c r="D79" s="6">
        <v>26876.761077900999</v>
      </c>
      <c r="E79" s="6">
        <v>29148.4508768657</v>
      </c>
      <c r="F79" s="6">
        <v>32892.906647052099</v>
      </c>
      <c r="G79" s="6">
        <v>35641.093352947901</v>
      </c>
      <c r="H79" s="6">
        <v>27708.984242068102</v>
      </c>
      <c r="I79" s="6">
        <v>32546.517426871102</v>
      </c>
      <c r="J79" s="6">
        <v>24616.6667001475</v>
      </c>
      <c r="K79" s="6">
        <v>21902.502277259198</v>
      </c>
      <c r="L79" s="6">
        <v>24132.113384041699</v>
      </c>
      <c r="M79" s="6">
        <v>23317.2159696122</v>
      </c>
      <c r="N79" s="6">
        <v>16440.424061564299</v>
      </c>
      <c r="O79" s="6">
        <v>13997.9597921766</v>
      </c>
      <c r="P79" s="6">
        <v>9909.6791307408294</v>
      </c>
      <c r="Q79" s="6">
        <v>15541.937015518301</v>
      </c>
      <c r="R79" s="6">
        <v>7.3584350281333197</v>
      </c>
      <c r="S79" s="6">
        <v>7.4398102946113003</v>
      </c>
      <c r="T79" s="6">
        <v>8.0686413172004805</v>
      </c>
      <c r="U79" s="6">
        <v>9.1051516506444603</v>
      </c>
      <c r="V79" s="6">
        <v>9.8658827404798597</v>
      </c>
      <c r="W79" s="6">
        <v>7.67017966264038</v>
      </c>
      <c r="X79" s="6">
        <v>9.0092669538695809</v>
      </c>
      <c r="Y79" s="6">
        <v>6.8141890238909504</v>
      </c>
      <c r="Z79" s="6">
        <v>6.0628757106481803</v>
      </c>
      <c r="AA79" s="6">
        <v>6.6800588458161902</v>
      </c>
      <c r="AB79" s="6">
        <v>6.45448545342144</v>
      </c>
      <c r="AC79" s="6">
        <v>4.5509068531911803</v>
      </c>
      <c r="AD79" s="6">
        <v>3.8748034059438798</v>
      </c>
      <c r="AE79" s="6">
        <v>2.7431182127745499</v>
      </c>
      <c r="AF79" s="6">
        <v>4.3021948467342597</v>
      </c>
    </row>
    <row r="80" spans="1:32" x14ac:dyDescent="0.25">
      <c r="A80" s="6" t="s">
        <v>104</v>
      </c>
      <c r="B80" s="6" t="s">
        <v>105</v>
      </c>
      <c r="C80" s="6">
        <v>51285.257619089498</v>
      </c>
      <c r="D80" s="6">
        <v>54540.806645240402</v>
      </c>
      <c r="E80" s="6">
        <v>53037.935735670202</v>
      </c>
      <c r="F80" s="6">
        <v>57495.756855791697</v>
      </c>
      <c r="G80" s="6">
        <v>62629.2431442085</v>
      </c>
      <c r="H80" s="6">
        <v>49866.062572139999</v>
      </c>
      <c r="I80" s="6">
        <v>46815.190460142701</v>
      </c>
      <c r="J80" s="6">
        <v>45603.487391800198</v>
      </c>
      <c r="K80" s="6">
        <v>35171.291352783599</v>
      </c>
      <c r="L80" s="6">
        <v>34137.3242010701</v>
      </c>
      <c r="M80" s="6">
        <v>33178.644022064102</v>
      </c>
      <c r="N80" s="6">
        <v>22861.174687441799</v>
      </c>
      <c r="O80" s="6">
        <v>16737.502396926498</v>
      </c>
      <c r="P80" s="6">
        <v>10122.5093300758</v>
      </c>
      <c r="Q80" s="6">
        <v>20016.813585555901</v>
      </c>
      <c r="R80" s="6">
        <v>8.6411700136123901</v>
      </c>
      <c r="S80" s="6">
        <v>9.1897048933933103</v>
      </c>
      <c r="T80" s="6">
        <v>8.9364827465033905</v>
      </c>
      <c r="U80" s="6">
        <v>9.6875911932103609</v>
      </c>
      <c r="V80" s="6">
        <v>10.5525440049955</v>
      </c>
      <c r="W80" s="6">
        <v>8.4020466036404304</v>
      </c>
      <c r="X80" s="6">
        <v>7.8879982038963101</v>
      </c>
      <c r="Y80" s="6">
        <v>7.6838355905907303</v>
      </c>
      <c r="Z80" s="6">
        <v>5.9260910890807796</v>
      </c>
      <c r="AA80" s="6">
        <v>5.7518756056994302</v>
      </c>
      <c r="AB80" s="6">
        <v>5.5903453960434701</v>
      </c>
      <c r="AC80" s="6">
        <v>3.8519314585941702</v>
      </c>
      <c r="AD80" s="6">
        <v>2.8201399491703398</v>
      </c>
      <c r="AE80" s="6">
        <v>1.7055646816718799</v>
      </c>
      <c r="AF80" s="6">
        <v>3.3726785698974902</v>
      </c>
    </row>
    <row r="81" spans="1:32" x14ac:dyDescent="0.25">
      <c r="A81" s="6" t="s">
        <v>106</v>
      </c>
      <c r="B81" s="6" t="s">
        <v>107</v>
      </c>
      <c r="C81" s="6">
        <v>6634.4336842081702</v>
      </c>
      <c r="D81" s="6">
        <v>6797.6899657978402</v>
      </c>
      <c r="E81" s="6">
        <v>7279.8763499939696</v>
      </c>
      <c r="F81" s="6">
        <v>8789.1054730689793</v>
      </c>
      <c r="G81" s="6">
        <v>15268.894526931001</v>
      </c>
      <c r="H81" s="6">
        <v>16193.2440394805</v>
      </c>
      <c r="I81" s="6">
        <v>16430.233468439201</v>
      </c>
      <c r="J81" s="6">
        <v>13874.1585501679</v>
      </c>
      <c r="K81" s="6">
        <v>8790.2436152087703</v>
      </c>
      <c r="L81" s="6">
        <v>9150.1081995402892</v>
      </c>
      <c r="M81" s="6">
        <v>10217.0121271631</v>
      </c>
      <c r="N81" s="6">
        <v>8718.1693339421799</v>
      </c>
      <c r="O81" s="6">
        <v>7128.0418676304398</v>
      </c>
      <c r="P81" s="6">
        <v>5545.9460139867997</v>
      </c>
      <c r="Q81" s="6">
        <v>9676.8427844405596</v>
      </c>
      <c r="R81" s="6">
        <v>4.4084373358460702</v>
      </c>
      <c r="S81" s="6">
        <v>4.5169175952515399</v>
      </c>
      <c r="T81" s="6">
        <v>4.8373199928196398</v>
      </c>
      <c r="U81" s="6">
        <v>5.8401700221065296</v>
      </c>
      <c r="V81" s="6">
        <v>10.1458493540812</v>
      </c>
      <c r="W81" s="6">
        <v>10.7600595634912</v>
      </c>
      <c r="X81" s="6">
        <v>10.917533900646699</v>
      </c>
      <c r="Y81" s="6">
        <v>9.2190775380865198</v>
      </c>
      <c r="Z81" s="6">
        <v>5.8409262928813002</v>
      </c>
      <c r="AA81" s="6">
        <v>6.0800485066117602</v>
      </c>
      <c r="AB81" s="6">
        <v>6.78898303398352</v>
      </c>
      <c r="AC81" s="6">
        <v>5.7930344956889899</v>
      </c>
      <c r="AD81" s="6">
        <v>4.7364292713533098</v>
      </c>
      <c r="AE81" s="6">
        <v>3.6851608794947399</v>
      </c>
      <c r="AF81" s="6">
        <v>6.4300522176569004</v>
      </c>
    </row>
    <row r="82" spans="1:32" x14ac:dyDescent="0.25">
      <c r="A82" s="6" t="s">
        <v>108</v>
      </c>
      <c r="B82" s="6" t="s">
        <v>109</v>
      </c>
      <c r="C82" s="6">
        <v>6221.1144343914002</v>
      </c>
      <c r="D82" s="6">
        <v>7110.06230130936</v>
      </c>
      <c r="E82" s="6">
        <v>7807.8232642992198</v>
      </c>
      <c r="F82" s="6">
        <v>9717.9296104288496</v>
      </c>
      <c r="G82" s="6">
        <v>9730.0703895711304</v>
      </c>
      <c r="H82" s="6">
        <v>8433.4125887468908</v>
      </c>
      <c r="I82" s="6">
        <v>6871.1187759311397</v>
      </c>
      <c r="J82" s="6">
        <v>7018.7537420672297</v>
      </c>
      <c r="K82" s="6">
        <v>8115.3331632426198</v>
      </c>
      <c r="L82" s="6">
        <v>7800.2302903808804</v>
      </c>
      <c r="M82" s="6">
        <v>5774.1514396311104</v>
      </c>
      <c r="N82" s="6">
        <v>4931.3922677933797</v>
      </c>
      <c r="O82" s="6">
        <v>4014.2488995878298</v>
      </c>
      <c r="P82" s="6">
        <v>2877.4099852342201</v>
      </c>
      <c r="Q82" s="6">
        <v>4808.9488473845404</v>
      </c>
      <c r="R82" s="6">
        <v>6.1454030685864298</v>
      </c>
      <c r="S82" s="6">
        <v>7.0235323823587104</v>
      </c>
      <c r="T82" s="6">
        <v>7.7128015492129398</v>
      </c>
      <c r="U82" s="6">
        <v>9.5996617773321393</v>
      </c>
      <c r="V82" s="6">
        <v>9.6116548024055106</v>
      </c>
      <c r="W82" s="6">
        <v>8.3307774110428596</v>
      </c>
      <c r="X82" s="6">
        <v>6.7874968151682804</v>
      </c>
      <c r="Y82" s="6">
        <v>6.9333350541995102</v>
      </c>
      <c r="Z82" s="6">
        <v>8.0165690327590404</v>
      </c>
      <c r="AA82" s="6">
        <v>7.70530098227922</v>
      </c>
      <c r="AB82" s="6">
        <v>5.7038796424363101</v>
      </c>
      <c r="AC82" s="6">
        <v>4.8713769043320099</v>
      </c>
      <c r="AD82" s="6">
        <v>3.9653952303499298</v>
      </c>
      <c r="AE82" s="6">
        <v>2.8423917192530301</v>
      </c>
      <c r="AF82" s="6">
        <v>4.7504236282840901</v>
      </c>
    </row>
    <row r="83" spans="1:32" x14ac:dyDescent="0.25">
      <c r="A83" s="6" t="s">
        <v>110</v>
      </c>
      <c r="B83" s="6" t="s">
        <v>111</v>
      </c>
      <c r="C83" s="6">
        <v>27988.3840812987</v>
      </c>
      <c r="D83" s="6">
        <v>30534.4239858857</v>
      </c>
      <c r="E83" s="6">
        <v>33445.191932815498</v>
      </c>
      <c r="F83" s="6">
        <v>40061.304071449202</v>
      </c>
      <c r="G83" s="6">
        <v>34389.695928550696</v>
      </c>
      <c r="H83" s="6">
        <v>30319.284226044299</v>
      </c>
      <c r="I83" s="6">
        <v>27388.232416528099</v>
      </c>
      <c r="J83" s="6">
        <v>26991.361671060698</v>
      </c>
      <c r="K83" s="6">
        <v>27649.0506210967</v>
      </c>
      <c r="L83" s="6">
        <v>23610.245111558601</v>
      </c>
      <c r="M83" s="6">
        <v>23963.825953712101</v>
      </c>
      <c r="N83" s="6">
        <v>16778.232057050402</v>
      </c>
      <c r="O83" s="6">
        <v>13448.660374209299</v>
      </c>
      <c r="P83" s="6">
        <v>9771.7826818432495</v>
      </c>
      <c r="Q83" s="6">
        <v>16356.3248868971</v>
      </c>
      <c r="R83" s="6">
        <v>7.3134770369428201</v>
      </c>
      <c r="S83" s="6">
        <v>7.9787674775502504</v>
      </c>
      <c r="T83" s="6">
        <v>8.73936281874267</v>
      </c>
      <c r="U83" s="6">
        <v>10.468179461360799</v>
      </c>
      <c r="V83" s="6">
        <v>8.9861655017430806</v>
      </c>
      <c r="W83" s="6">
        <v>7.9225505952621003</v>
      </c>
      <c r="X83" s="6">
        <v>7.1566549994063404</v>
      </c>
      <c r="Y83" s="6">
        <v>7.0529510815531502</v>
      </c>
      <c r="Z83" s="6">
        <v>7.2248078425425497</v>
      </c>
      <c r="AA83" s="6">
        <v>6.1694517610736899</v>
      </c>
      <c r="AB83" s="6">
        <v>6.2618438535318104</v>
      </c>
      <c r="AC83" s="6">
        <v>4.3842193430426297</v>
      </c>
      <c r="AD83" s="6">
        <v>3.5141889056089499</v>
      </c>
      <c r="AE83" s="6">
        <v>2.5534060146547799</v>
      </c>
      <c r="AF83" s="6">
        <v>4.2739733069844101</v>
      </c>
    </row>
    <row r="84" spans="1:32" x14ac:dyDescent="0.25">
      <c r="A84" s="6" t="s">
        <v>112</v>
      </c>
      <c r="B84" s="6" t="s">
        <v>113</v>
      </c>
      <c r="C84" s="6">
        <v>30763.371283496901</v>
      </c>
      <c r="D84" s="6">
        <v>32841.307469999301</v>
      </c>
      <c r="E84" s="6">
        <v>28883.321246503801</v>
      </c>
      <c r="F84" s="6">
        <v>37160.8446678529</v>
      </c>
      <c r="G84" s="6">
        <v>34032.155332147202</v>
      </c>
      <c r="H84" s="6">
        <v>31241.038433582198</v>
      </c>
      <c r="I84" s="6">
        <v>27088.641997821702</v>
      </c>
      <c r="J84" s="6">
        <v>22248.6106712252</v>
      </c>
      <c r="K84" s="6">
        <v>20907.221137961202</v>
      </c>
      <c r="L84" s="6">
        <v>21021.410927967299</v>
      </c>
      <c r="M84" s="6">
        <v>17924.076831442198</v>
      </c>
      <c r="N84" s="6">
        <v>13510.8784319192</v>
      </c>
      <c r="O84" s="6">
        <v>10256.4164694924</v>
      </c>
      <c r="P84" s="6">
        <v>7165.32572537956</v>
      </c>
      <c r="Q84" s="6">
        <v>10219.3793732089</v>
      </c>
      <c r="R84" s="6">
        <v>8.9101010483273502</v>
      </c>
      <c r="S84" s="6">
        <v>9.5119408539550303</v>
      </c>
      <c r="T84" s="6">
        <v>8.3655756888942303</v>
      </c>
      <c r="U84" s="6">
        <v>10.763023271425</v>
      </c>
      <c r="V84" s="6">
        <v>9.85685021668845</v>
      </c>
      <c r="W84" s="6">
        <v>9.0484494281425896</v>
      </c>
      <c r="X84" s="6">
        <v>7.8457765645482</v>
      </c>
      <c r="Y84" s="6">
        <v>6.4439416421130602</v>
      </c>
      <c r="Z84" s="6">
        <v>6.0554303773231997</v>
      </c>
      <c r="AA84" s="6">
        <v>6.0885035590062504</v>
      </c>
      <c r="AB84" s="6">
        <v>5.1914120300529998</v>
      </c>
      <c r="AC84" s="6">
        <v>3.9132021965565902</v>
      </c>
      <c r="AD84" s="6">
        <v>2.9706011832952202</v>
      </c>
      <c r="AE84" s="6">
        <v>2.0753179379777702</v>
      </c>
      <c r="AF84" s="6">
        <v>2.9598740016940299</v>
      </c>
    </row>
    <row r="85" spans="1:32" x14ac:dyDescent="0.25">
      <c r="A85" s="6" t="s">
        <v>114</v>
      </c>
      <c r="B85" s="6" t="s">
        <v>115</v>
      </c>
      <c r="C85" s="6">
        <v>11161.9969558754</v>
      </c>
      <c r="D85" s="6">
        <v>12767.6827538127</v>
      </c>
      <c r="E85" s="6">
        <v>13609.3202903118</v>
      </c>
      <c r="F85" s="6">
        <v>16185.991426447799</v>
      </c>
      <c r="G85" s="6">
        <v>15586.008573552201</v>
      </c>
      <c r="H85" s="6">
        <v>12978.776707568401</v>
      </c>
      <c r="I85" s="6">
        <v>12806.920526445299</v>
      </c>
      <c r="J85" s="6">
        <v>12530.5503061585</v>
      </c>
      <c r="K85" s="6">
        <v>13118.440818322601</v>
      </c>
      <c r="L85" s="6">
        <v>11625.510994257</v>
      </c>
      <c r="M85" s="6">
        <v>10797.800647248399</v>
      </c>
      <c r="N85" s="6">
        <v>7600.28825510978</v>
      </c>
      <c r="O85" s="6">
        <v>6254.6407635758496</v>
      </c>
      <c r="P85" s="6">
        <v>4816.89212837983</v>
      </c>
      <c r="Q85" s="6">
        <v>8838.1788529344904</v>
      </c>
      <c r="R85" s="6">
        <v>6.5397599914901301</v>
      </c>
      <c r="S85" s="6">
        <v>7.4805235288540102</v>
      </c>
      <c r="T85" s="6">
        <v>7.9736348878958596</v>
      </c>
      <c r="U85" s="6">
        <v>9.4832940352637198</v>
      </c>
      <c r="V85" s="6">
        <v>9.1317669857171602</v>
      </c>
      <c r="W85" s="6">
        <v>7.6042024546478304</v>
      </c>
      <c r="X85" s="6">
        <v>7.5035127499254504</v>
      </c>
      <c r="Y85" s="6">
        <v>7.3415887755134097</v>
      </c>
      <c r="Z85" s="6">
        <v>7.6860309811532899</v>
      </c>
      <c r="AA85" s="6">
        <v>6.8113306231328901</v>
      </c>
      <c r="AB85" s="6">
        <v>6.3263791370047802</v>
      </c>
      <c r="AC85" s="6">
        <v>4.4529721026662799</v>
      </c>
      <c r="AD85" s="6">
        <v>3.6645637504179498</v>
      </c>
      <c r="AE85" s="6">
        <v>2.8221937838748898</v>
      </c>
      <c r="AF85" s="6">
        <v>5.1782462124423603</v>
      </c>
    </row>
    <row r="86" spans="1:32" x14ac:dyDescent="0.25">
      <c r="A86" s="6" t="s">
        <v>116</v>
      </c>
      <c r="B86" s="6" t="s">
        <v>117</v>
      </c>
      <c r="C86" s="6">
        <v>52180.244101646298</v>
      </c>
      <c r="D86" s="6">
        <v>54755.514862526397</v>
      </c>
      <c r="E86" s="6">
        <v>61262.241035827203</v>
      </c>
      <c r="F86" s="6">
        <v>70404.575443356502</v>
      </c>
      <c r="G86" s="6">
        <v>62699.424556643396</v>
      </c>
      <c r="H86" s="6">
        <v>57500.798146132802</v>
      </c>
      <c r="I86" s="6">
        <v>50996.8979527267</v>
      </c>
      <c r="J86" s="6">
        <v>48892.816957206298</v>
      </c>
      <c r="K86" s="6">
        <v>45725.7928389913</v>
      </c>
      <c r="L86" s="6">
        <v>46134.113382982097</v>
      </c>
      <c r="M86" s="6">
        <v>38779.580721960498</v>
      </c>
      <c r="N86" s="6">
        <v>27317.345142968701</v>
      </c>
      <c r="O86" s="6">
        <v>19078.936588765999</v>
      </c>
      <c r="P86" s="6">
        <v>13522.5572869025</v>
      </c>
      <c r="Q86" s="6">
        <v>17839.160981362798</v>
      </c>
      <c r="R86" s="6">
        <v>7.8220696010502797</v>
      </c>
      <c r="S86" s="6">
        <v>8.2081150763055106</v>
      </c>
      <c r="T86" s="6">
        <v>9.1835046299340704</v>
      </c>
      <c r="U86" s="6">
        <v>10.553984536322901</v>
      </c>
      <c r="V86" s="6">
        <v>9.3989453531972398</v>
      </c>
      <c r="W86" s="6">
        <v>8.6196462465533692</v>
      </c>
      <c r="X86" s="6">
        <v>7.6446803209052403</v>
      </c>
      <c r="Y86" s="6">
        <v>7.32926845811006</v>
      </c>
      <c r="Z86" s="6">
        <v>6.8545163079931299</v>
      </c>
      <c r="AA86" s="6">
        <v>6.9157255217410096</v>
      </c>
      <c r="AB86" s="6">
        <v>5.8132456972763</v>
      </c>
      <c r="AC86" s="6">
        <v>4.0950014455273998</v>
      </c>
      <c r="AD86" s="6">
        <v>2.8600243728381498</v>
      </c>
      <c r="AE86" s="6">
        <v>2.02709638682974</v>
      </c>
      <c r="AF86" s="6">
        <v>2.6741760454155798</v>
      </c>
    </row>
    <row r="87" spans="1:32" x14ac:dyDescent="0.25">
      <c r="A87" s="6" t="s">
        <v>118</v>
      </c>
      <c r="B87" s="6" t="s">
        <v>119</v>
      </c>
      <c r="C87" s="6">
        <v>65788.483846560601</v>
      </c>
      <c r="D87" s="6">
        <v>71648.293463054797</v>
      </c>
      <c r="E87" s="6">
        <v>80873.2226903845</v>
      </c>
      <c r="F87" s="6">
        <v>86386.626667179095</v>
      </c>
      <c r="G87" s="6">
        <v>99428.373332820804</v>
      </c>
      <c r="H87" s="6">
        <v>81751.605450080999</v>
      </c>
      <c r="I87" s="6">
        <v>92705.226169764093</v>
      </c>
      <c r="J87" s="6">
        <v>76600.182807336896</v>
      </c>
      <c r="K87" s="6">
        <v>66250.878302795099</v>
      </c>
      <c r="L87" s="6">
        <v>71396.386454892301</v>
      </c>
      <c r="M87" s="6">
        <v>59753.720815128203</v>
      </c>
      <c r="N87" s="6">
        <v>47711.176415954404</v>
      </c>
      <c r="O87" s="6">
        <v>35934.993565321798</v>
      </c>
      <c r="P87" s="6">
        <v>22364.4207122591</v>
      </c>
      <c r="Q87" s="6">
        <v>41324.409306464499</v>
      </c>
      <c r="R87" s="6">
        <v>6.5793878944634301</v>
      </c>
      <c r="S87" s="6">
        <v>7.1654169104921603</v>
      </c>
      <c r="T87" s="6">
        <v>8.0879854838481506</v>
      </c>
      <c r="U87" s="6">
        <v>8.6393710951477392</v>
      </c>
      <c r="V87" s="6">
        <v>9.9436527128045604</v>
      </c>
      <c r="W87" s="6">
        <v>8.1758309631470993</v>
      </c>
      <c r="X87" s="6">
        <v>9.2712828621711392</v>
      </c>
      <c r="Y87" s="6">
        <v>7.6606464537429204</v>
      </c>
      <c r="Z87" s="6">
        <v>6.6256311320323498</v>
      </c>
      <c r="AA87" s="6">
        <v>7.1402241438690499</v>
      </c>
      <c r="AB87" s="6">
        <v>5.9758621022052196</v>
      </c>
      <c r="AC87" s="6">
        <v>4.7715089053256898</v>
      </c>
      <c r="AD87" s="6">
        <v>3.5937940476440899</v>
      </c>
      <c r="AE87" s="6">
        <v>2.2366254745148302</v>
      </c>
      <c r="AF87" s="6">
        <v>4.1327798185915796</v>
      </c>
    </row>
    <row r="88" spans="1:32" x14ac:dyDescent="0.25">
      <c r="A88" s="6" t="s">
        <v>120</v>
      </c>
      <c r="B88" s="6" t="s">
        <v>121</v>
      </c>
      <c r="C88" s="6">
        <v>22169.868138376802</v>
      </c>
      <c r="D88" s="6">
        <v>22724.204715308599</v>
      </c>
      <c r="E88" s="6">
        <v>24237.927146314702</v>
      </c>
      <c r="F88" s="6">
        <v>28014.450298059299</v>
      </c>
      <c r="G88" s="6">
        <v>34822.549701940698</v>
      </c>
      <c r="H88" s="6">
        <v>30767.7113484572</v>
      </c>
      <c r="I88" s="6">
        <v>32763.471225865</v>
      </c>
      <c r="J88" s="6">
        <v>27439.548048028399</v>
      </c>
      <c r="K88" s="6">
        <v>24365.9667431948</v>
      </c>
      <c r="L88" s="6">
        <v>24133.0831765084</v>
      </c>
      <c r="M88" s="6">
        <v>25194.219457945601</v>
      </c>
      <c r="N88" s="6">
        <v>16750.830319211302</v>
      </c>
      <c r="O88" s="6">
        <v>14287.072841393099</v>
      </c>
      <c r="P88" s="6">
        <v>10534.410855562601</v>
      </c>
      <c r="Q88" s="6">
        <v>16673.685983832998</v>
      </c>
      <c r="R88" s="6">
        <v>6.2471625929899499</v>
      </c>
      <c r="S88" s="6">
        <v>6.4033669829177402</v>
      </c>
      <c r="T88" s="6">
        <v>6.82991305383376</v>
      </c>
      <c r="U88" s="6">
        <v>7.89408511015285</v>
      </c>
      <c r="V88" s="6">
        <v>9.8125134769712492</v>
      </c>
      <c r="W88" s="6">
        <v>8.6699160413710707</v>
      </c>
      <c r="X88" s="6">
        <v>9.2322936059516305</v>
      </c>
      <c r="Y88" s="6">
        <v>7.7320855976342502</v>
      </c>
      <c r="Z88" s="6">
        <v>6.8659928435311404</v>
      </c>
      <c r="AA88" s="6">
        <v>6.8003694714278504</v>
      </c>
      <c r="AB88" s="6">
        <v>7.0993830172948096</v>
      </c>
      <c r="AC88" s="6">
        <v>4.7201525926333501</v>
      </c>
      <c r="AD88" s="6">
        <v>4.0258997690460996</v>
      </c>
      <c r="AE88" s="6">
        <v>2.9684514596700802</v>
      </c>
      <c r="AF88" s="6">
        <v>4.6984143845741801</v>
      </c>
    </row>
    <row r="89" spans="1:32" x14ac:dyDescent="0.25">
      <c r="A89" t="s">
        <v>13</v>
      </c>
    </row>
    <row r="90" spans="1:32" x14ac:dyDescent="0.25">
      <c r="A90" t="s">
        <v>14</v>
      </c>
    </row>
    <row r="91" spans="1:32" x14ac:dyDescent="0.25">
      <c r="A91" t="s">
        <v>15</v>
      </c>
    </row>
    <row r="92" spans="1:32" x14ac:dyDescent="0.25">
      <c r="A92" t="s">
        <v>420</v>
      </c>
    </row>
    <row r="93" spans="1:32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3"/>
  <sheetViews>
    <sheetView workbookViewId="0">
      <selection activeCell="G16" sqref="G16"/>
    </sheetView>
  </sheetViews>
  <sheetFormatPr baseColWidth="10" defaultRowHeight="15" x14ac:dyDescent="0.25"/>
  <sheetData>
    <row r="1" spans="1:14" x14ac:dyDescent="0.25">
      <c r="L1" s="7" t="str">
        <f>HYPERLINK("#'Indice'!A1", "Ir al Índice")</f>
        <v>Ir al Índice</v>
      </c>
    </row>
    <row r="5" spans="1:14" ht="23.25" x14ac:dyDescent="0.35">
      <c r="A5" s="1" t="s">
        <v>0</v>
      </c>
    </row>
    <row r="7" spans="1:14" ht="21" x14ac:dyDescent="0.35">
      <c r="A7" s="2" t="s">
        <v>196</v>
      </c>
    </row>
    <row r="9" spans="1:14" x14ac:dyDescent="0.25">
      <c r="A9" t="s">
        <v>3</v>
      </c>
    </row>
    <row r="10" spans="1:14" x14ac:dyDescent="0.25">
      <c r="A10" t="s">
        <v>4</v>
      </c>
    </row>
    <row r="11" spans="1:14" x14ac:dyDescent="0.25">
      <c r="A11" t="s">
        <v>197</v>
      </c>
    </row>
    <row r="12" spans="1:14" x14ac:dyDescent="0.25">
      <c r="A12" s="3" t="s">
        <v>6</v>
      </c>
    </row>
    <row r="15" spans="1:14" ht="17.25" x14ac:dyDescent="0.3">
      <c r="A15" s="4" t="s">
        <v>198</v>
      </c>
    </row>
    <row r="16" spans="1:14" x14ac:dyDescent="0.25">
      <c r="A16" s="5" t="s">
        <v>8</v>
      </c>
      <c r="B16" s="5" t="s">
        <v>9</v>
      </c>
      <c r="C16" s="5" t="s">
        <v>199</v>
      </c>
      <c r="D16" s="5" t="s">
        <v>200</v>
      </c>
      <c r="E16" s="5" t="s">
        <v>201</v>
      </c>
      <c r="F16" s="5" t="s">
        <v>202</v>
      </c>
      <c r="G16" s="5" t="s">
        <v>203</v>
      </c>
      <c r="H16" s="5" t="s">
        <v>204</v>
      </c>
      <c r="I16" s="5" t="s">
        <v>205</v>
      </c>
      <c r="J16" s="5" t="s">
        <v>206</v>
      </c>
      <c r="K16" s="5" t="s">
        <v>207</v>
      </c>
      <c r="L16" s="5" t="s">
        <v>208</v>
      </c>
      <c r="M16" s="5" t="s">
        <v>209</v>
      </c>
      <c r="N16" s="5" t="s">
        <v>210</v>
      </c>
    </row>
    <row r="17" spans="1:14" x14ac:dyDescent="0.25">
      <c r="A17" s="6" t="s">
        <v>11</v>
      </c>
      <c r="B17" s="6" t="s">
        <v>12</v>
      </c>
      <c r="C17" s="6">
        <v>79848.542113869393</v>
      </c>
      <c r="D17" s="6">
        <v>781056.61279565399</v>
      </c>
      <c r="E17" s="6">
        <v>1194420.5741685899</v>
      </c>
      <c r="F17" s="6">
        <v>346258.979467472</v>
      </c>
      <c r="G17" s="6">
        <v>109230.623693621</v>
      </c>
      <c r="H17" s="6">
        <v>645528.94275293697</v>
      </c>
      <c r="I17" s="6">
        <v>2.5297792369011498</v>
      </c>
      <c r="J17" s="6">
        <v>24.7456089940505</v>
      </c>
      <c r="K17" s="6">
        <v>37.841897781304603</v>
      </c>
      <c r="L17" s="6">
        <v>10.9702538538301</v>
      </c>
      <c r="M17" s="6">
        <v>3.4606688680655102</v>
      </c>
      <c r="N17" s="6">
        <v>20.451791265848101</v>
      </c>
    </row>
    <row r="18" spans="1:14" x14ac:dyDescent="0.25">
      <c r="A18" t="s">
        <v>13</v>
      </c>
    </row>
    <row r="19" spans="1:14" x14ac:dyDescent="0.25">
      <c r="A19" t="s">
        <v>14</v>
      </c>
    </row>
    <row r="20" spans="1:14" x14ac:dyDescent="0.25">
      <c r="A20" t="s">
        <v>15</v>
      </c>
    </row>
    <row r="21" spans="1:14" x14ac:dyDescent="0.25">
      <c r="A21" t="s">
        <v>420</v>
      </c>
    </row>
    <row r="22" spans="1:14" x14ac:dyDescent="0.25">
      <c r="A22" t="s">
        <v>16</v>
      </c>
    </row>
    <row r="25" spans="1:14" x14ac:dyDescent="0.25">
      <c r="L25" s="7" t="str">
        <f>HYPERLINK("#'Indice'!A1", "Ir al Índice")</f>
        <v>Ir al Índice</v>
      </c>
    </row>
    <row r="26" spans="1:14" ht="17.25" x14ac:dyDescent="0.3">
      <c r="A26" s="4" t="s">
        <v>211</v>
      </c>
    </row>
    <row r="27" spans="1:14" x14ac:dyDescent="0.25">
      <c r="A27" s="5" t="s">
        <v>18</v>
      </c>
      <c r="B27" s="5" t="s">
        <v>9</v>
      </c>
      <c r="C27" s="5" t="s">
        <v>199</v>
      </c>
      <c r="D27" s="5" t="s">
        <v>200</v>
      </c>
      <c r="E27" s="5" t="s">
        <v>201</v>
      </c>
      <c r="F27" s="5" t="s">
        <v>202</v>
      </c>
      <c r="G27" s="5" t="s">
        <v>203</v>
      </c>
      <c r="H27" s="5" t="s">
        <v>204</v>
      </c>
      <c r="I27" s="5" t="s">
        <v>205</v>
      </c>
      <c r="J27" s="5" t="s">
        <v>206</v>
      </c>
      <c r="K27" s="5" t="s">
        <v>207</v>
      </c>
      <c r="L27" s="5" t="s">
        <v>208</v>
      </c>
      <c r="M27" s="5" t="s">
        <v>209</v>
      </c>
      <c r="N27" s="5" t="s">
        <v>210</v>
      </c>
    </row>
    <row r="28" spans="1:14" x14ac:dyDescent="0.25">
      <c r="A28" s="6" t="s">
        <v>11</v>
      </c>
      <c r="B28" s="6" t="s">
        <v>19</v>
      </c>
      <c r="C28" s="6">
        <v>79848.542113869393</v>
      </c>
      <c r="D28" s="6">
        <v>781056.61279565399</v>
      </c>
      <c r="E28" s="6">
        <v>1194420.5741685899</v>
      </c>
      <c r="F28" s="6">
        <v>346258.979467472</v>
      </c>
      <c r="G28" s="6">
        <v>109230.623693621</v>
      </c>
      <c r="H28" s="6">
        <v>645528.94275293697</v>
      </c>
      <c r="I28" s="6">
        <v>2.5297792369011498</v>
      </c>
      <c r="J28" s="6">
        <v>24.7456089940505</v>
      </c>
      <c r="K28" s="6">
        <v>37.841897781304603</v>
      </c>
      <c r="L28" s="6">
        <v>10.9702538538301</v>
      </c>
      <c r="M28" s="6">
        <v>3.4606688680655102</v>
      </c>
      <c r="N28" s="6">
        <v>20.451791265848101</v>
      </c>
    </row>
    <row r="29" spans="1:14" x14ac:dyDescent="0.25">
      <c r="A29" s="6" t="s">
        <v>20</v>
      </c>
      <c r="B29" s="6" t="s">
        <v>21</v>
      </c>
      <c r="C29" s="6">
        <v>109.29613853501399</v>
      </c>
      <c r="D29" s="6">
        <v>1096.44580486465</v>
      </c>
      <c r="E29" s="6">
        <v>964.13427544214903</v>
      </c>
      <c r="F29" s="6">
        <v>109.961747740547</v>
      </c>
      <c r="G29" s="6">
        <v>23.907509332842</v>
      </c>
      <c r="H29" s="6">
        <v>93.175701113484095</v>
      </c>
      <c r="I29" s="6">
        <v>4.5598553503750203</v>
      </c>
      <c r="J29" s="6">
        <v>45.743924137874501</v>
      </c>
      <c r="K29" s="6">
        <v>40.223862373201797</v>
      </c>
      <c r="L29" s="6">
        <v>4.5876246909737599</v>
      </c>
      <c r="M29" s="6">
        <v>0.99742576276449202</v>
      </c>
      <c r="N29" s="6">
        <v>3.8873076848103998</v>
      </c>
    </row>
    <row r="30" spans="1:14" x14ac:dyDescent="0.25">
      <c r="A30" s="6" t="s">
        <v>22</v>
      </c>
      <c r="B30" s="6" t="s">
        <v>23</v>
      </c>
      <c r="C30" s="6">
        <v>485.43970770523799</v>
      </c>
      <c r="D30" s="6">
        <v>5542.4675225723704</v>
      </c>
      <c r="E30" s="6">
        <v>6750.6993281601599</v>
      </c>
      <c r="F30" s="6">
        <v>1906.1969753057199</v>
      </c>
      <c r="G30" s="6">
        <v>530.49193020945404</v>
      </c>
      <c r="H30" s="6">
        <v>3772.4390054772898</v>
      </c>
      <c r="I30" s="6">
        <v>2.5565962515790601</v>
      </c>
      <c r="J30" s="6">
        <v>29.189725248662999</v>
      </c>
      <c r="K30" s="6">
        <v>35.552947820229001</v>
      </c>
      <c r="L30" s="6">
        <v>10.0390964407821</v>
      </c>
      <c r="M30" s="6">
        <v>2.7938663828669599</v>
      </c>
      <c r="N30" s="6">
        <v>19.867767855879901</v>
      </c>
    </row>
    <row r="31" spans="1:14" x14ac:dyDescent="0.25">
      <c r="A31" s="6" t="s">
        <v>24</v>
      </c>
      <c r="B31" s="6" t="s">
        <v>25</v>
      </c>
      <c r="C31" s="6">
        <v>110.575918277002</v>
      </c>
      <c r="D31" s="6">
        <v>1180.3726621737801</v>
      </c>
      <c r="E31" s="6">
        <v>1086.24151513621</v>
      </c>
      <c r="F31" s="6">
        <v>189.17142328306201</v>
      </c>
      <c r="G31" s="6">
        <v>83.008182425009494</v>
      </c>
      <c r="H31" s="6">
        <v>267.68436771839202</v>
      </c>
      <c r="I31" s="6">
        <v>3.79067085014296</v>
      </c>
      <c r="J31" s="6">
        <v>40.464545196893802</v>
      </c>
      <c r="K31" s="6">
        <v>37.237620196172003</v>
      </c>
      <c r="L31" s="6">
        <v>6.4850160061324704</v>
      </c>
      <c r="M31" s="6">
        <v>2.8456168607489198</v>
      </c>
      <c r="N31" s="6">
        <v>9.1765308899098095</v>
      </c>
    </row>
    <row r="32" spans="1:14" x14ac:dyDescent="0.25">
      <c r="A32" s="6" t="s">
        <v>26</v>
      </c>
      <c r="B32" s="6" t="s">
        <v>27</v>
      </c>
      <c r="C32" s="6">
        <v>734.16860641798803</v>
      </c>
      <c r="D32" s="6">
        <v>7578.7632271779503</v>
      </c>
      <c r="E32" s="6">
        <v>10051.426290278099</v>
      </c>
      <c r="F32" s="6">
        <v>4464.5349600140898</v>
      </c>
      <c r="G32" s="6">
        <v>1759.99968329544</v>
      </c>
      <c r="H32" s="6">
        <v>16533.862987463399</v>
      </c>
      <c r="I32" s="6">
        <v>1.78530984352873</v>
      </c>
      <c r="J32" s="6">
        <v>18.429609319948199</v>
      </c>
      <c r="K32" s="6">
        <v>24.442492011597</v>
      </c>
      <c r="L32" s="6">
        <v>10.8566045200159</v>
      </c>
      <c r="M32" s="6">
        <v>4.2798680462861602</v>
      </c>
      <c r="N32" s="6">
        <v>40.206116258624</v>
      </c>
    </row>
    <row r="33" spans="1:14" x14ac:dyDescent="0.25">
      <c r="A33" s="6" t="s">
        <v>28</v>
      </c>
      <c r="B33" s="6" t="s">
        <v>29</v>
      </c>
      <c r="C33" s="6">
        <v>162.15217902785901</v>
      </c>
      <c r="D33" s="6">
        <v>1538.95395470119</v>
      </c>
      <c r="E33" s="6">
        <v>1274.8760079011399</v>
      </c>
      <c r="F33" s="6">
        <v>171.849078457621</v>
      </c>
      <c r="G33" s="6">
        <v>83.583193187924294</v>
      </c>
      <c r="H33" s="6">
        <v>180.34766578271299</v>
      </c>
      <c r="I33" s="6">
        <v>4.7527399411335498</v>
      </c>
      <c r="J33" s="6">
        <v>45.107305815588902</v>
      </c>
      <c r="K33" s="6">
        <v>37.367084174080901</v>
      </c>
      <c r="L33" s="6">
        <v>5.03695962600787</v>
      </c>
      <c r="M33" s="6">
        <v>2.4498541003477898</v>
      </c>
      <c r="N33" s="6">
        <v>5.2860563428410101</v>
      </c>
    </row>
    <row r="34" spans="1:14" x14ac:dyDescent="0.25">
      <c r="A34" s="6" t="s">
        <v>30</v>
      </c>
      <c r="B34" s="6" t="s">
        <v>31</v>
      </c>
      <c r="C34" s="6">
        <v>189.31330434210801</v>
      </c>
      <c r="D34" s="6">
        <v>1893.69598630359</v>
      </c>
      <c r="E34" s="6">
        <v>2198.5107038875999</v>
      </c>
      <c r="F34" s="6">
        <v>718.055130977212</v>
      </c>
      <c r="G34" s="6">
        <v>294.55456234060898</v>
      </c>
      <c r="H34" s="6">
        <v>1933.2813612658699</v>
      </c>
      <c r="I34" s="6">
        <v>2.6193792362928798</v>
      </c>
      <c r="J34" s="6">
        <v>26.201581360658199</v>
      </c>
      <c r="K34" s="6">
        <v>30.419062772916401</v>
      </c>
      <c r="L34" s="6">
        <v>9.9351638656962802</v>
      </c>
      <c r="M34" s="6">
        <v>4.0755197170720798</v>
      </c>
      <c r="N34" s="6">
        <v>26.749293047364102</v>
      </c>
    </row>
    <row r="35" spans="1:14" x14ac:dyDescent="0.25">
      <c r="A35" s="6" t="s">
        <v>32</v>
      </c>
      <c r="B35" s="6" t="s">
        <v>33</v>
      </c>
      <c r="C35" s="6">
        <v>182.62790734791199</v>
      </c>
      <c r="D35" s="6">
        <v>2695.4173242408701</v>
      </c>
      <c r="E35" s="6">
        <v>1847.2400650539</v>
      </c>
      <c r="F35" s="6">
        <v>206.94465153009901</v>
      </c>
      <c r="G35" s="6">
        <v>69.945129678426198</v>
      </c>
      <c r="H35" s="6">
        <v>180.04999358704299</v>
      </c>
      <c r="I35" s="6">
        <v>3.5241214889423098</v>
      </c>
      <c r="J35" s="6">
        <v>52.012741382010198</v>
      </c>
      <c r="K35" s="6">
        <v>35.645693492452402</v>
      </c>
      <c r="L35" s="6">
        <v>3.99335514527671</v>
      </c>
      <c r="M35" s="6">
        <v>1.3497123091763701</v>
      </c>
      <c r="N35" s="6">
        <v>3.47437618214202</v>
      </c>
    </row>
    <row r="36" spans="1:14" x14ac:dyDescent="0.25">
      <c r="A36" s="6" t="s">
        <v>34</v>
      </c>
      <c r="B36" s="6" t="s">
        <v>35</v>
      </c>
      <c r="C36" s="6">
        <v>1389.4521896341901</v>
      </c>
      <c r="D36" s="6">
        <v>15172.1021105829</v>
      </c>
      <c r="E36" s="6">
        <v>16506.706477485401</v>
      </c>
      <c r="F36" s="6">
        <v>3557.08342961366</v>
      </c>
      <c r="G36" s="6">
        <v>1279.86734749621</v>
      </c>
      <c r="H36" s="6">
        <v>4078.6838235545601</v>
      </c>
      <c r="I36" s="6">
        <v>3.3094885005599899</v>
      </c>
      <c r="J36" s="6">
        <v>36.137909486123199</v>
      </c>
      <c r="K36" s="6">
        <v>39.316757839461502</v>
      </c>
      <c r="L36" s="6">
        <v>8.4724949830323002</v>
      </c>
      <c r="M36" s="6">
        <v>3.0484721247559401</v>
      </c>
      <c r="N36" s="6">
        <v>9.7148770660670891</v>
      </c>
    </row>
    <row r="37" spans="1:14" x14ac:dyDescent="0.25">
      <c r="A37" s="6" t="s">
        <v>36</v>
      </c>
      <c r="B37" s="6" t="s">
        <v>37</v>
      </c>
      <c r="C37" s="6">
        <v>981.31302119323402</v>
      </c>
      <c r="D37" s="6">
        <v>9629.1819010685194</v>
      </c>
      <c r="E37" s="6">
        <v>12171.4251160188</v>
      </c>
      <c r="F37" s="6">
        <v>3407.8716326516701</v>
      </c>
      <c r="G37" s="6">
        <v>1092.0491504317699</v>
      </c>
      <c r="H37" s="6">
        <v>3391.4499443650502</v>
      </c>
      <c r="I37" s="6">
        <v>3.1992427179989602</v>
      </c>
      <c r="J37" s="6">
        <v>31.392725269070599</v>
      </c>
      <c r="K37" s="6">
        <v>39.680858532524297</v>
      </c>
      <c r="L37" s="6">
        <v>11.110225044582601</v>
      </c>
      <c r="M37" s="6">
        <v>3.5602608105287201</v>
      </c>
      <c r="N37" s="6">
        <v>11.056687625294799</v>
      </c>
    </row>
    <row r="38" spans="1:14" x14ac:dyDescent="0.25">
      <c r="A38" s="6" t="s">
        <v>38</v>
      </c>
      <c r="B38" s="6" t="s">
        <v>39</v>
      </c>
      <c r="C38" s="6">
        <v>2463.8264443459302</v>
      </c>
      <c r="D38" s="6">
        <v>16714.8818495378</v>
      </c>
      <c r="E38" s="6">
        <v>17420.204178640801</v>
      </c>
      <c r="F38" s="6">
        <v>3921.9666437962501</v>
      </c>
      <c r="G38" s="6">
        <v>1112.2829793206199</v>
      </c>
      <c r="H38" s="6">
        <v>5487.114455295</v>
      </c>
      <c r="I38" s="6">
        <v>5.2288030221608803</v>
      </c>
      <c r="J38" s="6">
        <v>35.472800825923102</v>
      </c>
      <c r="K38" s="6">
        <v>36.969656066873398</v>
      </c>
      <c r="L38" s="6">
        <v>8.3233099015381402</v>
      </c>
      <c r="M38" s="6">
        <v>2.3605187845581899</v>
      </c>
      <c r="N38" s="6">
        <v>11.6449113989463</v>
      </c>
    </row>
    <row r="39" spans="1:14" x14ac:dyDescent="0.25">
      <c r="A39" s="6" t="s">
        <v>40</v>
      </c>
      <c r="B39" s="6" t="s">
        <v>41</v>
      </c>
      <c r="C39" s="6">
        <v>95.946784965346197</v>
      </c>
      <c r="D39" s="6">
        <v>1203.0291495684301</v>
      </c>
      <c r="E39" s="6">
        <v>1452.1305801629201</v>
      </c>
      <c r="F39" s="6">
        <v>164.503877660836</v>
      </c>
      <c r="G39" s="6">
        <v>63.000045642049301</v>
      </c>
      <c r="H39" s="6">
        <v>122.932181209501</v>
      </c>
      <c r="I39" s="6">
        <v>3.0935181857927598</v>
      </c>
      <c r="J39" s="6">
        <v>38.788090227024298</v>
      </c>
      <c r="K39" s="6">
        <v>46.819623601794</v>
      </c>
      <c r="L39" s="6">
        <v>5.3039373582035703</v>
      </c>
      <c r="M39" s="6">
        <v>2.0312487486667199</v>
      </c>
      <c r="N39" s="6">
        <v>3.9635818785185499</v>
      </c>
    </row>
    <row r="40" spans="1:14" x14ac:dyDescent="0.25">
      <c r="A40" s="6" t="s">
        <v>42</v>
      </c>
      <c r="B40" s="6" t="s">
        <v>43</v>
      </c>
      <c r="C40" s="6">
        <v>60.192818785875097</v>
      </c>
      <c r="D40" s="6">
        <v>597.88201973765695</v>
      </c>
      <c r="E40" s="6">
        <v>563.12751205784002</v>
      </c>
      <c r="F40" s="6">
        <v>95.579206651746105</v>
      </c>
      <c r="G40" s="6">
        <v>33.912016905840403</v>
      </c>
      <c r="H40" s="6">
        <v>209.40403946926</v>
      </c>
      <c r="I40" s="6">
        <v>3.8582726017162599</v>
      </c>
      <c r="J40" s="6">
        <v>38.323372494293203</v>
      </c>
      <c r="K40" s="6">
        <v>36.095658832233603</v>
      </c>
      <c r="L40" s="6">
        <v>6.1264888695451001</v>
      </c>
      <c r="M40" s="6">
        <v>2.1737112223002599</v>
      </c>
      <c r="N40" s="6">
        <v>13.4224959799116</v>
      </c>
    </row>
    <row r="41" spans="1:14" x14ac:dyDescent="0.25">
      <c r="A41" s="6" t="s">
        <v>44</v>
      </c>
      <c r="B41" s="6" t="s">
        <v>45</v>
      </c>
      <c r="C41" s="6">
        <v>2209.7464355758402</v>
      </c>
      <c r="D41" s="6">
        <v>14092.8143033573</v>
      </c>
      <c r="E41" s="6">
        <v>15788.5170781097</v>
      </c>
      <c r="F41" s="6">
        <v>4494.9211488782803</v>
      </c>
      <c r="G41" s="6">
        <v>1104.04935805233</v>
      </c>
      <c r="H41" s="6">
        <v>3279.8366380965299</v>
      </c>
      <c r="I41" s="6">
        <v>5.3935871131237603</v>
      </c>
      <c r="J41" s="6">
        <v>34.397983583318499</v>
      </c>
      <c r="K41" s="6">
        <v>38.536884086266703</v>
      </c>
      <c r="L41" s="6">
        <v>10.9712808640778</v>
      </c>
      <c r="M41" s="6">
        <v>2.6947826655468101</v>
      </c>
      <c r="N41" s="6">
        <v>8.0054816876664603</v>
      </c>
    </row>
    <row r="42" spans="1:14" x14ac:dyDescent="0.25">
      <c r="A42" s="6" t="s">
        <v>46</v>
      </c>
      <c r="B42" s="6" t="s">
        <v>47</v>
      </c>
      <c r="C42" s="6">
        <v>427.678953366717</v>
      </c>
      <c r="D42" s="6">
        <v>2318.3047815423702</v>
      </c>
      <c r="E42" s="6">
        <v>2030.6600217170401</v>
      </c>
      <c r="F42" s="6">
        <v>391.59251807956599</v>
      </c>
      <c r="G42" s="6">
        <v>82.648574095503605</v>
      </c>
      <c r="H42" s="6">
        <v>453.05348839136798</v>
      </c>
      <c r="I42" s="6">
        <v>7.49795892038372</v>
      </c>
      <c r="J42" s="6">
        <v>40.643931341716197</v>
      </c>
      <c r="K42" s="6">
        <v>35.601016379789797</v>
      </c>
      <c r="L42" s="6">
        <v>6.8653006910362997</v>
      </c>
      <c r="M42" s="6">
        <v>1.4489738354391599</v>
      </c>
      <c r="N42" s="6">
        <v>7.9428188316348098</v>
      </c>
    </row>
    <row r="43" spans="1:14" x14ac:dyDescent="0.25">
      <c r="A43" s="6" t="s">
        <v>48</v>
      </c>
      <c r="B43" s="6" t="s">
        <v>49</v>
      </c>
      <c r="C43" s="6">
        <v>65.083165172276395</v>
      </c>
      <c r="D43" s="6">
        <v>1365.2028138600499</v>
      </c>
      <c r="E43" s="6">
        <v>1581.7894875690099</v>
      </c>
      <c r="F43" s="6">
        <v>715.79663537930696</v>
      </c>
      <c r="G43" s="6">
        <v>146.483584486935</v>
      </c>
      <c r="H43" s="6">
        <v>1044.1784052442699</v>
      </c>
      <c r="I43" s="6">
        <v>1.3232228131131001</v>
      </c>
      <c r="J43" s="6">
        <v>27.756294627713</v>
      </c>
      <c r="K43" s="6">
        <v>32.159774804335797</v>
      </c>
      <c r="L43" s="6">
        <v>14.5530481650109</v>
      </c>
      <c r="M43" s="6">
        <v>2.9781959778173102</v>
      </c>
      <c r="N43" s="6">
        <v>21.229463612009901</v>
      </c>
    </row>
    <row r="44" spans="1:14" x14ac:dyDescent="0.25">
      <c r="A44" s="6" t="s">
        <v>50</v>
      </c>
      <c r="B44" s="6" t="s">
        <v>51</v>
      </c>
      <c r="C44" s="6">
        <v>430.67392500840202</v>
      </c>
      <c r="D44" s="6">
        <v>2652.3970096145899</v>
      </c>
      <c r="E44" s="6">
        <v>2414.6417411545599</v>
      </c>
      <c r="F44" s="6">
        <v>490.28430398858598</v>
      </c>
      <c r="G44" s="6">
        <v>167.570068526765</v>
      </c>
      <c r="H44" s="6">
        <v>837.57604889588504</v>
      </c>
      <c r="I44" s="6">
        <v>6.1585172650268003</v>
      </c>
      <c r="J44" s="6">
        <v>37.928539038202103</v>
      </c>
      <c r="K44" s="6">
        <v>34.528704869849399</v>
      </c>
      <c r="L44" s="6">
        <v>7.0109290940389597</v>
      </c>
      <c r="M44" s="6">
        <v>2.39620534283257</v>
      </c>
      <c r="N44" s="6">
        <v>11.9771043900501</v>
      </c>
    </row>
    <row r="45" spans="1:14" x14ac:dyDescent="0.25">
      <c r="A45" s="6" t="s">
        <v>52</v>
      </c>
      <c r="B45" s="6" t="s">
        <v>53</v>
      </c>
      <c r="C45" s="6">
        <v>761.68567738281695</v>
      </c>
      <c r="D45" s="6">
        <v>11300.8334506911</v>
      </c>
      <c r="E45" s="6">
        <v>13443.4751619776</v>
      </c>
      <c r="F45" s="6">
        <v>3187.3085219313298</v>
      </c>
      <c r="G45" s="6">
        <v>724.61200955674201</v>
      </c>
      <c r="H45" s="6">
        <v>2571.6068760409198</v>
      </c>
      <c r="I45" s="6">
        <v>2.3810474085344899</v>
      </c>
      <c r="J45" s="6">
        <v>35.3266721444786</v>
      </c>
      <c r="K45" s="6">
        <v>42.0246207150836</v>
      </c>
      <c r="L45" s="6">
        <v>9.9636016820232793</v>
      </c>
      <c r="M45" s="6">
        <v>2.2651542477158899</v>
      </c>
      <c r="N45" s="6">
        <v>8.0389038021641497</v>
      </c>
    </row>
    <row r="46" spans="1:14" x14ac:dyDescent="0.25">
      <c r="A46" s="6" t="s">
        <v>54</v>
      </c>
      <c r="B46" s="6" t="s">
        <v>55</v>
      </c>
      <c r="C46" s="6">
        <v>152.937009823041</v>
      </c>
      <c r="D46" s="6">
        <v>766.64533541274</v>
      </c>
      <c r="E46" s="6">
        <v>287.19042089526698</v>
      </c>
      <c r="F46" s="6">
        <v>74.313170740101498</v>
      </c>
      <c r="G46" s="6">
        <v>21.085534600772402</v>
      </c>
      <c r="H46" s="6">
        <v>50.660877120984502</v>
      </c>
      <c r="I46" s="6">
        <v>11.3049492039507</v>
      </c>
      <c r="J46" s="6">
        <v>56.669648401750202</v>
      </c>
      <c r="K46" s="6">
        <v>21.228825670377901</v>
      </c>
      <c r="L46" s="6">
        <v>5.4931544782615003</v>
      </c>
      <c r="M46" s="6">
        <v>1.5586214080927101</v>
      </c>
      <c r="N46" s="6">
        <v>3.7448008375669999</v>
      </c>
    </row>
    <row r="47" spans="1:14" x14ac:dyDescent="0.25">
      <c r="A47" s="6" t="s">
        <v>56</v>
      </c>
      <c r="B47" s="6" t="s">
        <v>57</v>
      </c>
      <c r="C47" s="6">
        <v>948.10163925612699</v>
      </c>
      <c r="D47" s="6">
        <v>11750.986325723599</v>
      </c>
      <c r="E47" s="6">
        <v>16563.031580914601</v>
      </c>
      <c r="F47" s="6">
        <v>4596.6313781004401</v>
      </c>
      <c r="G47" s="6">
        <v>1722.14368543313</v>
      </c>
      <c r="H47" s="6">
        <v>5282.3040437292202</v>
      </c>
      <c r="I47" s="6">
        <v>2.3201845927518399</v>
      </c>
      <c r="J47" s="6">
        <v>28.756893030975998</v>
      </c>
      <c r="K47" s="6">
        <v>40.5328807504767</v>
      </c>
      <c r="L47" s="6">
        <v>11.2488290922015</v>
      </c>
      <c r="M47" s="6">
        <v>4.2144123372487901</v>
      </c>
      <c r="N47" s="6">
        <v>12.9268001963452</v>
      </c>
    </row>
    <row r="48" spans="1:14" x14ac:dyDescent="0.25">
      <c r="A48" s="6" t="s">
        <v>58</v>
      </c>
      <c r="B48" s="6" t="s">
        <v>59</v>
      </c>
      <c r="C48" s="6">
        <v>318.52321427775701</v>
      </c>
      <c r="D48" s="6">
        <v>2277.8461401013201</v>
      </c>
      <c r="E48" s="6">
        <v>1731.75834595639</v>
      </c>
      <c r="F48" s="6">
        <v>261.80960989305299</v>
      </c>
      <c r="G48" s="6">
        <v>76.957565949287002</v>
      </c>
      <c r="H48" s="6">
        <v>406.60708562836697</v>
      </c>
      <c r="I48" s="6">
        <v>6.2781726837918104</v>
      </c>
      <c r="J48" s="6">
        <v>44.896920455519101</v>
      </c>
      <c r="K48" s="6">
        <v>34.133392654486798</v>
      </c>
      <c r="L48" s="6">
        <v>5.1603332740182504</v>
      </c>
      <c r="M48" s="6">
        <v>1.51685298495263</v>
      </c>
      <c r="N48" s="6">
        <v>8.0143279472314202</v>
      </c>
    </row>
    <row r="49" spans="1:14" x14ac:dyDescent="0.25">
      <c r="A49" s="6" t="s">
        <v>60</v>
      </c>
      <c r="B49" s="6" t="s">
        <v>61</v>
      </c>
      <c r="C49" s="6">
        <v>127.95238095238101</v>
      </c>
      <c r="D49" s="6">
        <v>645.16834339369598</v>
      </c>
      <c r="E49" s="6">
        <v>450.53655264922901</v>
      </c>
      <c r="F49" s="6">
        <v>73.8879946344735</v>
      </c>
      <c r="G49" s="6">
        <v>43.251509054326</v>
      </c>
      <c r="H49" s="6">
        <v>138.76525821596201</v>
      </c>
      <c r="I49" s="6">
        <v>8.6479902557856292</v>
      </c>
      <c r="J49" s="6">
        <v>43.605359317904998</v>
      </c>
      <c r="K49" s="6">
        <v>30.4506699147381</v>
      </c>
      <c r="L49" s="6">
        <v>4.9939098660170496</v>
      </c>
      <c r="M49" s="6">
        <v>2.9232643118148598</v>
      </c>
      <c r="N49" s="6">
        <v>9.3788063337393393</v>
      </c>
    </row>
    <row r="50" spans="1:14" x14ac:dyDescent="0.25">
      <c r="A50" s="6" t="s">
        <v>62</v>
      </c>
      <c r="B50" s="6" t="s">
        <v>63</v>
      </c>
      <c r="C50" s="6">
        <v>367.94545577462799</v>
      </c>
      <c r="D50" s="6">
        <v>3111.7856947979399</v>
      </c>
      <c r="E50" s="6">
        <v>3455.19194527744</v>
      </c>
      <c r="F50" s="6">
        <v>696.57566304991406</v>
      </c>
      <c r="G50" s="6">
        <v>274.14633591376901</v>
      </c>
      <c r="H50" s="6">
        <v>550.76391224032204</v>
      </c>
      <c r="I50" s="6">
        <v>4.3510839585419996</v>
      </c>
      <c r="J50" s="6">
        <v>36.7979563453259</v>
      </c>
      <c r="K50" s="6">
        <v>40.858855601653701</v>
      </c>
      <c r="L50" s="6">
        <v>8.2372513258152207</v>
      </c>
      <c r="M50" s="6">
        <v>3.2418764949174799</v>
      </c>
      <c r="N50" s="6">
        <v>6.5129762737457</v>
      </c>
    </row>
    <row r="51" spans="1:14" x14ac:dyDescent="0.25">
      <c r="A51" s="6" t="s">
        <v>64</v>
      </c>
      <c r="B51" s="6" t="s">
        <v>65</v>
      </c>
      <c r="C51" s="6">
        <v>13394.612706047399</v>
      </c>
      <c r="D51" s="6">
        <v>94397.389797789801</v>
      </c>
      <c r="E51" s="6">
        <v>88135.113336590002</v>
      </c>
      <c r="F51" s="6">
        <v>7744.3918413459696</v>
      </c>
      <c r="G51" s="6">
        <v>1244.7424282751399</v>
      </c>
      <c r="H51" s="6">
        <v>4051.5123344805902</v>
      </c>
      <c r="I51" s="6">
        <v>6.4098943058755697</v>
      </c>
      <c r="J51" s="6">
        <v>45.173183027620297</v>
      </c>
      <c r="K51" s="6">
        <v>42.176416259414999</v>
      </c>
      <c r="L51" s="6">
        <v>3.7060222834140499</v>
      </c>
      <c r="M51" s="6">
        <v>0.59566241879321302</v>
      </c>
      <c r="N51" s="6">
        <v>1.9388217048819101</v>
      </c>
    </row>
    <row r="52" spans="1:14" x14ac:dyDescent="0.25">
      <c r="A52" s="6" t="s">
        <v>66</v>
      </c>
      <c r="B52" s="6" t="s">
        <v>67</v>
      </c>
      <c r="C52" s="6">
        <v>97.574316391113001</v>
      </c>
      <c r="D52" s="6">
        <v>1776.19765005107</v>
      </c>
      <c r="E52" s="6">
        <v>2291.3808699268102</v>
      </c>
      <c r="F52" s="6">
        <v>791.94178264763605</v>
      </c>
      <c r="G52" s="6">
        <v>128.470080698224</v>
      </c>
      <c r="H52" s="6">
        <v>933.75033687564996</v>
      </c>
      <c r="I52" s="6">
        <v>1.6210202622387</v>
      </c>
      <c r="J52" s="6">
        <v>29.508301845871699</v>
      </c>
      <c r="K52" s="6">
        <v>38.067136476457101</v>
      </c>
      <c r="L52" s="6">
        <v>13.1566760974221</v>
      </c>
      <c r="M52" s="6">
        <v>2.1342973397682998</v>
      </c>
      <c r="N52" s="6">
        <v>15.5125679782421</v>
      </c>
    </row>
    <row r="53" spans="1:14" x14ac:dyDescent="0.25">
      <c r="A53" s="6" t="s">
        <v>68</v>
      </c>
      <c r="B53" s="6" t="s">
        <v>69</v>
      </c>
      <c r="C53" s="6">
        <v>93.147196026890398</v>
      </c>
      <c r="D53" s="6">
        <v>1227.38923516623</v>
      </c>
      <c r="E53" s="6">
        <v>949.64264771574994</v>
      </c>
      <c r="F53" s="6">
        <v>160.86730941871801</v>
      </c>
      <c r="G53" s="6">
        <v>39.355588893392998</v>
      </c>
      <c r="H53" s="6">
        <v>117.347224833924</v>
      </c>
      <c r="I53" s="6">
        <v>3.5995449618117199</v>
      </c>
      <c r="J53" s="6">
        <v>47.430764704383797</v>
      </c>
      <c r="K53" s="6">
        <v>36.697630781284602</v>
      </c>
      <c r="L53" s="6">
        <v>6.2164953733141797</v>
      </c>
      <c r="M53" s="6">
        <v>1.5208424704426899</v>
      </c>
      <c r="N53" s="6">
        <v>4.5347217087629499</v>
      </c>
    </row>
    <row r="54" spans="1:14" x14ac:dyDescent="0.25">
      <c r="A54" s="6" t="s">
        <v>70</v>
      </c>
      <c r="B54" s="6" t="s">
        <v>71</v>
      </c>
      <c r="C54" s="6">
        <v>52.699147188698703</v>
      </c>
      <c r="D54" s="6">
        <v>720.07622024727004</v>
      </c>
      <c r="E54" s="6">
        <v>894.975875934442</v>
      </c>
      <c r="F54" s="6">
        <v>258.82744282623003</v>
      </c>
      <c r="G54" s="6">
        <v>72.300457732161505</v>
      </c>
      <c r="H54" s="6">
        <v>425.72592070783497</v>
      </c>
      <c r="I54" s="6">
        <v>2.1735146872918198</v>
      </c>
      <c r="J54" s="6">
        <v>29.6987014813146</v>
      </c>
      <c r="K54" s="6">
        <v>36.9122332122393</v>
      </c>
      <c r="L54" s="6">
        <v>10.675035147013499</v>
      </c>
      <c r="M54" s="6">
        <v>2.9819478143751601</v>
      </c>
      <c r="N54" s="6">
        <v>17.5585676577656</v>
      </c>
    </row>
    <row r="55" spans="1:14" x14ac:dyDescent="0.25">
      <c r="A55" s="6" t="s">
        <v>72</v>
      </c>
      <c r="B55" s="6" t="s">
        <v>73</v>
      </c>
      <c r="C55" s="6">
        <v>54.450406378919197</v>
      </c>
      <c r="D55" s="6">
        <v>1023.1049662756</v>
      </c>
      <c r="E55" s="6">
        <v>1076.98587948108</v>
      </c>
      <c r="F55" s="6">
        <v>332.78572231279298</v>
      </c>
      <c r="G55" s="6">
        <v>50.086275960763402</v>
      </c>
      <c r="H55" s="6">
        <v>490.09822997975198</v>
      </c>
      <c r="I55" s="6">
        <v>1.79852022797035</v>
      </c>
      <c r="J55" s="6">
        <v>33.793594934417101</v>
      </c>
      <c r="K55" s="6">
        <v>35.573304559120302</v>
      </c>
      <c r="L55" s="6">
        <v>10.992054843341</v>
      </c>
      <c r="M55" s="6">
        <v>1.65437113237072</v>
      </c>
      <c r="N55" s="6">
        <v>16.1881543027805</v>
      </c>
    </row>
    <row r="56" spans="1:14" x14ac:dyDescent="0.25">
      <c r="A56" s="6" t="s">
        <v>74</v>
      </c>
      <c r="B56" s="6" t="s">
        <v>75</v>
      </c>
      <c r="C56" s="6">
        <v>152.97763761502901</v>
      </c>
      <c r="D56" s="6">
        <v>1609.8253541387401</v>
      </c>
      <c r="E56" s="6">
        <v>1950.2492359560799</v>
      </c>
      <c r="F56" s="6">
        <v>494.57958077511898</v>
      </c>
      <c r="G56" s="6">
        <v>61.194598745366697</v>
      </c>
      <c r="H56" s="6">
        <v>309.95928827907602</v>
      </c>
      <c r="I56" s="6">
        <v>3.34100890035233</v>
      </c>
      <c r="J56" s="6">
        <v>35.158346801807298</v>
      </c>
      <c r="K56" s="6">
        <v>42.593153854498198</v>
      </c>
      <c r="L56" s="6">
        <v>10.801544637919401</v>
      </c>
      <c r="M56" s="6">
        <v>1.33648095400889</v>
      </c>
      <c r="N56" s="6">
        <v>6.7694648514138702</v>
      </c>
    </row>
    <row r="57" spans="1:14" x14ac:dyDescent="0.25">
      <c r="A57" s="6" t="s">
        <v>76</v>
      </c>
      <c r="B57" s="6" t="s">
        <v>77</v>
      </c>
      <c r="C57" s="6">
        <v>483.522019111529</v>
      </c>
      <c r="D57" s="6">
        <v>3986.8618167333502</v>
      </c>
      <c r="E57" s="6">
        <v>3690.3717685687202</v>
      </c>
      <c r="F57" s="6">
        <v>628.45732439046299</v>
      </c>
      <c r="G57" s="6">
        <v>232.88911743126101</v>
      </c>
      <c r="H57" s="6">
        <v>1077.77664079848</v>
      </c>
      <c r="I57" s="6">
        <v>4.7874042262732601</v>
      </c>
      <c r="J57" s="6">
        <v>39.474353507351204</v>
      </c>
      <c r="K57" s="6">
        <v>36.538773216221003</v>
      </c>
      <c r="L57" s="6">
        <v>6.2224244851304498</v>
      </c>
      <c r="M57" s="6">
        <v>2.3058605419711</v>
      </c>
      <c r="N57" s="6">
        <v>10.671184023053</v>
      </c>
    </row>
    <row r="58" spans="1:14" x14ac:dyDescent="0.25">
      <c r="A58" s="6" t="s">
        <v>78</v>
      </c>
      <c r="B58" s="6" t="s">
        <v>79</v>
      </c>
      <c r="C58" s="6">
        <v>423.52770005348202</v>
      </c>
      <c r="D58" s="6">
        <v>2918.1935112566698</v>
      </c>
      <c r="E58" s="6">
        <v>2570.2458973124599</v>
      </c>
      <c r="F58" s="6">
        <v>389.90922345293001</v>
      </c>
      <c r="G58" s="6">
        <v>118.080605474024</v>
      </c>
      <c r="H58" s="6">
        <v>688.46218693568801</v>
      </c>
      <c r="I58" s="6">
        <v>5.95811378924778</v>
      </c>
      <c r="J58" s="6">
        <v>41.052637163794003</v>
      </c>
      <c r="K58" s="6">
        <v>36.157770839076399</v>
      </c>
      <c r="L58" s="6">
        <v>5.4851749260235803</v>
      </c>
      <c r="M58" s="6">
        <v>1.6611373556645099</v>
      </c>
      <c r="N58" s="6">
        <v>9.6851659261937808</v>
      </c>
    </row>
    <row r="59" spans="1:14" x14ac:dyDescent="0.25">
      <c r="A59" s="6" t="s">
        <v>80</v>
      </c>
      <c r="B59" s="6" t="s">
        <v>81</v>
      </c>
      <c r="C59" s="6">
        <v>1323.62964697191</v>
      </c>
      <c r="D59" s="6">
        <v>12429.0638233753</v>
      </c>
      <c r="E59" s="6">
        <v>14896.3998058039</v>
      </c>
      <c r="F59" s="6">
        <v>4377.5516611250996</v>
      </c>
      <c r="G59" s="6">
        <v>1001.84483796888</v>
      </c>
      <c r="H59" s="6">
        <v>4456.6569756907102</v>
      </c>
      <c r="I59" s="6">
        <v>3.4393259704530701</v>
      </c>
      <c r="J59" s="6">
        <v>32.295742312774301</v>
      </c>
      <c r="K59" s="6">
        <v>38.706880610872901</v>
      </c>
      <c r="L59" s="6">
        <v>11.374652380710099</v>
      </c>
      <c r="M59" s="6">
        <v>2.6031986949472201</v>
      </c>
      <c r="N59" s="6">
        <v>11.5802000302424</v>
      </c>
    </row>
    <row r="60" spans="1:14" x14ac:dyDescent="0.25">
      <c r="A60" t="s">
        <v>13</v>
      </c>
    </row>
    <row r="61" spans="1:14" x14ac:dyDescent="0.25">
      <c r="A61" t="s">
        <v>14</v>
      </c>
    </row>
    <row r="62" spans="1:14" x14ac:dyDescent="0.25">
      <c r="A62" t="s">
        <v>15</v>
      </c>
    </row>
    <row r="63" spans="1:14" x14ac:dyDescent="0.25">
      <c r="A63" t="s">
        <v>420</v>
      </c>
    </row>
    <row r="64" spans="1:14" x14ac:dyDescent="0.25">
      <c r="A64" t="s">
        <v>16</v>
      </c>
    </row>
    <row r="67" spans="1:14" x14ac:dyDescent="0.25">
      <c r="L67" s="7" t="str">
        <f>HYPERLINK("#'Indice'!A1", "Ir al Índice")</f>
        <v>Ir al Índice</v>
      </c>
    </row>
    <row r="68" spans="1:14" ht="17.25" x14ac:dyDescent="0.3">
      <c r="A68" s="4" t="s">
        <v>212</v>
      </c>
    </row>
    <row r="69" spans="1:14" x14ac:dyDescent="0.25">
      <c r="A69" s="5" t="s">
        <v>18</v>
      </c>
      <c r="B69" s="5" t="s">
        <v>83</v>
      </c>
      <c r="C69" s="5" t="s">
        <v>199</v>
      </c>
      <c r="D69" s="5" t="s">
        <v>200</v>
      </c>
      <c r="E69" s="5" t="s">
        <v>201</v>
      </c>
      <c r="F69" s="5" t="s">
        <v>202</v>
      </c>
      <c r="G69" s="5" t="s">
        <v>203</v>
      </c>
      <c r="H69" s="5" t="s">
        <v>204</v>
      </c>
      <c r="I69" s="5" t="s">
        <v>205</v>
      </c>
      <c r="J69" s="5" t="s">
        <v>206</v>
      </c>
      <c r="K69" s="5" t="s">
        <v>207</v>
      </c>
      <c r="L69" s="5" t="s">
        <v>208</v>
      </c>
      <c r="M69" s="5" t="s">
        <v>209</v>
      </c>
      <c r="N69" s="5" t="s">
        <v>210</v>
      </c>
    </row>
    <row r="70" spans="1:14" x14ac:dyDescent="0.25">
      <c r="A70" s="6" t="s">
        <v>84</v>
      </c>
      <c r="B70" s="6" t="s">
        <v>85</v>
      </c>
      <c r="C70" s="6">
        <v>3401.5023692691102</v>
      </c>
      <c r="D70" s="6">
        <v>38816.2019837357</v>
      </c>
      <c r="E70" s="6">
        <v>63291.7970150295</v>
      </c>
      <c r="F70" s="6">
        <v>16864.273550184</v>
      </c>
      <c r="G70" s="6">
        <v>12265.615377624301</v>
      </c>
      <c r="H70" s="6">
        <v>128316.698765261</v>
      </c>
      <c r="I70" s="6">
        <v>1.29356288398353</v>
      </c>
      <c r="J70" s="6">
        <v>14.761476763033199</v>
      </c>
      <c r="K70" s="6">
        <v>24.069340718070301</v>
      </c>
      <c r="L70" s="6">
        <v>6.4133420946434896</v>
      </c>
      <c r="M70" s="6">
        <v>4.6645108776219102</v>
      </c>
      <c r="N70" s="6">
        <v>48.797766662647497</v>
      </c>
    </row>
    <row r="71" spans="1:14" x14ac:dyDescent="0.25">
      <c r="A71" s="6" t="s">
        <v>86</v>
      </c>
      <c r="B71" s="6" t="s">
        <v>87</v>
      </c>
      <c r="C71" s="6">
        <v>6098.7742507858002</v>
      </c>
      <c r="D71" s="6">
        <v>66749.003005553401</v>
      </c>
      <c r="E71" s="6">
        <v>147635.664644634</v>
      </c>
      <c r="F71" s="6">
        <v>61474.563012277198</v>
      </c>
      <c r="G71" s="6">
        <v>19139.0295591473</v>
      </c>
      <c r="H71" s="6">
        <v>67130.333534151301</v>
      </c>
      <c r="I71" s="6">
        <v>1.6562522997142699</v>
      </c>
      <c r="J71" s="6">
        <v>18.1271162344365</v>
      </c>
      <c r="K71" s="6">
        <v>40.093615377879303</v>
      </c>
      <c r="L71" s="6">
        <v>16.694729494192298</v>
      </c>
      <c r="M71" s="6">
        <v>5.1976119164523702</v>
      </c>
      <c r="N71" s="6">
        <v>18.2306746773253</v>
      </c>
    </row>
    <row r="72" spans="1:14" x14ac:dyDescent="0.25">
      <c r="A72" s="6" t="s">
        <v>88</v>
      </c>
      <c r="B72" s="6" t="s">
        <v>89</v>
      </c>
      <c r="C72" s="6">
        <v>9900.7808968395402</v>
      </c>
      <c r="D72" s="6">
        <v>95177.469865542007</v>
      </c>
      <c r="E72" s="6">
        <v>164701.374018503</v>
      </c>
      <c r="F72" s="6">
        <v>64178.334923718197</v>
      </c>
      <c r="G72" s="6">
        <v>17288.480277327501</v>
      </c>
      <c r="H72" s="6">
        <v>147159.54256634001</v>
      </c>
      <c r="I72" s="6">
        <v>1.9864891761969701</v>
      </c>
      <c r="J72" s="6">
        <v>19.096373879565999</v>
      </c>
      <c r="K72" s="6">
        <v>33.045625410917303</v>
      </c>
      <c r="L72" s="6">
        <v>12.876718412484699</v>
      </c>
      <c r="M72" s="6">
        <v>3.46875456609374</v>
      </c>
      <c r="N72" s="6">
        <v>29.526038554741401</v>
      </c>
    </row>
    <row r="73" spans="1:14" x14ac:dyDescent="0.25">
      <c r="A73" s="6" t="s">
        <v>90</v>
      </c>
      <c r="B73" s="6" t="s">
        <v>91</v>
      </c>
      <c r="C73" s="6">
        <v>964.71532108858901</v>
      </c>
      <c r="D73" s="6">
        <v>9935.1842498858696</v>
      </c>
      <c r="E73" s="6">
        <v>24296.255046021801</v>
      </c>
      <c r="F73" s="6">
        <v>7921.0337201623697</v>
      </c>
      <c r="G73" s="6">
        <v>2846.5769829741898</v>
      </c>
      <c r="H73" s="6">
        <v>25799.118825310201</v>
      </c>
      <c r="I73" s="6">
        <v>1.3443095725269101</v>
      </c>
      <c r="J73" s="6">
        <v>13.8444606403361</v>
      </c>
      <c r="K73" s="6">
        <v>33.856296796517</v>
      </c>
      <c r="L73" s="6">
        <v>11.0377861961466</v>
      </c>
      <c r="M73" s="6">
        <v>3.9666423902430998</v>
      </c>
      <c r="N73" s="6">
        <v>35.950504404230401</v>
      </c>
    </row>
    <row r="74" spans="1:14" x14ac:dyDescent="0.25">
      <c r="A74" s="6" t="s">
        <v>92</v>
      </c>
      <c r="B74" s="6" t="s">
        <v>93</v>
      </c>
      <c r="C74" s="6">
        <v>241.085376899881</v>
      </c>
      <c r="D74" s="6">
        <v>3728.6178543791898</v>
      </c>
      <c r="E74" s="6">
        <v>13251.777022886799</v>
      </c>
      <c r="F74" s="6">
        <v>8709.9460348954799</v>
      </c>
      <c r="G74" s="6">
        <v>4933.0109142360197</v>
      </c>
      <c r="H74" s="6">
        <v>45871.529154507502</v>
      </c>
      <c r="I74" s="6">
        <v>0.31417520146387001</v>
      </c>
      <c r="J74" s="6">
        <v>4.8590224784469003</v>
      </c>
      <c r="K74" s="6">
        <v>17.269316660581801</v>
      </c>
      <c r="L74" s="6">
        <v>11.350539321134899</v>
      </c>
      <c r="M74" s="6">
        <v>6.4285512366317903</v>
      </c>
      <c r="N74" s="6">
        <v>59.778395101740799</v>
      </c>
    </row>
    <row r="75" spans="1:14" x14ac:dyDescent="0.25">
      <c r="A75" s="6" t="s">
        <v>94</v>
      </c>
      <c r="B75" s="6" t="s">
        <v>95</v>
      </c>
      <c r="C75" s="6">
        <v>864.84550303978199</v>
      </c>
      <c r="D75" s="6">
        <v>8620.6609498306698</v>
      </c>
      <c r="E75" s="6">
        <v>13178.267487532899</v>
      </c>
      <c r="F75" s="6">
        <v>3924.10917159064</v>
      </c>
      <c r="G75" s="6">
        <v>1428.7603777451</v>
      </c>
      <c r="H75" s="6">
        <v>5872.8569059586598</v>
      </c>
      <c r="I75" s="6">
        <v>2.55195707502839</v>
      </c>
      <c r="J75" s="6">
        <v>25.437556910473301</v>
      </c>
      <c r="K75" s="6">
        <v>38.8859892700155</v>
      </c>
      <c r="L75" s="6">
        <v>11.579129599941799</v>
      </c>
      <c r="M75" s="6">
        <v>4.2159381550708304</v>
      </c>
      <c r="N75" s="6">
        <v>17.329428989470198</v>
      </c>
    </row>
    <row r="76" spans="1:14" x14ac:dyDescent="0.25">
      <c r="A76" s="6" t="s">
        <v>96</v>
      </c>
      <c r="B76" s="6" t="s">
        <v>97</v>
      </c>
      <c r="C76" s="6">
        <v>703.46968014131699</v>
      </c>
      <c r="D76" s="6">
        <v>9441.5933194419904</v>
      </c>
      <c r="E76" s="6">
        <v>15834.968375038299</v>
      </c>
      <c r="F76" s="6">
        <v>3602.0022310649201</v>
      </c>
      <c r="G76" s="6">
        <v>1208.7100884965901</v>
      </c>
      <c r="H76" s="6">
        <v>6170.95083714256</v>
      </c>
      <c r="I76" s="6">
        <v>1.90323979747496</v>
      </c>
      <c r="J76" s="6">
        <v>25.544265324307801</v>
      </c>
      <c r="K76" s="6">
        <v>42.841564965637303</v>
      </c>
      <c r="L76" s="6">
        <v>9.7452302356217899</v>
      </c>
      <c r="M76" s="6">
        <v>3.2701695737249898</v>
      </c>
      <c r="N76" s="6">
        <v>16.6955301032331</v>
      </c>
    </row>
    <row r="77" spans="1:14" x14ac:dyDescent="0.25">
      <c r="A77" s="6" t="s">
        <v>98</v>
      </c>
      <c r="B77" s="6" t="s">
        <v>99</v>
      </c>
      <c r="C77" s="6">
        <v>3377.8201810784199</v>
      </c>
      <c r="D77" s="6">
        <v>25137.990505502901</v>
      </c>
      <c r="E77" s="6">
        <v>45321.355026045203</v>
      </c>
      <c r="F77" s="6">
        <v>17294.5180615178</v>
      </c>
      <c r="G77" s="6">
        <v>5672.7525267338997</v>
      </c>
      <c r="H77" s="6">
        <v>20736.852377431002</v>
      </c>
      <c r="I77" s="6">
        <v>2.87373077074469</v>
      </c>
      <c r="J77" s="6">
        <v>21.386519399409799</v>
      </c>
      <c r="K77" s="6">
        <v>38.557817032347003</v>
      </c>
      <c r="L77" s="6">
        <v>14.7135685306718</v>
      </c>
      <c r="M77" s="6">
        <v>4.8261786054254303</v>
      </c>
      <c r="N77" s="6">
        <v>17.6421856614013</v>
      </c>
    </row>
    <row r="78" spans="1:14" x14ac:dyDescent="0.25">
      <c r="A78" s="6" t="s">
        <v>100</v>
      </c>
      <c r="B78" s="6" t="s">
        <v>101</v>
      </c>
      <c r="C78" s="6">
        <v>288.71586845462099</v>
      </c>
      <c r="D78" s="6">
        <v>1802.2977242335201</v>
      </c>
      <c r="E78" s="6">
        <v>2818.6843836050898</v>
      </c>
      <c r="F78" s="6">
        <v>878.32577492697897</v>
      </c>
      <c r="G78" s="6">
        <v>410.00189326763899</v>
      </c>
      <c r="H78" s="6">
        <v>2126.84379798703</v>
      </c>
      <c r="I78" s="6">
        <v>3.4681128689123302</v>
      </c>
      <c r="J78" s="6">
        <v>21.6495614338154</v>
      </c>
      <c r="K78" s="6">
        <v>33.858601664353898</v>
      </c>
      <c r="L78" s="6">
        <v>10.5506252199658</v>
      </c>
      <c r="M78" s="6">
        <v>4.9250249040031804</v>
      </c>
      <c r="N78" s="6">
        <v>25.548073908949501</v>
      </c>
    </row>
    <row r="79" spans="1:14" x14ac:dyDescent="0.25">
      <c r="A79" s="6" t="s">
        <v>102</v>
      </c>
      <c r="B79" s="6" t="s">
        <v>103</v>
      </c>
      <c r="C79" s="6">
        <v>4576.6557332371704</v>
      </c>
      <c r="D79" s="6">
        <v>49534.640397885203</v>
      </c>
      <c r="E79" s="6">
        <v>67235.283670199002</v>
      </c>
      <c r="F79" s="6">
        <v>15386.9736626292</v>
      </c>
      <c r="G79" s="6">
        <v>4361.7994519289196</v>
      </c>
      <c r="H79" s="6">
        <v>8763.1454151811304</v>
      </c>
      <c r="I79" s="6">
        <v>3.0539847817817001</v>
      </c>
      <c r="J79" s="6">
        <v>33.054275165933902</v>
      </c>
      <c r="K79" s="6">
        <v>44.865846394420601</v>
      </c>
      <c r="L79" s="6">
        <v>10.267668389841299</v>
      </c>
      <c r="M79" s="6">
        <v>2.91061201100056</v>
      </c>
      <c r="N79" s="6">
        <v>5.8476132570219601</v>
      </c>
    </row>
    <row r="80" spans="1:14" x14ac:dyDescent="0.25">
      <c r="A80" s="6" t="s">
        <v>104</v>
      </c>
      <c r="B80" s="6" t="s">
        <v>105</v>
      </c>
      <c r="C80" s="6">
        <v>9739.6550237578995</v>
      </c>
      <c r="D80" s="6">
        <v>88599.212299980907</v>
      </c>
      <c r="E80" s="6">
        <v>95397.232506996195</v>
      </c>
      <c r="F80" s="6">
        <v>13370.3511517771</v>
      </c>
      <c r="G80" s="6">
        <v>3574.7783007559501</v>
      </c>
      <c r="H80" s="6">
        <v>7147.5176844500802</v>
      </c>
      <c r="I80" s="6">
        <v>4.47124411233073</v>
      </c>
      <c r="J80" s="6">
        <v>40.673792386599501</v>
      </c>
      <c r="K80" s="6">
        <v>43.794601876461201</v>
      </c>
      <c r="L80" s="6">
        <v>6.1380104039980496</v>
      </c>
      <c r="M80" s="6">
        <v>1.64109574632302</v>
      </c>
      <c r="N80" s="6">
        <v>3.2812554742874802</v>
      </c>
    </row>
    <row r="81" spans="1:14" x14ac:dyDescent="0.25">
      <c r="A81" s="6" t="s">
        <v>106</v>
      </c>
      <c r="B81" s="6" t="s">
        <v>107</v>
      </c>
      <c r="C81" s="6">
        <v>609.41790821268398</v>
      </c>
      <c r="D81" s="6">
        <v>5406.9208252204598</v>
      </c>
      <c r="E81" s="6">
        <v>11427.689153289401</v>
      </c>
      <c r="F81" s="6">
        <v>3852.1479926687098</v>
      </c>
      <c r="G81" s="6">
        <v>3388.1920290973699</v>
      </c>
      <c r="H81" s="6">
        <v>48416.154583591502</v>
      </c>
      <c r="I81" s="6">
        <v>0.83367107024263698</v>
      </c>
      <c r="J81" s="6">
        <v>7.39655564815732</v>
      </c>
      <c r="K81" s="6">
        <v>15.6328419602302</v>
      </c>
      <c r="L81" s="6">
        <v>5.2696586308067301</v>
      </c>
      <c r="M81" s="6">
        <v>4.6349764866105501</v>
      </c>
      <c r="N81" s="6">
        <v>66.2322962039526</v>
      </c>
    </row>
    <row r="82" spans="1:14" x14ac:dyDescent="0.25">
      <c r="A82" s="6" t="s">
        <v>108</v>
      </c>
      <c r="B82" s="6" t="s">
        <v>109</v>
      </c>
      <c r="C82" s="6">
        <v>2328.5330469532701</v>
      </c>
      <c r="D82" s="6">
        <v>14827.8118463504</v>
      </c>
      <c r="E82" s="6">
        <v>17773.716662460301</v>
      </c>
      <c r="F82" s="6">
        <v>2808.5480620348399</v>
      </c>
      <c r="G82" s="6">
        <v>1100.2083503937399</v>
      </c>
      <c r="H82" s="6">
        <v>6501.65066712923</v>
      </c>
      <c r="I82" s="6">
        <v>5.13566162203111</v>
      </c>
      <c r="J82" s="6">
        <v>32.703261110095902</v>
      </c>
      <c r="K82" s="6">
        <v>39.200557906483503</v>
      </c>
      <c r="L82" s="6">
        <v>6.1943516389834503</v>
      </c>
      <c r="M82" s="6">
        <v>2.4265482548114701</v>
      </c>
      <c r="N82" s="6">
        <v>14.3396194675946</v>
      </c>
    </row>
    <row r="83" spans="1:14" x14ac:dyDescent="0.25">
      <c r="A83" s="6" t="s">
        <v>110</v>
      </c>
      <c r="B83" s="6" t="s">
        <v>111</v>
      </c>
      <c r="C83" s="6">
        <v>5555.5552559068101</v>
      </c>
      <c r="D83" s="6">
        <v>56578.4612974068</v>
      </c>
      <c r="E83" s="6">
        <v>72199.155015163604</v>
      </c>
      <c r="F83" s="6">
        <v>13442.069777938201</v>
      </c>
      <c r="G83" s="6">
        <v>4113.6170667476699</v>
      </c>
      <c r="H83" s="6">
        <v>6680.6249442649596</v>
      </c>
      <c r="I83" s="6">
        <v>3.5035462929422199</v>
      </c>
      <c r="J83" s="6">
        <v>35.680548425496603</v>
      </c>
      <c r="K83" s="6">
        <v>45.531557199074001</v>
      </c>
      <c r="L83" s="6">
        <v>8.4770849304205296</v>
      </c>
      <c r="M83" s="6">
        <v>2.5942047483848198</v>
      </c>
      <c r="N83" s="6">
        <v>4.2130584036818197</v>
      </c>
    </row>
    <row r="84" spans="1:14" x14ac:dyDescent="0.25">
      <c r="A84" s="6" t="s">
        <v>112</v>
      </c>
      <c r="B84" s="6" t="s">
        <v>113</v>
      </c>
      <c r="C84" s="6">
        <v>6182.7888073826598</v>
      </c>
      <c r="D84" s="6">
        <v>53091.390837355801</v>
      </c>
      <c r="E84" s="6">
        <v>53651.641677211999</v>
      </c>
      <c r="F84" s="6">
        <v>6506.0621210189402</v>
      </c>
      <c r="G84" s="6">
        <v>1137.2488837630201</v>
      </c>
      <c r="H84" s="6">
        <v>2684.1872418635398</v>
      </c>
      <c r="I84" s="6">
        <v>5.0163263991779603</v>
      </c>
      <c r="J84" s="6">
        <v>43.0750190122126</v>
      </c>
      <c r="K84" s="6">
        <v>43.529571345421203</v>
      </c>
      <c r="L84" s="6">
        <v>5.2786100559328402</v>
      </c>
      <c r="M84" s="6">
        <v>0.922692295626238</v>
      </c>
      <c r="N84" s="6">
        <v>2.1777808916291899</v>
      </c>
    </row>
    <row r="85" spans="1:14" x14ac:dyDescent="0.25">
      <c r="A85" s="6" t="s">
        <v>114</v>
      </c>
      <c r="B85" s="6" t="s">
        <v>115</v>
      </c>
      <c r="C85" s="6">
        <v>2568.12874502454</v>
      </c>
      <c r="D85" s="6">
        <v>21086.931845384999</v>
      </c>
      <c r="E85" s="6">
        <v>34650.884529931398</v>
      </c>
      <c r="F85" s="6">
        <v>8316.8504739208893</v>
      </c>
      <c r="G85" s="6">
        <v>2252.4604675911401</v>
      </c>
      <c r="H85" s="6">
        <v>6707.0467041334796</v>
      </c>
      <c r="I85" s="6">
        <v>3.3977910847408799</v>
      </c>
      <c r="J85" s="6">
        <v>27.899297948983001</v>
      </c>
      <c r="K85" s="6">
        <v>45.845235275796597</v>
      </c>
      <c r="L85" s="6">
        <v>11.003700826198701</v>
      </c>
      <c r="M85" s="6">
        <v>2.9801426857356801</v>
      </c>
      <c r="N85" s="6">
        <v>8.87383217854509</v>
      </c>
    </row>
    <row r="86" spans="1:14" x14ac:dyDescent="0.25">
      <c r="A86" s="6" t="s">
        <v>116</v>
      </c>
      <c r="B86" s="6" t="s">
        <v>117</v>
      </c>
      <c r="C86" s="6">
        <v>8047.4478218657396</v>
      </c>
      <c r="D86" s="6">
        <v>95197.580891110396</v>
      </c>
      <c r="E86" s="6">
        <v>117102.163539548</v>
      </c>
      <c r="F86" s="6">
        <v>23899.7306897208</v>
      </c>
      <c r="G86" s="6">
        <v>3888.4479757207</v>
      </c>
      <c r="H86" s="6">
        <v>9154.9329831742307</v>
      </c>
      <c r="I86" s="6">
        <v>3.1277695660687801</v>
      </c>
      <c r="J86" s="6">
        <v>37.000065469893698</v>
      </c>
      <c r="K86" s="6">
        <v>45.513632563682997</v>
      </c>
      <c r="L86" s="6">
        <v>9.2890133546983105</v>
      </c>
      <c r="M86" s="6">
        <v>1.5113076228534299</v>
      </c>
      <c r="N86" s="6">
        <v>3.5582114228027302</v>
      </c>
    </row>
    <row r="87" spans="1:14" x14ac:dyDescent="0.25">
      <c r="A87" s="6" t="s">
        <v>118</v>
      </c>
      <c r="B87" s="6" t="s">
        <v>119</v>
      </c>
      <c r="C87" s="6">
        <v>11459.1950462816</v>
      </c>
      <c r="D87" s="6">
        <v>110696.48448538101</v>
      </c>
      <c r="E87" s="6">
        <v>177693.967250571</v>
      </c>
      <c r="F87" s="6">
        <v>53204.418402048599</v>
      </c>
      <c r="G87" s="6">
        <v>12839.9475254875</v>
      </c>
      <c r="H87" s="6">
        <v>55442.155670382897</v>
      </c>
      <c r="I87" s="6">
        <v>2.7197273593522802</v>
      </c>
      <c r="J87" s="6">
        <v>26.272723016151001</v>
      </c>
      <c r="K87" s="6">
        <v>42.173917310190497</v>
      </c>
      <c r="L87" s="6">
        <v>12.6275459822487</v>
      </c>
      <c r="M87" s="6">
        <v>3.0474353946045798</v>
      </c>
      <c r="N87" s="6">
        <v>13.158650937452901</v>
      </c>
    </row>
    <row r="88" spans="1:14" x14ac:dyDescent="0.25">
      <c r="A88" s="6" t="s">
        <v>120</v>
      </c>
      <c r="B88" s="6" t="s">
        <v>121</v>
      </c>
      <c r="C88" s="6">
        <v>2939.45527764998</v>
      </c>
      <c r="D88" s="6">
        <v>26628.158611472401</v>
      </c>
      <c r="E88" s="6">
        <v>56958.697143918303</v>
      </c>
      <c r="F88" s="6">
        <v>20624.720653376698</v>
      </c>
      <c r="G88" s="6">
        <v>7380.9856445823198</v>
      </c>
      <c r="H88" s="6">
        <v>44846.800094677397</v>
      </c>
      <c r="I88" s="6">
        <v>1.84431991975391</v>
      </c>
      <c r="J88" s="6">
        <v>16.707464041694202</v>
      </c>
      <c r="K88" s="6">
        <v>35.737934352838202</v>
      </c>
      <c r="L88" s="6">
        <v>12.9406912326944</v>
      </c>
      <c r="M88" s="6">
        <v>4.6310957527491299</v>
      </c>
      <c r="N88" s="6">
        <v>28.138494700270201</v>
      </c>
    </row>
    <row r="89" spans="1:14" x14ac:dyDescent="0.25">
      <c r="A89" t="s">
        <v>13</v>
      </c>
    </row>
    <row r="90" spans="1:14" x14ac:dyDescent="0.25">
      <c r="A90" t="s">
        <v>14</v>
      </c>
    </row>
    <row r="91" spans="1:14" x14ac:dyDescent="0.25">
      <c r="A91" t="s">
        <v>15</v>
      </c>
    </row>
    <row r="92" spans="1:14" x14ac:dyDescent="0.25">
      <c r="A92" t="s">
        <v>420</v>
      </c>
    </row>
    <row r="93" spans="1:14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3"/>
  <sheetViews>
    <sheetView workbookViewId="0">
      <selection activeCell="A16" sqref="A16"/>
    </sheetView>
  </sheetViews>
  <sheetFormatPr baseColWidth="10" defaultRowHeight="15" x14ac:dyDescent="0.25"/>
  <sheetData>
    <row r="1" spans="1:14" x14ac:dyDescent="0.25">
      <c r="L1" s="7" t="str">
        <f>HYPERLINK("#'Indice'!A1", "Ir al Índice")</f>
        <v>Ir al Índice</v>
      </c>
    </row>
    <row r="5" spans="1:14" ht="23.25" x14ac:dyDescent="0.35">
      <c r="A5" s="1" t="s">
        <v>0</v>
      </c>
    </row>
    <row r="7" spans="1:14" ht="21" x14ac:dyDescent="0.35">
      <c r="A7" s="2" t="s">
        <v>213</v>
      </c>
    </row>
    <row r="9" spans="1:14" x14ac:dyDescent="0.25">
      <c r="A9" t="s">
        <v>3</v>
      </c>
    </row>
    <row r="10" spans="1:14" x14ac:dyDescent="0.25">
      <c r="A10" t="s">
        <v>4</v>
      </c>
    </row>
    <row r="11" spans="1:14" x14ac:dyDescent="0.25">
      <c r="A11" t="s">
        <v>214</v>
      </c>
    </row>
    <row r="12" spans="1:14" x14ac:dyDescent="0.25">
      <c r="A12" s="3" t="s">
        <v>6</v>
      </c>
    </row>
    <row r="15" spans="1:14" ht="17.25" x14ac:dyDescent="0.3">
      <c r="A15" s="4" t="s">
        <v>215</v>
      </c>
    </row>
    <row r="16" spans="1:14" x14ac:dyDescent="0.25">
      <c r="A16" s="5" t="s">
        <v>8</v>
      </c>
      <c r="B16" s="5" t="s">
        <v>9</v>
      </c>
      <c r="C16" s="5" t="s">
        <v>199</v>
      </c>
      <c r="D16" s="5" t="s">
        <v>200</v>
      </c>
      <c r="E16" s="5" t="s">
        <v>201</v>
      </c>
      <c r="F16" s="5" t="s">
        <v>202</v>
      </c>
      <c r="G16" s="5" t="s">
        <v>203</v>
      </c>
      <c r="H16" s="5" t="s">
        <v>204</v>
      </c>
      <c r="I16" s="5" t="s">
        <v>205</v>
      </c>
      <c r="J16" s="5" t="s">
        <v>206</v>
      </c>
      <c r="K16" s="5" t="s">
        <v>207</v>
      </c>
      <c r="L16" s="5" t="s">
        <v>208</v>
      </c>
      <c r="M16" s="5" t="s">
        <v>209</v>
      </c>
      <c r="N16" s="5" t="s">
        <v>210</v>
      </c>
    </row>
    <row r="17" spans="1:14" x14ac:dyDescent="0.25">
      <c r="A17" s="6" t="s">
        <v>11</v>
      </c>
      <c r="B17" s="6" t="s">
        <v>12</v>
      </c>
      <c r="C17" s="6">
        <v>35993.791428136203</v>
      </c>
      <c r="D17" s="6">
        <v>479904.24723326502</v>
      </c>
      <c r="E17" s="6">
        <v>885470.61129202403</v>
      </c>
      <c r="F17" s="6">
        <v>259671.54721819301</v>
      </c>
      <c r="G17" s="6">
        <v>121900.15050839901</v>
      </c>
      <c r="H17" s="6">
        <v>492746.64953494002</v>
      </c>
      <c r="I17" s="6">
        <v>1.5816670514084901</v>
      </c>
      <c r="J17" s="6">
        <v>21.088324001524999</v>
      </c>
      <c r="K17" s="6">
        <v>38.9100351839108</v>
      </c>
      <c r="L17" s="6">
        <v>11.4106881805796</v>
      </c>
      <c r="M17" s="6">
        <v>5.3566307957809203</v>
      </c>
      <c r="N17" s="6">
        <v>21.6526547867952</v>
      </c>
    </row>
    <row r="18" spans="1:14" x14ac:dyDescent="0.25">
      <c r="A18" t="s">
        <v>13</v>
      </c>
    </row>
    <row r="19" spans="1:14" x14ac:dyDescent="0.25">
      <c r="A19" t="s">
        <v>14</v>
      </c>
    </row>
    <row r="20" spans="1:14" x14ac:dyDescent="0.25">
      <c r="A20" t="s">
        <v>15</v>
      </c>
    </row>
    <row r="21" spans="1:14" x14ac:dyDescent="0.25">
      <c r="A21" t="s">
        <v>420</v>
      </c>
    </row>
    <row r="22" spans="1:14" x14ac:dyDescent="0.25">
      <c r="A22" t="s">
        <v>16</v>
      </c>
    </row>
    <row r="25" spans="1:14" x14ac:dyDescent="0.25">
      <c r="L25" s="7" t="str">
        <f>HYPERLINK("#'Indice'!A1", "Ir al Índice")</f>
        <v>Ir al Índice</v>
      </c>
    </row>
    <row r="26" spans="1:14" ht="17.25" x14ac:dyDescent="0.3">
      <c r="A26" s="4" t="s">
        <v>216</v>
      </c>
    </row>
    <row r="27" spans="1:14" x14ac:dyDescent="0.25">
      <c r="A27" s="5" t="s">
        <v>18</v>
      </c>
      <c r="B27" s="5" t="s">
        <v>9</v>
      </c>
      <c r="C27" s="5" t="s">
        <v>199</v>
      </c>
      <c r="D27" s="5" t="s">
        <v>200</v>
      </c>
      <c r="E27" s="5" t="s">
        <v>201</v>
      </c>
      <c r="F27" s="5" t="s">
        <v>202</v>
      </c>
      <c r="G27" s="5" t="s">
        <v>203</v>
      </c>
      <c r="H27" s="5" t="s">
        <v>204</v>
      </c>
      <c r="I27" s="5" t="s">
        <v>205</v>
      </c>
      <c r="J27" s="5" t="s">
        <v>206</v>
      </c>
      <c r="K27" s="5" t="s">
        <v>207</v>
      </c>
      <c r="L27" s="5" t="s">
        <v>208</v>
      </c>
      <c r="M27" s="5" t="s">
        <v>209</v>
      </c>
      <c r="N27" s="5" t="s">
        <v>210</v>
      </c>
    </row>
    <row r="28" spans="1:14" x14ac:dyDescent="0.25">
      <c r="A28" s="6" t="s">
        <v>11</v>
      </c>
      <c r="B28" s="6" t="s">
        <v>19</v>
      </c>
      <c r="C28" s="6">
        <v>35993.791428136203</v>
      </c>
      <c r="D28" s="6">
        <v>479904.24723326502</v>
      </c>
      <c r="E28" s="6">
        <v>885470.61129202403</v>
      </c>
      <c r="F28" s="6">
        <v>259671.54721819301</v>
      </c>
      <c r="G28" s="6">
        <v>121900.15050839901</v>
      </c>
      <c r="H28" s="6">
        <v>492746.64953494002</v>
      </c>
      <c r="I28" s="6">
        <v>1.5816670514084901</v>
      </c>
      <c r="J28" s="6">
        <v>21.088324001524999</v>
      </c>
      <c r="K28" s="6">
        <v>38.9100351839108</v>
      </c>
      <c r="L28" s="6">
        <v>11.4106881805796</v>
      </c>
      <c r="M28" s="6">
        <v>5.3566307957809203</v>
      </c>
      <c r="N28" s="6">
        <v>21.6526547867952</v>
      </c>
    </row>
    <row r="29" spans="1:14" x14ac:dyDescent="0.25">
      <c r="A29" s="6" t="s">
        <v>20</v>
      </c>
      <c r="B29" s="6" t="s">
        <v>21</v>
      </c>
      <c r="C29" s="6">
        <v>54.235790039187499</v>
      </c>
      <c r="D29" s="6">
        <v>798.84658517136302</v>
      </c>
      <c r="E29" s="6">
        <v>1021.22203664011</v>
      </c>
      <c r="F29" s="6">
        <v>100.219664034709</v>
      </c>
      <c r="G29" s="6">
        <v>41.5865704595872</v>
      </c>
      <c r="H29" s="6">
        <v>73.797583232144405</v>
      </c>
      <c r="I29" s="6">
        <v>2.5951278277019099</v>
      </c>
      <c r="J29" s="6">
        <v>38.2240030383063</v>
      </c>
      <c r="K29" s="6">
        <v>48.8644440070345</v>
      </c>
      <c r="L29" s="6">
        <v>4.7954097991656397</v>
      </c>
      <c r="M29" s="6">
        <v>1.9898754342913101</v>
      </c>
      <c r="N29" s="6">
        <v>3.5311398935003799</v>
      </c>
    </row>
    <row r="30" spans="1:14" x14ac:dyDescent="0.25">
      <c r="A30" s="6" t="s">
        <v>22</v>
      </c>
      <c r="B30" s="6" t="s">
        <v>23</v>
      </c>
      <c r="C30" s="6">
        <v>254.48271426454099</v>
      </c>
      <c r="D30" s="6">
        <v>3587.4138272422001</v>
      </c>
      <c r="E30" s="6">
        <v>5157.8464945000196</v>
      </c>
      <c r="F30" s="6">
        <v>1519.50252677703</v>
      </c>
      <c r="G30" s="6">
        <v>621.774719822983</v>
      </c>
      <c r="H30" s="6">
        <v>2867.8961696931101</v>
      </c>
      <c r="I30" s="6">
        <v>1.81657671477341</v>
      </c>
      <c r="J30" s="6">
        <v>25.60807496752</v>
      </c>
      <c r="K30" s="6">
        <v>36.818311480851499</v>
      </c>
      <c r="L30" s="6">
        <v>10.846681340065899</v>
      </c>
      <c r="M30" s="6">
        <v>4.4384212150890798</v>
      </c>
      <c r="N30" s="6">
        <v>20.471934281700101</v>
      </c>
    </row>
    <row r="31" spans="1:14" x14ac:dyDescent="0.25">
      <c r="A31" s="6" t="s">
        <v>24</v>
      </c>
      <c r="B31" s="6" t="s">
        <v>25</v>
      </c>
      <c r="C31" s="6">
        <v>39.238042498775897</v>
      </c>
      <c r="D31" s="6">
        <v>758.47629443601295</v>
      </c>
      <c r="E31" s="6">
        <v>807.086200864891</v>
      </c>
      <c r="F31" s="6">
        <v>175.30914255510899</v>
      </c>
      <c r="G31" s="6">
        <v>67.156736621927706</v>
      </c>
      <c r="H31" s="6">
        <v>175.15527371691499</v>
      </c>
      <c r="I31" s="6">
        <v>1.94015138778097</v>
      </c>
      <c r="J31" s="6">
        <v>37.503370238077203</v>
      </c>
      <c r="K31" s="6">
        <v>39.906919737796301</v>
      </c>
      <c r="L31" s="6">
        <v>8.6682783991988899</v>
      </c>
      <c r="M31" s="6">
        <v>3.32060998608529</v>
      </c>
      <c r="N31" s="6">
        <v>8.6606702510613101</v>
      </c>
    </row>
    <row r="32" spans="1:14" x14ac:dyDescent="0.25">
      <c r="A32" s="6" t="s">
        <v>26</v>
      </c>
      <c r="B32" s="6" t="s">
        <v>27</v>
      </c>
      <c r="C32" s="6">
        <v>361.15997860707301</v>
      </c>
      <c r="D32" s="6">
        <v>4364.7907837170696</v>
      </c>
      <c r="E32" s="6">
        <v>6876.6877581624703</v>
      </c>
      <c r="F32" s="6">
        <v>2792.4072992489801</v>
      </c>
      <c r="G32" s="6">
        <v>1392.3039893600301</v>
      </c>
      <c r="H32" s="6">
        <v>10120.7897520689</v>
      </c>
      <c r="I32" s="6">
        <v>1.3940019805530099</v>
      </c>
      <c r="J32" s="6">
        <v>16.847179526004101</v>
      </c>
      <c r="K32" s="6">
        <v>26.542576482297498</v>
      </c>
      <c r="L32" s="6">
        <v>10.778108141098301</v>
      </c>
      <c r="M32" s="6">
        <v>5.37400219754507</v>
      </c>
      <c r="N32" s="6">
        <v>39.0641316725021</v>
      </c>
    </row>
    <row r="33" spans="1:14" x14ac:dyDescent="0.25">
      <c r="A33" s="6" t="s">
        <v>28</v>
      </c>
      <c r="B33" s="6" t="s">
        <v>29</v>
      </c>
      <c r="C33" s="6">
        <v>87.7192779829182</v>
      </c>
      <c r="D33" s="6">
        <v>1074.3194258129099</v>
      </c>
      <c r="E33" s="6">
        <v>1078.81532768172</v>
      </c>
      <c r="F33" s="6">
        <v>143.92898624987501</v>
      </c>
      <c r="G33" s="6">
        <v>84.578809203485207</v>
      </c>
      <c r="H33" s="6">
        <v>141.287630401493</v>
      </c>
      <c r="I33" s="6">
        <v>3.3600557798575901</v>
      </c>
      <c r="J33" s="6">
        <v>41.151423941484097</v>
      </c>
      <c r="K33" s="6">
        <v>41.323637865348303</v>
      </c>
      <c r="L33" s="6">
        <v>5.5131486858807497</v>
      </c>
      <c r="M33" s="6">
        <v>3.2397612389488999</v>
      </c>
      <c r="N33" s="6">
        <v>5.4119724884804201</v>
      </c>
    </row>
    <row r="34" spans="1:14" x14ac:dyDescent="0.25">
      <c r="A34" s="6" t="s">
        <v>30</v>
      </c>
      <c r="B34" s="6" t="s">
        <v>31</v>
      </c>
      <c r="C34" s="6">
        <v>79.875360409891201</v>
      </c>
      <c r="D34" s="6">
        <v>1152.4594048190099</v>
      </c>
      <c r="E34" s="6">
        <v>1697.5262017582299</v>
      </c>
      <c r="F34" s="6">
        <v>432.10450372461901</v>
      </c>
      <c r="G34" s="6">
        <v>187.06616142146299</v>
      </c>
      <c r="H34" s="6">
        <v>1305.4305150540099</v>
      </c>
      <c r="I34" s="6">
        <v>1.6454008289295801</v>
      </c>
      <c r="J34" s="6">
        <v>23.7402078721896</v>
      </c>
      <c r="K34" s="6">
        <v>34.968368282402103</v>
      </c>
      <c r="L34" s="6">
        <v>8.9011818533797697</v>
      </c>
      <c r="M34" s="6">
        <v>3.8534889293524102</v>
      </c>
      <c r="N34" s="6">
        <v>26.891352233746499</v>
      </c>
    </row>
    <row r="35" spans="1:14" x14ac:dyDescent="0.25">
      <c r="A35" s="6" t="s">
        <v>32</v>
      </c>
      <c r="B35" s="6" t="s">
        <v>33</v>
      </c>
      <c r="C35" s="6">
        <v>123.77203835764401</v>
      </c>
      <c r="D35" s="6">
        <v>1988.6703166106099</v>
      </c>
      <c r="E35" s="6">
        <v>2065.4743842876201</v>
      </c>
      <c r="F35" s="6">
        <v>266.98174479786701</v>
      </c>
      <c r="G35" s="6">
        <v>138.53235975401901</v>
      </c>
      <c r="H35" s="6">
        <v>209.32016895188701</v>
      </c>
      <c r="I35" s="6">
        <v>2.5824842147678502</v>
      </c>
      <c r="J35" s="6">
        <v>41.493295005649401</v>
      </c>
      <c r="K35" s="6">
        <v>43.095799860847102</v>
      </c>
      <c r="L35" s="6">
        <v>5.5705323328311103</v>
      </c>
      <c r="M35" s="6">
        <v>2.8904560112805102</v>
      </c>
      <c r="N35" s="6">
        <v>4.3674325746240097</v>
      </c>
    </row>
    <row r="36" spans="1:14" x14ac:dyDescent="0.25">
      <c r="A36" s="6" t="s">
        <v>34</v>
      </c>
      <c r="B36" s="6" t="s">
        <v>35</v>
      </c>
      <c r="C36" s="6">
        <v>699.92123330807203</v>
      </c>
      <c r="D36" s="6">
        <v>9159.4573594560497</v>
      </c>
      <c r="E36" s="6">
        <v>13326.7812391965</v>
      </c>
      <c r="F36" s="6">
        <v>3252.9269757013699</v>
      </c>
      <c r="G36" s="6">
        <v>1504.8127660090199</v>
      </c>
      <c r="H36" s="6">
        <v>2714.3596040167499</v>
      </c>
      <c r="I36" s="6">
        <v>2.2829777426418798</v>
      </c>
      <c r="J36" s="6">
        <v>29.875986455623899</v>
      </c>
      <c r="K36" s="6">
        <v>43.4688126353089</v>
      </c>
      <c r="L36" s="6">
        <v>10.6102794579699</v>
      </c>
      <c r="M36" s="6">
        <v>4.9083438080665003</v>
      </c>
      <c r="N36" s="6">
        <v>8.8535999003889803</v>
      </c>
    </row>
    <row r="37" spans="1:14" x14ac:dyDescent="0.25">
      <c r="A37" s="6" t="s">
        <v>36</v>
      </c>
      <c r="B37" s="6" t="s">
        <v>37</v>
      </c>
      <c r="C37" s="6">
        <v>313.58900644801002</v>
      </c>
      <c r="D37" s="6">
        <v>5790.1794379561397</v>
      </c>
      <c r="E37" s="6">
        <v>9104.0670874026091</v>
      </c>
      <c r="F37" s="6">
        <v>2989.5044591926298</v>
      </c>
      <c r="G37" s="6">
        <v>1019.04565612879</v>
      </c>
      <c r="H37" s="6">
        <v>2387.7068151408398</v>
      </c>
      <c r="I37" s="6">
        <v>1.45152594118769</v>
      </c>
      <c r="J37" s="6">
        <v>26.801308354278401</v>
      </c>
      <c r="K37" s="6">
        <v>42.140474557321099</v>
      </c>
      <c r="L37" s="6">
        <v>13.837676655076899</v>
      </c>
      <c r="M37" s="6">
        <v>4.7169102701653598</v>
      </c>
      <c r="N37" s="6">
        <v>11.052104221970501</v>
      </c>
    </row>
    <row r="38" spans="1:14" x14ac:dyDescent="0.25">
      <c r="A38" s="6" t="s">
        <v>38</v>
      </c>
      <c r="B38" s="6" t="s">
        <v>39</v>
      </c>
      <c r="C38" s="6">
        <v>1178.0990206536301</v>
      </c>
      <c r="D38" s="6">
        <v>10480.5972172085</v>
      </c>
      <c r="E38" s="6">
        <v>12680.1879415615</v>
      </c>
      <c r="F38" s="6">
        <v>3093.8368848980999</v>
      </c>
      <c r="G38" s="6">
        <v>1434.17672039788</v>
      </c>
      <c r="H38" s="6">
        <v>3541.30728847404</v>
      </c>
      <c r="I38" s="6">
        <v>3.6351875026491101</v>
      </c>
      <c r="J38" s="6">
        <v>32.3393325657443</v>
      </c>
      <c r="K38" s="6">
        <v>39.126474030028497</v>
      </c>
      <c r="L38" s="6">
        <v>9.5464616997784795</v>
      </c>
      <c r="M38" s="6">
        <v>4.4253506701738097</v>
      </c>
      <c r="N38" s="6">
        <v>10.9271935316258</v>
      </c>
    </row>
    <row r="39" spans="1:14" x14ac:dyDescent="0.25">
      <c r="A39" s="6" t="s">
        <v>40</v>
      </c>
      <c r="B39" s="6" t="s">
        <v>41</v>
      </c>
      <c r="C39" s="6">
        <v>33.894065726473698</v>
      </c>
      <c r="D39" s="6">
        <v>837.09515606522905</v>
      </c>
      <c r="E39" s="6">
        <v>1380.7919994838501</v>
      </c>
      <c r="F39" s="6">
        <v>191.79690402650499</v>
      </c>
      <c r="G39" s="6">
        <v>82.285263338462499</v>
      </c>
      <c r="H39" s="6">
        <v>69.921745976208101</v>
      </c>
      <c r="I39" s="6">
        <v>1.3057346416878299</v>
      </c>
      <c r="J39" s="6">
        <v>32.2482452380955</v>
      </c>
      <c r="K39" s="6">
        <v>53.193616877990401</v>
      </c>
      <c r="L39" s="6">
        <v>7.3887819707706202</v>
      </c>
      <c r="M39" s="6">
        <v>3.1699566439890301</v>
      </c>
      <c r="N39" s="6">
        <v>2.69366462746664</v>
      </c>
    </row>
    <row r="40" spans="1:14" x14ac:dyDescent="0.25">
      <c r="A40" s="6" t="s">
        <v>42</v>
      </c>
      <c r="B40" s="6" t="s">
        <v>43</v>
      </c>
      <c r="C40" s="6">
        <v>30.841709641837099</v>
      </c>
      <c r="D40" s="6">
        <v>385.85416652703901</v>
      </c>
      <c r="E40" s="6">
        <v>431.39335100504599</v>
      </c>
      <c r="F40" s="6">
        <v>79.595570144436707</v>
      </c>
      <c r="G40" s="6">
        <v>32.554546796833499</v>
      </c>
      <c r="H40" s="6">
        <v>157.30178349536499</v>
      </c>
      <c r="I40" s="6">
        <v>2.7597829627783401</v>
      </c>
      <c r="J40" s="6">
        <v>34.527066341803703</v>
      </c>
      <c r="K40" s="6">
        <v>38.6020111785433</v>
      </c>
      <c r="L40" s="6">
        <v>7.1223839711941501</v>
      </c>
      <c r="M40" s="6">
        <v>2.9130513403510401</v>
      </c>
      <c r="N40" s="6">
        <v>14.0757042053294</v>
      </c>
    </row>
    <row r="41" spans="1:14" x14ac:dyDescent="0.25">
      <c r="A41" s="6" t="s">
        <v>44</v>
      </c>
      <c r="B41" s="6" t="s">
        <v>45</v>
      </c>
      <c r="C41" s="6">
        <v>1101.2608346516099</v>
      </c>
      <c r="D41" s="6">
        <v>7978.21761342032</v>
      </c>
      <c r="E41" s="6">
        <v>9512.1289127672899</v>
      </c>
      <c r="F41" s="6">
        <v>3281.5306941156</v>
      </c>
      <c r="G41" s="6">
        <v>1025.27224094026</v>
      </c>
      <c r="H41" s="6">
        <v>2694.5049751943402</v>
      </c>
      <c r="I41" s="6">
        <v>4.3029909761613796</v>
      </c>
      <c r="J41" s="6">
        <v>31.1735397429802</v>
      </c>
      <c r="K41" s="6">
        <v>37.167039440452101</v>
      </c>
      <c r="L41" s="6">
        <v>12.8220277344587</v>
      </c>
      <c r="M41" s="6">
        <v>4.0060783622350504</v>
      </c>
      <c r="N41" s="6">
        <v>10.5283237437125</v>
      </c>
    </row>
    <row r="42" spans="1:14" x14ac:dyDescent="0.25">
      <c r="A42" s="6" t="s">
        <v>46</v>
      </c>
      <c r="B42" s="6" t="s">
        <v>47</v>
      </c>
      <c r="C42" s="6">
        <v>214.03424085377901</v>
      </c>
      <c r="D42" s="6">
        <v>1456.04661858395</v>
      </c>
      <c r="E42" s="6">
        <v>1533.88484504855</v>
      </c>
      <c r="F42" s="6">
        <v>366.43299799237099</v>
      </c>
      <c r="G42" s="6">
        <v>83.4785769203624</v>
      </c>
      <c r="H42" s="6">
        <v>340.48456554208701</v>
      </c>
      <c r="I42" s="6">
        <v>5.3584089064153204</v>
      </c>
      <c r="J42" s="6">
        <v>36.452546742305003</v>
      </c>
      <c r="K42" s="6">
        <v>38.401249175540599</v>
      </c>
      <c r="L42" s="6">
        <v>9.1737557141064006</v>
      </c>
      <c r="M42" s="6">
        <v>2.0899102324965599</v>
      </c>
      <c r="N42" s="6">
        <v>8.5241292291361503</v>
      </c>
    </row>
    <row r="43" spans="1:14" x14ac:dyDescent="0.25">
      <c r="A43" s="6" t="s">
        <v>48</v>
      </c>
      <c r="B43" s="6" t="s">
        <v>49</v>
      </c>
      <c r="C43" s="6">
        <v>49.378226944934902</v>
      </c>
      <c r="D43" s="6">
        <v>892.25547125692503</v>
      </c>
      <c r="E43" s="6">
        <v>1122.5902663443101</v>
      </c>
      <c r="F43" s="6">
        <v>486.17529165119498</v>
      </c>
      <c r="G43" s="6">
        <v>135.81903032827501</v>
      </c>
      <c r="H43" s="6">
        <v>739.72421598436404</v>
      </c>
      <c r="I43" s="6">
        <v>1.44130343427416</v>
      </c>
      <c r="J43" s="6">
        <v>26.0440877394532</v>
      </c>
      <c r="K43" s="6">
        <v>32.767341119176699</v>
      </c>
      <c r="L43" s="6">
        <v>14.1909939029917</v>
      </c>
      <c r="M43" s="6">
        <v>3.9644281895790101</v>
      </c>
      <c r="N43" s="6">
        <v>21.591845614525301</v>
      </c>
    </row>
    <row r="44" spans="1:14" x14ac:dyDescent="0.25">
      <c r="A44" s="6" t="s">
        <v>50</v>
      </c>
      <c r="B44" s="6" t="s">
        <v>51</v>
      </c>
      <c r="C44" s="6">
        <v>257.01099798942101</v>
      </c>
      <c r="D44" s="6">
        <v>1744.0620493876199</v>
      </c>
      <c r="E44" s="6">
        <v>1803.48654561588</v>
      </c>
      <c r="F44" s="6">
        <v>401.00380596092998</v>
      </c>
      <c r="G44" s="6">
        <v>174.79798076724299</v>
      </c>
      <c r="H44" s="6">
        <v>541.95137483902499</v>
      </c>
      <c r="I44" s="6">
        <v>5.2213463630753996</v>
      </c>
      <c r="J44" s="6">
        <v>35.431760157293802</v>
      </c>
      <c r="K44" s="6">
        <v>36.639007627971097</v>
      </c>
      <c r="L44" s="6">
        <v>8.1466543463625403</v>
      </c>
      <c r="M44" s="6">
        <v>3.55113519768339</v>
      </c>
      <c r="N44" s="6">
        <v>11.0100963076138</v>
      </c>
    </row>
    <row r="45" spans="1:14" x14ac:dyDescent="0.25">
      <c r="A45" s="6" t="s">
        <v>52</v>
      </c>
      <c r="B45" s="6" t="s">
        <v>53</v>
      </c>
      <c r="C45" s="6">
        <v>195.685351976508</v>
      </c>
      <c r="D45" s="6">
        <v>6875.7893603811699</v>
      </c>
      <c r="E45" s="6">
        <v>11396.0047981442</v>
      </c>
      <c r="F45" s="6">
        <v>3225.2916725795599</v>
      </c>
      <c r="G45" s="6">
        <v>819.73344556012705</v>
      </c>
      <c r="H45" s="6">
        <v>2241.0894358570199</v>
      </c>
      <c r="I45" s="6">
        <v>0.79053308972678804</v>
      </c>
      <c r="J45" s="6">
        <v>27.776933492831098</v>
      </c>
      <c r="K45" s="6">
        <v>46.0377784674439</v>
      </c>
      <c r="L45" s="6">
        <v>13.029589417099</v>
      </c>
      <c r="M45" s="6">
        <v>3.3115734362622602</v>
      </c>
      <c r="N45" s="6">
        <v>9.0535920966368799</v>
      </c>
    </row>
    <row r="46" spans="1:14" x14ac:dyDescent="0.25">
      <c r="A46" s="6" t="s">
        <v>54</v>
      </c>
      <c r="B46" s="6" t="s">
        <v>55</v>
      </c>
      <c r="C46" s="6">
        <v>91.948789710231395</v>
      </c>
      <c r="D46" s="6">
        <v>575.89663682707101</v>
      </c>
      <c r="E46" s="6">
        <v>288.943095547204</v>
      </c>
      <c r="F46" s="6">
        <v>80.501605909061993</v>
      </c>
      <c r="G46" s="6">
        <v>27.091567091869901</v>
      </c>
      <c r="H46" s="6">
        <v>31.544467427070899</v>
      </c>
      <c r="I46" s="6">
        <v>8.3900533498927103</v>
      </c>
      <c r="J46" s="6">
        <v>52.5488537938337</v>
      </c>
      <c r="K46" s="6">
        <v>26.365197349133101</v>
      </c>
      <c r="L46" s="6">
        <v>7.3455319037648401</v>
      </c>
      <c r="M46" s="6">
        <v>2.47202485154292</v>
      </c>
      <c r="N46" s="6">
        <v>2.8783387518327301</v>
      </c>
    </row>
    <row r="47" spans="1:14" x14ac:dyDescent="0.25">
      <c r="A47" s="6" t="s">
        <v>56</v>
      </c>
      <c r="B47" s="6" t="s">
        <v>57</v>
      </c>
      <c r="C47" s="6">
        <v>301.47020812651999</v>
      </c>
      <c r="D47" s="6">
        <v>7009.8327616091401</v>
      </c>
      <c r="E47" s="6">
        <v>13302.185808984699</v>
      </c>
      <c r="F47" s="6">
        <v>3482.23502045959</v>
      </c>
      <c r="G47" s="6">
        <v>1588.28929382213</v>
      </c>
      <c r="H47" s="6">
        <v>3617.8452338799998</v>
      </c>
      <c r="I47" s="6">
        <v>1.0288433066716001</v>
      </c>
      <c r="J47" s="6">
        <v>23.9228266119156</v>
      </c>
      <c r="K47" s="6">
        <v>45.3970722968823</v>
      </c>
      <c r="L47" s="6">
        <v>11.884007429197499</v>
      </c>
      <c r="M47" s="6">
        <v>5.4204387861810197</v>
      </c>
      <c r="N47" s="6">
        <v>12.346811569152001</v>
      </c>
    </row>
    <row r="48" spans="1:14" x14ac:dyDescent="0.25">
      <c r="A48" s="6" t="s">
        <v>58</v>
      </c>
      <c r="B48" s="6" t="s">
        <v>59</v>
      </c>
      <c r="C48" s="6">
        <v>164.06617285550701</v>
      </c>
      <c r="D48" s="6">
        <v>1536.9483563166</v>
      </c>
      <c r="E48" s="6">
        <v>1334.2652355835701</v>
      </c>
      <c r="F48" s="6">
        <v>195.26102503362901</v>
      </c>
      <c r="G48" s="6">
        <v>58.481172537807502</v>
      </c>
      <c r="H48" s="6">
        <v>296.17201614918002</v>
      </c>
      <c r="I48" s="6">
        <v>4.5762146717995797</v>
      </c>
      <c r="J48" s="6">
        <v>42.869322149475501</v>
      </c>
      <c r="K48" s="6">
        <v>37.2159845072213</v>
      </c>
      <c r="L48" s="6">
        <v>5.4463168856658299</v>
      </c>
      <c r="M48" s="6">
        <v>1.63118572910975</v>
      </c>
      <c r="N48" s="6">
        <v>8.2609760567279906</v>
      </c>
    </row>
    <row r="49" spans="1:14" x14ac:dyDescent="0.25">
      <c r="A49" s="6" t="s">
        <v>60</v>
      </c>
      <c r="B49" s="6" t="s">
        <v>61</v>
      </c>
      <c r="C49" s="6">
        <v>68.481556002682794</v>
      </c>
      <c r="D49" s="6">
        <v>425.30650570087198</v>
      </c>
      <c r="E49" s="6">
        <v>306.36485580147598</v>
      </c>
      <c r="F49" s="6">
        <v>55.866532528504401</v>
      </c>
      <c r="G49" s="6">
        <v>19.823608316566101</v>
      </c>
      <c r="H49" s="6">
        <v>106.326626425218</v>
      </c>
      <c r="I49" s="6">
        <v>6.9724770642201799</v>
      </c>
      <c r="J49" s="6">
        <v>43.302752293578003</v>
      </c>
      <c r="K49" s="6">
        <v>31.192660550458701</v>
      </c>
      <c r="L49" s="6">
        <v>5.6880733944954098</v>
      </c>
      <c r="M49" s="6">
        <v>2.01834862385321</v>
      </c>
      <c r="N49" s="6">
        <v>10.825688073394501</v>
      </c>
    </row>
    <row r="50" spans="1:14" x14ac:dyDescent="0.25">
      <c r="A50" s="6" t="s">
        <v>62</v>
      </c>
      <c r="B50" s="6" t="s">
        <v>63</v>
      </c>
      <c r="C50" s="6">
        <v>235.50800819214501</v>
      </c>
      <c r="D50" s="6">
        <v>1880.69163928642</v>
      </c>
      <c r="E50" s="6">
        <v>2426.2011982997201</v>
      </c>
      <c r="F50" s="6">
        <v>517.302110681876</v>
      </c>
      <c r="G50" s="6">
        <v>197.06035501493801</v>
      </c>
      <c r="H50" s="6">
        <v>308.98678683538299</v>
      </c>
      <c r="I50" s="6">
        <v>4.2313794912142297</v>
      </c>
      <c r="J50" s="6">
        <v>33.790443445481301</v>
      </c>
      <c r="K50" s="6">
        <v>43.591630156664898</v>
      </c>
      <c r="L50" s="6">
        <v>9.2943826356649897</v>
      </c>
      <c r="M50" s="6">
        <v>3.5405893461648099</v>
      </c>
      <c r="N50" s="6">
        <v>5.5515749248098203</v>
      </c>
    </row>
    <row r="51" spans="1:14" x14ac:dyDescent="0.25">
      <c r="A51" s="6" t="s">
        <v>64</v>
      </c>
      <c r="B51" s="6" t="s">
        <v>65</v>
      </c>
      <c r="C51" s="6">
        <v>7563.7907504202703</v>
      </c>
      <c r="D51" s="6">
        <v>63115.365937364797</v>
      </c>
      <c r="E51" s="6">
        <v>79200.840901995005</v>
      </c>
      <c r="F51" s="6">
        <v>7259.0043819275897</v>
      </c>
      <c r="G51" s="6">
        <v>1489.8437609412899</v>
      </c>
      <c r="H51" s="6">
        <v>2560.13111219647</v>
      </c>
      <c r="I51" s="6">
        <v>4.6924987666500897</v>
      </c>
      <c r="J51" s="6">
        <v>39.156130383603902</v>
      </c>
      <c r="K51" s="6">
        <v>49.135395268518103</v>
      </c>
      <c r="L51" s="6">
        <v>4.5034124069878798</v>
      </c>
      <c r="M51" s="6">
        <v>0.92428389962134805</v>
      </c>
      <c r="N51" s="6">
        <v>1.5882792746186101</v>
      </c>
    </row>
    <row r="52" spans="1:14" x14ac:dyDescent="0.25">
      <c r="A52" s="6" t="s">
        <v>66</v>
      </c>
      <c r="B52" s="6" t="s">
        <v>67</v>
      </c>
      <c r="C52" s="6">
        <v>56.347354737513697</v>
      </c>
      <c r="D52" s="6">
        <v>1052.3465749178099</v>
      </c>
      <c r="E52" s="6">
        <v>1729.3699014231199</v>
      </c>
      <c r="F52" s="6">
        <v>594.99915233992397</v>
      </c>
      <c r="G52" s="6">
        <v>153.632015918191</v>
      </c>
      <c r="H52" s="6">
        <v>616.08277483558902</v>
      </c>
      <c r="I52" s="6">
        <v>1.3407169678062001</v>
      </c>
      <c r="J52" s="6">
        <v>25.039310462354798</v>
      </c>
      <c r="K52" s="6">
        <v>41.148259421443399</v>
      </c>
      <c r="L52" s="6">
        <v>14.157283213888901</v>
      </c>
      <c r="M52" s="6">
        <v>3.65548749358876</v>
      </c>
      <c r="N52" s="6">
        <v>14.658942440918</v>
      </c>
    </row>
    <row r="53" spans="1:14" x14ac:dyDescent="0.25">
      <c r="A53" s="6" t="s">
        <v>68</v>
      </c>
      <c r="B53" s="6" t="s">
        <v>69</v>
      </c>
      <c r="C53" s="6">
        <v>60.164495726446198</v>
      </c>
      <c r="D53" s="6">
        <v>813.262703116235</v>
      </c>
      <c r="E53" s="6">
        <v>755.78839611707997</v>
      </c>
      <c r="F53" s="6">
        <v>155.97592590583699</v>
      </c>
      <c r="G53" s="6">
        <v>35.314589812503698</v>
      </c>
      <c r="H53" s="6">
        <v>74.169356941672106</v>
      </c>
      <c r="I53" s="6">
        <v>3.1754512450635701</v>
      </c>
      <c r="J53" s="6">
        <v>42.923588604750002</v>
      </c>
      <c r="K53" s="6">
        <v>39.890124141764197</v>
      </c>
      <c r="L53" s="6">
        <v>8.2323294184932507</v>
      </c>
      <c r="M53" s="6">
        <v>1.8638859485982799</v>
      </c>
      <c r="N53" s="6">
        <v>3.9146206413306701</v>
      </c>
    </row>
    <row r="54" spans="1:14" x14ac:dyDescent="0.25">
      <c r="A54" s="6" t="s">
        <v>70</v>
      </c>
      <c r="B54" s="6" t="s">
        <v>71</v>
      </c>
      <c r="C54" s="6">
        <v>28.381114454701901</v>
      </c>
      <c r="D54" s="6">
        <v>444.83690646343098</v>
      </c>
      <c r="E54" s="6">
        <v>725.34148953404804</v>
      </c>
      <c r="F54" s="6">
        <v>218.96172047135701</v>
      </c>
      <c r="G54" s="6">
        <v>58.057471132710802</v>
      </c>
      <c r="H54" s="6">
        <v>324.39365318233399</v>
      </c>
      <c r="I54" s="6">
        <v>1.5767527969028201</v>
      </c>
      <c r="J54" s="6">
        <v>24.713541025715902</v>
      </c>
      <c r="K54" s="6">
        <v>40.297368313631999</v>
      </c>
      <c r="L54" s="6">
        <v>12.164726854504</v>
      </c>
      <c r="M54" s="6">
        <v>3.2254646002613399</v>
      </c>
      <c r="N54" s="6">
        <v>18.0221464089839</v>
      </c>
    </row>
    <row r="55" spans="1:14" x14ac:dyDescent="0.25">
      <c r="A55" s="6" t="s">
        <v>72</v>
      </c>
      <c r="B55" s="6" t="s">
        <v>73</v>
      </c>
      <c r="C55" s="6">
        <v>46.190917434034397</v>
      </c>
      <c r="D55" s="6">
        <v>764.14858603675395</v>
      </c>
      <c r="E55" s="6">
        <v>962.46097937681304</v>
      </c>
      <c r="F55" s="6">
        <v>268.612257190158</v>
      </c>
      <c r="G55" s="6">
        <v>88.816470069468394</v>
      </c>
      <c r="H55" s="6">
        <v>328.89025542393102</v>
      </c>
      <c r="I55" s="6">
        <v>1.8783519093513199</v>
      </c>
      <c r="J55" s="6">
        <v>31.074073331842001</v>
      </c>
      <c r="K55" s="6">
        <v>39.138439301846802</v>
      </c>
      <c r="L55" s="6">
        <v>10.9231072729579</v>
      </c>
      <c r="M55" s="6">
        <v>3.61171839409942</v>
      </c>
      <c r="N55" s="6">
        <v>13.374309789902499</v>
      </c>
    </row>
    <row r="56" spans="1:14" x14ac:dyDescent="0.25">
      <c r="A56" s="6" t="s">
        <v>74</v>
      </c>
      <c r="B56" s="6" t="s">
        <v>75</v>
      </c>
      <c r="C56" s="6">
        <v>65.939436932300296</v>
      </c>
      <c r="D56" s="6">
        <v>1067.60580069398</v>
      </c>
      <c r="E56" s="6">
        <v>1697.40881175652</v>
      </c>
      <c r="F56" s="6">
        <v>442.02744890456199</v>
      </c>
      <c r="G56" s="6">
        <v>90.833871027040004</v>
      </c>
      <c r="H56" s="6">
        <v>193.84895730841399</v>
      </c>
      <c r="I56" s="6">
        <v>1.8534473991506299</v>
      </c>
      <c r="J56" s="6">
        <v>30.008615278986198</v>
      </c>
      <c r="K56" s="6">
        <v>47.711325631663001</v>
      </c>
      <c r="L56" s="6">
        <v>12.424653039826399</v>
      </c>
      <c r="M56" s="6">
        <v>2.5531883474027999</v>
      </c>
      <c r="N56" s="6">
        <v>5.44877030297092</v>
      </c>
    </row>
    <row r="57" spans="1:14" x14ac:dyDescent="0.25">
      <c r="A57" s="6" t="s">
        <v>76</v>
      </c>
      <c r="B57" s="6" t="s">
        <v>77</v>
      </c>
      <c r="C57" s="6">
        <v>231.77768234274899</v>
      </c>
      <c r="D57" s="6">
        <v>2831.8831129970399</v>
      </c>
      <c r="E57" s="6">
        <v>3390.9064055925801</v>
      </c>
      <c r="F57" s="6">
        <v>528.83428511570901</v>
      </c>
      <c r="G57" s="6">
        <v>239.77248143456501</v>
      </c>
      <c r="H57" s="6">
        <v>808.83426142240103</v>
      </c>
      <c r="I57" s="6">
        <v>2.8856753596023799</v>
      </c>
      <c r="J57" s="6">
        <v>35.257472755143098</v>
      </c>
      <c r="K57" s="6">
        <v>42.217416976611297</v>
      </c>
      <c r="L57" s="6">
        <v>6.5840854496709396</v>
      </c>
      <c r="M57" s="6">
        <v>2.9852120989080699</v>
      </c>
      <c r="N57" s="6">
        <v>10.0701373600642</v>
      </c>
    </row>
    <row r="58" spans="1:14" x14ac:dyDescent="0.25">
      <c r="A58" s="6" t="s">
        <v>78</v>
      </c>
      <c r="B58" s="6" t="s">
        <v>79</v>
      </c>
      <c r="C58" s="6">
        <v>203.40765808383</v>
      </c>
      <c r="D58" s="6">
        <v>1848.22701228545</v>
      </c>
      <c r="E58" s="6">
        <v>2065.1278012934499</v>
      </c>
      <c r="F58" s="6">
        <v>346.90413833658999</v>
      </c>
      <c r="G58" s="6">
        <v>90.878649198803799</v>
      </c>
      <c r="H58" s="6">
        <v>424.73589760943901</v>
      </c>
      <c r="I58" s="6">
        <v>4.0850807913454599</v>
      </c>
      <c r="J58" s="6">
        <v>37.1183501007689</v>
      </c>
      <c r="K58" s="6">
        <v>41.4744164118962</v>
      </c>
      <c r="L58" s="6">
        <v>6.9669522047838104</v>
      </c>
      <c r="M58" s="6">
        <v>1.8251359249829999</v>
      </c>
      <c r="N58" s="6">
        <v>8.5300645662225705</v>
      </c>
    </row>
    <row r="59" spans="1:14" x14ac:dyDescent="0.25">
      <c r="A59" s="6" t="s">
        <v>80</v>
      </c>
      <c r="B59" s="6" t="s">
        <v>81</v>
      </c>
      <c r="C59" s="6">
        <v>768.79981138606604</v>
      </c>
      <c r="D59" s="6">
        <v>7599.9135425213499</v>
      </c>
      <c r="E59" s="6">
        <v>10541.718249880099</v>
      </c>
      <c r="F59" s="6">
        <v>3132.1125101625398</v>
      </c>
      <c r="G59" s="6">
        <v>750.15005502098495</v>
      </c>
      <c r="H59" s="6">
        <v>2948.01656247558</v>
      </c>
      <c r="I59" s="6">
        <v>2.9867077852160802</v>
      </c>
      <c r="J59" s="6">
        <v>29.524878399090898</v>
      </c>
      <c r="K59" s="6">
        <v>40.953485550038103</v>
      </c>
      <c r="L59" s="6">
        <v>12.1679332899543</v>
      </c>
      <c r="M59" s="6">
        <v>2.9142554098343099</v>
      </c>
      <c r="N59" s="6">
        <v>11.452739565866301</v>
      </c>
    </row>
    <row r="60" spans="1:14" x14ac:dyDescent="0.25">
      <c r="A60" t="s">
        <v>13</v>
      </c>
    </row>
    <row r="61" spans="1:14" x14ac:dyDescent="0.25">
      <c r="A61" t="s">
        <v>14</v>
      </c>
    </row>
    <row r="62" spans="1:14" x14ac:dyDescent="0.25">
      <c r="A62" t="s">
        <v>15</v>
      </c>
    </row>
    <row r="63" spans="1:14" x14ac:dyDescent="0.25">
      <c r="A63" t="s">
        <v>420</v>
      </c>
    </row>
    <row r="64" spans="1:14" x14ac:dyDescent="0.25">
      <c r="A64" t="s">
        <v>16</v>
      </c>
    </row>
    <row r="67" spans="1:14" x14ac:dyDescent="0.25">
      <c r="L67" s="7" t="str">
        <f>HYPERLINK("#'Indice'!A1", "Ir al Índice")</f>
        <v>Ir al Índice</v>
      </c>
    </row>
    <row r="68" spans="1:14" ht="17.25" x14ac:dyDescent="0.3">
      <c r="A68" s="4" t="s">
        <v>217</v>
      </c>
    </row>
    <row r="69" spans="1:14" x14ac:dyDescent="0.25">
      <c r="A69" s="5" t="s">
        <v>18</v>
      </c>
      <c r="B69" s="5" t="s">
        <v>83</v>
      </c>
      <c r="C69" s="5" t="s">
        <v>199</v>
      </c>
      <c r="D69" s="5" t="s">
        <v>200</v>
      </c>
      <c r="E69" s="5" t="s">
        <v>201</v>
      </c>
      <c r="F69" s="5" t="s">
        <v>202</v>
      </c>
      <c r="G69" s="5" t="s">
        <v>203</v>
      </c>
      <c r="H69" s="5" t="s">
        <v>204</v>
      </c>
      <c r="I69" s="5" t="s">
        <v>205</v>
      </c>
      <c r="J69" s="5" t="s">
        <v>206</v>
      </c>
      <c r="K69" s="5" t="s">
        <v>207</v>
      </c>
      <c r="L69" s="5" t="s">
        <v>208</v>
      </c>
      <c r="M69" s="5" t="s">
        <v>209</v>
      </c>
      <c r="N69" s="5" t="s">
        <v>210</v>
      </c>
    </row>
    <row r="70" spans="1:14" x14ac:dyDescent="0.25">
      <c r="A70" s="6" t="s">
        <v>84</v>
      </c>
      <c r="B70" s="6" t="s">
        <v>85</v>
      </c>
      <c r="C70" s="6">
        <v>1137.77637281993</v>
      </c>
      <c r="D70" s="6">
        <v>24653.010487326799</v>
      </c>
      <c r="E70" s="6">
        <v>42596.883166236701</v>
      </c>
      <c r="F70" s="6">
        <v>10554.1501437809</v>
      </c>
      <c r="G70" s="6">
        <v>14180.926577468501</v>
      </c>
      <c r="H70" s="6">
        <v>97308.983110492598</v>
      </c>
      <c r="I70" s="6">
        <v>0.59747205660925895</v>
      </c>
      <c r="J70" s="6">
        <v>12.9458523039693</v>
      </c>
      <c r="K70" s="6">
        <v>22.368584898100799</v>
      </c>
      <c r="L70" s="6">
        <v>5.5422224813290901</v>
      </c>
      <c r="M70" s="6">
        <v>7.4467246545696497</v>
      </c>
      <c r="N70" s="6">
        <v>51.099143605421901</v>
      </c>
    </row>
    <row r="71" spans="1:14" x14ac:dyDescent="0.25">
      <c r="A71" s="6" t="s">
        <v>86</v>
      </c>
      <c r="B71" s="6" t="s">
        <v>87</v>
      </c>
      <c r="C71" s="6">
        <v>2539.2102189253701</v>
      </c>
      <c r="D71" s="6">
        <v>38727.2670497812</v>
      </c>
      <c r="E71" s="6">
        <v>96658.577743233705</v>
      </c>
      <c r="F71" s="6">
        <v>41159.485664333901</v>
      </c>
      <c r="G71" s="6">
        <v>16334.011512769601</v>
      </c>
      <c r="H71" s="6">
        <v>54601.544164166502</v>
      </c>
      <c r="I71" s="6">
        <v>1.0156024479480901</v>
      </c>
      <c r="J71" s="6">
        <v>15.4896616770638</v>
      </c>
      <c r="K71" s="6">
        <v>38.660323371238697</v>
      </c>
      <c r="L71" s="6">
        <v>16.462470923211999</v>
      </c>
      <c r="M71" s="6">
        <v>6.5330794408198702</v>
      </c>
      <c r="N71" s="6">
        <v>21.838862139717499</v>
      </c>
    </row>
    <row r="72" spans="1:14" x14ac:dyDescent="0.25">
      <c r="A72" s="6" t="s">
        <v>88</v>
      </c>
      <c r="B72" s="6" t="s">
        <v>89</v>
      </c>
      <c r="C72" s="6">
        <v>4127.5909703777097</v>
      </c>
      <c r="D72" s="6">
        <v>53776.535766196997</v>
      </c>
      <c r="E72" s="6">
        <v>119889.76691378299</v>
      </c>
      <c r="F72" s="6">
        <v>43070.637554940397</v>
      </c>
      <c r="G72" s="6">
        <v>19512.423979016501</v>
      </c>
      <c r="H72" s="6">
        <v>107111.105868378</v>
      </c>
      <c r="I72" s="6">
        <v>1.1878367728299599</v>
      </c>
      <c r="J72" s="6">
        <v>15.4757937879317</v>
      </c>
      <c r="K72" s="6">
        <v>34.501837717988003</v>
      </c>
      <c r="L72" s="6">
        <v>12.394853919429799</v>
      </c>
      <c r="M72" s="6">
        <v>5.61527895948565</v>
      </c>
      <c r="N72" s="6">
        <v>30.824398842334801</v>
      </c>
    </row>
    <row r="73" spans="1:14" x14ac:dyDescent="0.25">
      <c r="A73" s="6" t="s">
        <v>90</v>
      </c>
      <c r="B73" s="6" t="s">
        <v>91</v>
      </c>
      <c r="C73" s="6">
        <v>352.85083144394503</v>
      </c>
      <c r="D73" s="6">
        <v>5590.6253637371401</v>
      </c>
      <c r="E73" s="6">
        <v>15766.6759394453</v>
      </c>
      <c r="F73" s="6">
        <v>5878.5525458334896</v>
      </c>
      <c r="G73" s="6">
        <v>3462.0479992262199</v>
      </c>
      <c r="H73" s="6">
        <v>18741.6303283833</v>
      </c>
      <c r="I73" s="6">
        <v>0.70864419440773097</v>
      </c>
      <c r="J73" s="6">
        <v>11.2278726704667</v>
      </c>
      <c r="K73" s="6">
        <v>31.664835034889101</v>
      </c>
      <c r="L73" s="6">
        <v>11.806128147915301</v>
      </c>
      <c r="M73" s="6">
        <v>6.9529670806580102</v>
      </c>
      <c r="N73" s="6">
        <v>37.639552871663099</v>
      </c>
    </row>
    <row r="74" spans="1:14" x14ac:dyDescent="0.25">
      <c r="A74" s="6" t="s">
        <v>92</v>
      </c>
      <c r="B74" s="6" t="s">
        <v>93</v>
      </c>
      <c r="C74" s="6">
        <v>0</v>
      </c>
      <c r="D74" s="6">
        <v>1848.91181491257</v>
      </c>
      <c r="E74" s="6">
        <v>7906.5679301697601</v>
      </c>
      <c r="F74" s="6">
        <v>5715.6498346795597</v>
      </c>
      <c r="G74" s="6">
        <v>6515.2678721415396</v>
      </c>
      <c r="H74" s="6">
        <v>34841.129825013202</v>
      </c>
      <c r="I74" s="6">
        <v>0</v>
      </c>
      <c r="J74" s="6">
        <v>3.2535496501597798</v>
      </c>
      <c r="K74" s="6">
        <v>13.9132711012422</v>
      </c>
      <c r="L74" s="6">
        <v>10.0578893866481</v>
      </c>
      <c r="M74" s="6">
        <v>11.464985693276899</v>
      </c>
      <c r="N74" s="6">
        <v>61.310304168672999</v>
      </c>
    </row>
    <row r="75" spans="1:14" x14ac:dyDescent="0.25">
      <c r="A75" s="6" t="s">
        <v>94</v>
      </c>
      <c r="B75" s="6" t="s">
        <v>95</v>
      </c>
      <c r="C75" s="6">
        <v>416.21975221269099</v>
      </c>
      <c r="D75" s="6">
        <v>5404.7947747334301</v>
      </c>
      <c r="E75" s="6">
        <v>10204.6168610075</v>
      </c>
      <c r="F75" s="6">
        <v>3198.6533824113499</v>
      </c>
      <c r="G75" s="6">
        <v>1277.8262119686699</v>
      </c>
      <c r="H75" s="6">
        <v>4175.6083027998802</v>
      </c>
      <c r="I75" s="6">
        <v>1.6866216338858799</v>
      </c>
      <c r="J75" s="6">
        <v>21.901516555419299</v>
      </c>
      <c r="K75" s="6">
        <v>41.351539593673202</v>
      </c>
      <c r="L75" s="6">
        <v>12.961705842639599</v>
      </c>
      <c r="M75" s="6">
        <v>5.1780563560363699</v>
      </c>
      <c r="N75" s="6">
        <v>16.920560018345601</v>
      </c>
    </row>
    <row r="76" spans="1:14" x14ac:dyDescent="0.25">
      <c r="A76" s="6" t="s">
        <v>96</v>
      </c>
      <c r="B76" s="6" t="s">
        <v>97</v>
      </c>
      <c r="C76" s="6">
        <v>314.44123707984801</v>
      </c>
      <c r="D76" s="6">
        <v>5900.7428677684402</v>
      </c>
      <c r="E76" s="6">
        <v>11156.3510325558</v>
      </c>
      <c r="F76" s="6">
        <v>2886.0280199613499</v>
      </c>
      <c r="G76" s="6">
        <v>1017.48639760839</v>
      </c>
      <c r="H76" s="6">
        <v>4237.6547369732598</v>
      </c>
      <c r="I76" s="6">
        <v>1.23248885528415</v>
      </c>
      <c r="J76" s="6">
        <v>23.128645243738301</v>
      </c>
      <c r="K76" s="6">
        <v>43.728610283298003</v>
      </c>
      <c r="L76" s="6">
        <v>11.3121211571143</v>
      </c>
      <c r="M76" s="6">
        <v>3.9881558064761902</v>
      </c>
      <c r="N76" s="6">
        <v>16.609978654089002</v>
      </c>
    </row>
    <row r="77" spans="1:14" x14ac:dyDescent="0.25">
      <c r="A77" s="6" t="s">
        <v>98</v>
      </c>
      <c r="B77" s="6" t="s">
        <v>99</v>
      </c>
      <c r="C77" s="6">
        <v>2062.3846144101799</v>
      </c>
      <c r="D77" s="6">
        <v>14152.8361654236</v>
      </c>
      <c r="E77" s="6">
        <v>30466.7297357059</v>
      </c>
      <c r="F77" s="6">
        <v>12419.872143804299</v>
      </c>
      <c r="G77" s="6">
        <v>5157.51043985461</v>
      </c>
      <c r="H77" s="6">
        <v>13973.1384118569</v>
      </c>
      <c r="I77" s="6">
        <v>2.6362258210374101</v>
      </c>
      <c r="J77" s="6">
        <v>18.090744024907298</v>
      </c>
      <c r="K77" s="6">
        <v>38.943841536951197</v>
      </c>
      <c r="L77" s="6">
        <v>15.875597311340499</v>
      </c>
      <c r="M77" s="6">
        <v>6.5925444259111403</v>
      </c>
      <c r="N77" s="6">
        <v>17.861046879852498</v>
      </c>
    </row>
    <row r="78" spans="1:14" x14ac:dyDescent="0.25">
      <c r="A78" s="6" t="s">
        <v>100</v>
      </c>
      <c r="B78" s="6" t="s">
        <v>101</v>
      </c>
      <c r="C78" s="6">
        <v>173.47921738598299</v>
      </c>
      <c r="D78" s="6">
        <v>1178.56487180626</v>
      </c>
      <c r="E78" s="6">
        <v>2095.22364439373</v>
      </c>
      <c r="F78" s="6">
        <v>705.98947525934398</v>
      </c>
      <c r="G78" s="6">
        <v>779.87752195563303</v>
      </c>
      <c r="H78" s="6">
        <v>2060.71004268869</v>
      </c>
      <c r="I78" s="6">
        <v>2.4804556435618998</v>
      </c>
      <c r="J78" s="6">
        <v>16.851458818097299</v>
      </c>
      <c r="K78" s="6">
        <v>29.9581090552043</v>
      </c>
      <c r="L78" s="6">
        <v>10.094440155941401</v>
      </c>
      <c r="M78" s="6">
        <v>11.1509126555365</v>
      </c>
      <c r="N78" s="6">
        <v>29.4646236716587</v>
      </c>
    </row>
    <row r="79" spans="1:14" x14ac:dyDescent="0.25">
      <c r="A79" s="6" t="s">
        <v>102</v>
      </c>
      <c r="B79" s="6" t="s">
        <v>103</v>
      </c>
      <c r="C79" s="6">
        <v>2216.8124574410799</v>
      </c>
      <c r="D79" s="6">
        <v>30212.9625897201</v>
      </c>
      <c r="E79" s="6">
        <v>49326.563699736304</v>
      </c>
      <c r="F79" s="6">
        <v>11318.6588771228</v>
      </c>
      <c r="G79" s="6">
        <v>4326.3935947181699</v>
      </c>
      <c r="H79" s="6">
        <v>5959.3708588387599</v>
      </c>
      <c r="I79" s="6">
        <v>2.1447330813769101</v>
      </c>
      <c r="J79" s="6">
        <v>29.230591940724899</v>
      </c>
      <c r="K79" s="6">
        <v>47.722716733371598</v>
      </c>
      <c r="L79" s="6">
        <v>10.950634118416801</v>
      </c>
      <c r="M79" s="6">
        <v>4.1857214553729802</v>
      </c>
      <c r="N79" s="6">
        <v>5.7656026707368602</v>
      </c>
    </row>
    <row r="80" spans="1:14" x14ac:dyDescent="0.25">
      <c r="A80" s="6" t="s">
        <v>104</v>
      </c>
      <c r="B80" s="6" t="s">
        <v>105</v>
      </c>
      <c r="C80" s="6">
        <v>5414.1793194907596</v>
      </c>
      <c r="D80" s="6">
        <v>55495.811345198599</v>
      </c>
      <c r="E80" s="6">
        <v>87903.859162102395</v>
      </c>
      <c r="F80" s="6">
        <v>12596.1874896924</v>
      </c>
      <c r="G80" s="6">
        <v>3562.14367421717</v>
      </c>
      <c r="H80" s="6">
        <v>4807.1688045115397</v>
      </c>
      <c r="I80" s="6">
        <v>3.18895043833147</v>
      </c>
      <c r="J80" s="6">
        <v>32.687020778520697</v>
      </c>
      <c r="K80" s="6">
        <v>51.775353874385601</v>
      </c>
      <c r="L80" s="6">
        <v>7.4191516841629204</v>
      </c>
      <c r="M80" s="6">
        <v>2.0981018471997999</v>
      </c>
      <c r="N80" s="6">
        <v>2.8314213773995101</v>
      </c>
    </row>
    <row r="81" spans="1:14" x14ac:dyDescent="0.25">
      <c r="A81" s="6" t="s">
        <v>106</v>
      </c>
      <c r="B81" s="6" t="s">
        <v>107</v>
      </c>
      <c r="C81" s="6">
        <v>396.18502210430302</v>
      </c>
      <c r="D81" s="6">
        <v>2949.74623045714</v>
      </c>
      <c r="E81" s="6">
        <v>8788.2647176902992</v>
      </c>
      <c r="F81" s="6">
        <v>3154.1927284298399</v>
      </c>
      <c r="G81" s="6">
        <v>7822.7382068409097</v>
      </c>
      <c r="H81" s="6">
        <v>47586.796008106998</v>
      </c>
      <c r="I81" s="6">
        <v>0.56039131812728904</v>
      </c>
      <c r="J81" s="6">
        <v>4.1723237527936901</v>
      </c>
      <c r="K81" s="6">
        <v>12.4307254803324</v>
      </c>
      <c r="L81" s="6">
        <v>4.4615069275560799</v>
      </c>
      <c r="M81" s="6">
        <v>11.0650184396476</v>
      </c>
      <c r="N81" s="6">
        <v>67.310034081542994</v>
      </c>
    </row>
    <row r="82" spans="1:14" x14ac:dyDescent="0.25">
      <c r="A82" s="6" t="s">
        <v>108</v>
      </c>
      <c r="B82" s="6" t="s">
        <v>109</v>
      </c>
      <c r="C82" s="6">
        <v>1538.80456394101</v>
      </c>
      <c r="D82" s="6">
        <v>9393.8204513389301</v>
      </c>
      <c r="E82" s="6">
        <v>14115.536666165</v>
      </c>
      <c r="F82" s="6">
        <v>2573.3977706628998</v>
      </c>
      <c r="G82" s="6">
        <v>1632.6006965122201</v>
      </c>
      <c r="H82" s="6">
        <v>6051.7144848897296</v>
      </c>
      <c r="I82" s="6">
        <v>4.3584943863152104</v>
      </c>
      <c r="J82" s="6">
        <v>26.6069614443795</v>
      </c>
      <c r="K82" s="6">
        <v>39.9807023978031</v>
      </c>
      <c r="L82" s="6">
        <v>7.2888656558600502</v>
      </c>
      <c r="M82" s="6">
        <v>4.6241615976358599</v>
      </c>
      <c r="N82" s="6">
        <v>17.140814518006199</v>
      </c>
    </row>
    <row r="83" spans="1:14" x14ac:dyDescent="0.25">
      <c r="A83" s="6" t="s">
        <v>110</v>
      </c>
      <c r="B83" s="6" t="s">
        <v>111</v>
      </c>
      <c r="C83" s="6">
        <v>2232.9442689320199</v>
      </c>
      <c r="D83" s="6">
        <v>33042.745041640497</v>
      </c>
      <c r="E83" s="6">
        <v>55771.817327053803</v>
      </c>
      <c r="F83" s="6">
        <v>10106.0445813066</v>
      </c>
      <c r="G83" s="6">
        <v>3347.1098006464499</v>
      </c>
      <c r="H83" s="6">
        <v>4452.5777348805595</v>
      </c>
      <c r="I83" s="6">
        <v>2.0494519432912401</v>
      </c>
      <c r="J83" s="6">
        <v>30.327455539074499</v>
      </c>
      <c r="K83" s="6">
        <v>51.188764982693797</v>
      </c>
      <c r="L83" s="6">
        <v>9.2755797779282698</v>
      </c>
      <c r="M83" s="6">
        <v>3.0720608574010302</v>
      </c>
      <c r="N83" s="6">
        <v>4.0866868996111396</v>
      </c>
    </row>
    <row r="84" spans="1:14" x14ac:dyDescent="0.25">
      <c r="A84" s="6" t="s">
        <v>112</v>
      </c>
      <c r="B84" s="6" t="s">
        <v>113</v>
      </c>
      <c r="C84" s="6">
        <v>3193.0018161564599</v>
      </c>
      <c r="D84" s="6">
        <v>33572.628224590902</v>
      </c>
      <c r="E84" s="6">
        <v>48088.917386762601</v>
      </c>
      <c r="F84" s="6">
        <v>8843.9303039108509</v>
      </c>
      <c r="G84" s="6">
        <v>2603.6091723054001</v>
      </c>
      <c r="H84" s="6">
        <v>2288.4733483138102</v>
      </c>
      <c r="I84" s="6">
        <v>3.2386486170620898</v>
      </c>
      <c r="J84" s="6">
        <v>34.052578805480699</v>
      </c>
      <c r="K84" s="6">
        <v>48.776391232412699</v>
      </c>
      <c r="L84" s="6">
        <v>8.9703621536402007</v>
      </c>
      <c r="M84" s="6">
        <v>2.6408300811451402</v>
      </c>
      <c r="N84" s="6">
        <v>2.32118911025912</v>
      </c>
    </row>
    <row r="85" spans="1:14" x14ac:dyDescent="0.25">
      <c r="A85" s="6" t="s">
        <v>114</v>
      </c>
      <c r="B85" s="6" t="s">
        <v>115</v>
      </c>
      <c r="C85" s="6">
        <v>1047.1668318101999</v>
      </c>
      <c r="D85" s="6">
        <v>13329.326559183701</v>
      </c>
      <c r="E85" s="6">
        <v>23866.053987743398</v>
      </c>
      <c r="F85" s="6">
        <v>6189.7604274761998</v>
      </c>
      <c r="G85" s="6">
        <v>2470.1493137877201</v>
      </c>
      <c r="H85" s="6">
        <v>4565.0123392138703</v>
      </c>
      <c r="I85" s="6">
        <v>2.03461884334535</v>
      </c>
      <c r="J85" s="6">
        <v>25.898546595041701</v>
      </c>
      <c r="K85" s="6">
        <v>46.371143245454903</v>
      </c>
      <c r="L85" s="6">
        <v>12.026548988155</v>
      </c>
      <c r="M85" s="6">
        <v>4.7994380523121798</v>
      </c>
      <c r="N85" s="6">
        <v>8.8697042756908306</v>
      </c>
    </row>
    <row r="86" spans="1:14" x14ac:dyDescent="0.25">
      <c r="A86" s="6" t="s">
        <v>116</v>
      </c>
      <c r="B86" s="6" t="s">
        <v>117</v>
      </c>
      <c r="C86" s="6">
        <v>4310.9714960741103</v>
      </c>
      <c r="D86" s="6">
        <v>60087.335400300602</v>
      </c>
      <c r="E86" s="6">
        <v>93637.168755417501</v>
      </c>
      <c r="F86" s="6">
        <v>23503.132195464699</v>
      </c>
      <c r="G86" s="6">
        <v>5600.6413577419798</v>
      </c>
      <c r="H86" s="6">
        <v>6135.90519446901</v>
      </c>
      <c r="I86" s="6">
        <v>2.23048405237025</v>
      </c>
      <c r="J86" s="6">
        <v>31.0890117185523</v>
      </c>
      <c r="K86" s="6">
        <v>48.447597440219802</v>
      </c>
      <c r="L86" s="6">
        <v>12.160451905208401</v>
      </c>
      <c r="M86" s="6">
        <v>2.8977554694724899</v>
      </c>
      <c r="N86" s="6">
        <v>3.1746994141766902</v>
      </c>
    </row>
    <row r="87" spans="1:14" x14ac:dyDescent="0.25">
      <c r="A87" s="6" t="s">
        <v>118</v>
      </c>
      <c r="B87" s="6" t="s">
        <v>119</v>
      </c>
      <c r="C87" s="6">
        <v>3480.78747013472</v>
      </c>
      <c r="D87" s="6">
        <v>74472.657857832994</v>
      </c>
      <c r="E87" s="6">
        <v>123054.547862299</v>
      </c>
      <c r="F87" s="6">
        <v>40127.444135422898</v>
      </c>
      <c r="G87" s="6">
        <v>15931.331968213201</v>
      </c>
      <c r="H87" s="6">
        <v>42123.2640633798</v>
      </c>
      <c r="I87" s="6">
        <v>1.1634035502707001</v>
      </c>
      <c r="J87" s="6">
        <v>24.891423361319099</v>
      </c>
      <c r="K87" s="6">
        <v>41.129226960361798</v>
      </c>
      <c r="L87" s="6">
        <v>13.412025689874501</v>
      </c>
      <c r="M87" s="6">
        <v>5.3248204124461997</v>
      </c>
      <c r="N87" s="6">
        <v>14.079100025727699</v>
      </c>
    </row>
    <row r="88" spans="1:14" x14ac:dyDescent="0.25">
      <c r="A88" s="6" t="s">
        <v>120</v>
      </c>
      <c r="B88" s="6" t="s">
        <v>121</v>
      </c>
      <c r="C88" s="6">
        <v>1038.98496739593</v>
      </c>
      <c r="D88" s="6">
        <v>16113.924371315299</v>
      </c>
      <c r="E88" s="6">
        <v>44176.488760521897</v>
      </c>
      <c r="F88" s="6">
        <v>15669.779943699299</v>
      </c>
      <c r="G88" s="6">
        <v>6366.0542114056398</v>
      </c>
      <c r="H88" s="6">
        <v>31724.861907584102</v>
      </c>
      <c r="I88" s="6">
        <v>0.90275794364558004</v>
      </c>
      <c r="J88" s="6">
        <v>14.0011392715036</v>
      </c>
      <c r="K88" s="6">
        <v>38.384266762671402</v>
      </c>
      <c r="L88" s="6">
        <v>13.615229058422001</v>
      </c>
      <c r="M88" s="6">
        <v>5.5313658901426601</v>
      </c>
      <c r="N88" s="6">
        <v>27.5652410736148</v>
      </c>
    </row>
    <row r="89" spans="1:14" x14ac:dyDescent="0.25">
      <c r="A89" t="s">
        <v>13</v>
      </c>
    </row>
    <row r="90" spans="1:14" x14ac:dyDescent="0.25">
      <c r="A90" t="s">
        <v>14</v>
      </c>
    </row>
    <row r="91" spans="1:14" x14ac:dyDescent="0.25">
      <c r="A91" t="s">
        <v>15</v>
      </c>
    </row>
    <row r="92" spans="1:14" x14ac:dyDescent="0.25">
      <c r="A92" t="s">
        <v>420</v>
      </c>
    </row>
    <row r="93" spans="1:14" x14ac:dyDescent="0.25">
      <c r="A93" t="s">
        <v>16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Indice</vt:lpstr>
      <vt:lpstr>Tablas 1</vt:lpstr>
      <vt:lpstr>Tablas 2</vt:lpstr>
      <vt:lpstr>Tablas 3</vt:lpstr>
      <vt:lpstr>Tablas 4</vt:lpstr>
      <vt:lpstr>Tablas 5</vt:lpstr>
      <vt:lpstr>Tablas 6</vt:lpstr>
      <vt:lpstr>Tablas 7</vt:lpstr>
      <vt:lpstr>Tablas 8</vt:lpstr>
      <vt:lpstr>Tablas 9</vt:lpstr>
      <vt:lpstr>Tablas 10</vt:lpstr>
      <vt:lpstr>Tablas 11</vt:lpstr>
      <vt:lpstr>Tablas 12</vt:lpstr>
      <vt:lpstr>Tablas 13</vt:lpstr>
      <vt:lpstr>Tablas 14</vt:lpstr>
      <vt:lpstr>Tablas 15</vt:lpstr>
      <vt:lpstr>Tablas 16</vt:lpstr>
      <vt:lpstr>Tablas 17</vt:lpstr>
      <vt:lpstr>Tablas 18</vt:lpstr>
      <vt:lpstr>Tablas 19</vt:lpstr>
      <vt:lpstr>Tablas 20</vt:lpstr>
      <vt:lpstr>Tablas 21</vt:lpstr>
      <vt:lpstr>Tablas 22</vt:lpstr>
      <vt:lpstr>Tablas 23</vt:lpstr>
      <vt:lpstr>Tablas 24</vt:lpstr>
      <vt:lpstr>Tablas 25</vt:lpstr>
      <vt:lpstr>Tablas 26</vt:lpstr>
      <vt:lpstr>Tablas 27</vt:lpstr>
      <vt:lpstr>Tablas 28</vt:lpstr>
      <vt:lpstr>Tablas 29</vt:lpstr>
      <vt:lpstr>Tablas 30</vt:lpstr>
      <vt:lpstr>Tablas 31</vt:lpstr>
      <vt:lpstr>Tablas 32</vt:lpstr>
      <vt:lpstr>Tablas 33</vt:lpstr>
      <vt:lpstr>Tablas 34</vt:lpstr>
      <vt:lpstr>Tablas 35</vt:lpstr>
      <vt:lpstr>Tablas 36</vt:lpstr>
      <vt:lpstr>Tablas 37</vt:lpstr>
      <vt:lpstr>Tablas 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nchaparro</dc:creator>
  <cp:lastModifiedBy>Fabian Rey Hernández</cp:lastModifiedBy>
  <dcterms:created xsi:type="dcterms:W3CDTF">2022-09-22T11:02:38Z</dcterms:created>
  <dcterms:modified xsi:type="dcterms:W3CDTF">2023-10-31T06:23:29Z</dcterms:modified>
</cp:coreProperties>
</file>