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ownloads\"/>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2018'!$A$13:$AK$372</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363" i="1" l="1"/>
  <c r="AH343" i="1"/>
  <c r="Y343" i="1"/>
  <c r="T343" i="1"/>
  <c r="AF343" i="1" s="1"/>
  <c r="K343" i="1"/>
  <c r="E343" i="1"/>
  <c r="AH330" i="1"/>
  <c r="Y330" i="1"/>
  <c r="T330" i="1"/>
  <c r="AF330" i="1" s="1"/>
  <c r="K330" i="1"/>
  <c r="E330" i="1"/>
  <c r="AH328" i="1"/>
  <c r="Y328" i="1"/>
  <c r="T328" i="1"/>
  <c r="K328" i="1"/>
  <c r="E328" i="1"/>
  <c r="AH324" i="1"/>
  <c r="Y324" i="1"/>
  <c r="T324" i="1"/>
  <c r="AF324" i="1" s="1"/>
  <c r="K324" i="1"/>
  <c r="E324" i="1"/>
  <c r="AH321" i="1"/>
  <c r="Y321" i="1"/>
  <c r="T321" i="1"/>
  <c r="AF321" i="1" s="1"/>
  <c r="K321" i="1"/>
  <c r="E321" i="1"/>
  <c r="AH297" i="1"/>
  <c r="Y297" i="1"/>
  <c r="T297" i="1"/>
  <c r="AF297" i="1" s="1"/>
  <c r="K297" i="1"/>
  <c r="E297" i="1"/>
  <c r="AH290" i="1"/>
  <c r="Y290" i="1"/>
  <c r="T290" i="1"/>
  <c r="AF290" i="1" s="1"/>
  <c r="K290" i="1"/>
  <c r="E290" i="1"/>
  <c r="AH285" i="1"/>
  <c r="Y285" i="1"/>
  <c r="T285" i="1"/>
  <c r="K285" i="1"/>
  <c r="E285" i="1"/>
  <c r="AH283" i="1"/>
  <c r="Y283" i="1"/>
  <c r="T283" i="1"/>
  <c r="AF283" i="1" s="1"/>
  <c r="K283" i="1"/>
  <c r="E283" i="1"/>
  <c r="AH336" i="1"/>
  <c r="Y336" i="1"/>
  <c r="T336" i="1"/>
  <c r="AF336" i="1" s="1"/>
  <c r="K336" i="1"/>
  <c r="E336" i="1"/>
  <c r="AH332" i="1"/>
  <c r="Y332" i="1"/>
  <c r="T332" i="1"/>
  <c r="AF332" i="1" s="1"/>
  <c r="K332" i="1"/>
  <c r="E332" i="1"/>
  <c r="AH314" i="1"/>
  <c r="Y314" i="1"/>
  <c r="T314" i="1"/>
  <c r="AF314" i="1" s="1"/>
  <c r="K314" i="1"/>
  <c r="E314" i="1"/>
  <c r="AH315" i="1"/>
  <c r="Y315" i="1"/>
  <c r="T315" i="1"/>
  <c r="AF315" i="1" s="1"/>
  <c r="K315" i="1"/>
  <c r="E315" i="1"/>
  <c r="AH307" i="1"/>
  <c r="Y307" i="1"/>
  <c r="T307" i="1"/>
  <c r="AF307" i="1" s="1"/>
  <c r="K307" i="1"/>
  <c r="E307" i="1"/>
  <c r="AH281" i="1"/>
  <c r="Y281" i="1"/>
  <c r="T281" i="1"/>
  <c r="AF281" i="1" s="1"/>
  <c r="K281" i="1"/>
  <c r="E281" i="1"/>
  <c r="AH276" i="1"/>
  <c r="Y276" i="1"/>
  <c r="T276" i="1"/>
  <c r="K276" i="1"/>
  <c r="E276" i="1"/>
  <c r="AH277" i="1"/>
  <c r="Y277" i="1"/>
  <c r="T277" i="1"/>
  <c r="K277" i="1"/>
  <c r="E277" i="1"/>
  <c r="AH272" i="1"/>
  <c r="Y272" i="1"/>
  <c r="T272" i="1"/>
  <c r="K272" i="1"/>
  <c r="E272" i="1"/>
  <c r="AH270" i="1"/>
  <c r="Y270" i="1"/>
  <c r="T270" i="1"/>
  <c r="AF270" i="1" s="1"/>
  <c r="K270" i="1"/>
  <c r="E270" i="1"/>
  <c r="K271" i="1"/>
  <c r="AF328" i="1" l="1"/>
  <c r="AF285" i="1"/>
  <c r="AF276" i="1"/>
  <c r="AF277" i="1"/>
  <c r="AF272" i="1"/>
  <c r="T358" i="1"/>
  <c r="AF358" i="1" s="1"/>
  <c r="T359" i="1"/>
  <c r="AF359" i="1" s="1"/>
  <c r="T360" i="1"/>
  <c r="AF360" i="1" s="1"/>
  <c r="T361" i="1"/>
  <c r="AF361" i="1" s="1"/>
  <c r="T362" i="1"/>
  <c r="AF362" i="1" s="1"/>
  <c r="T363" i="1"/>
  <c r="AF363" i="1" s="1"/>
  <c r="AH358" i="1"/>
  <c r="AH359" i="1"/>
  <c r="AH360" i="1"/>
  <c r="AH361" i="1"/>
  <c r="AH362" i="1"/>
  <c r="AH363" i="1"/>
  <c r="AH364" i="1"/>
  <c r="AH365" i="1"/>
  <c r="AH366" i="1"/>
  <c r="AH367" i="1"/>
  <c r="AH368" i="1"/>
  <c r="AH369" i="1"/>
  <c r="AH370" i="1"/>
  <c r="AH371" i="1"/>
  <c r="AH372" i="1"/>
  <c r="K358" i="1"/>
  <c r="K359" i="1"/>
  <c r="K360" i="1"/>
  <c r="K361" i="1"/>
  <c r="E364" i="1"/>
  <c r="E365" i="1"/>
  <c r="E366" i="1"/>
  <c r="E367" i="1"/>
  <c r="E368" i="1"/>
  <c r="E369" i="1"/>
  <c r="E370" i="1"/>
  <c r="E371" i="1"/>
  <c r="E372" i="1"/>
  <c r="K362" i="1"/>
  <c r="Y364" i="1"/>
  <c r="Y365" i="1"/>
  <c r="Y366" i="1"/>
  <c r="Y367" i="1"/>
  <c r="Y368" i="1"/>
  <c r="Y369" i="1"/>
  <c r="Y370" i="1"/>
  <c r="K363" i="1"/>
  <c r="T364" i="1"/>
  <c r="AF364" i="1" s="1"/>
  <c r="K364" i="1"/>
  <c r="T365" i="1"/>
  <c r="AF365" i="1" s="1"/>
  <c r="K365" i="1"/>
  <c r="T366" i="1"/>
  <c r="AF366" i="1" s="1"/>
  <c r="K366" i="1"/>
  <c r="T367" i="1"/>
  <c r="AF367" i="1" s="1"/>
  <c r="K367" i="1"/>
  <c r="Y372" i="1"/>
  <c r="Y371" i="1"/>
  <c r="Y256" i="1" l="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7" i="1"/>
  <c r="Y258" i="1"/>
  <c r="Y259" i="1"/>
  <c r="Y260" i="1"/>
  <c r="Y261" i="1"/>
  <c r="Y262" i="1"/>
  <c r="Y263" i="1"/>
  <c r="Y264" i="1"/>
  <c r="Y265" i="1"/>
  <c r="Y266" i="1"/>
  <c r="Y267" i="1"/>
  <c r="Y268" i="1"/>
  <c r="Y269" i="1"/>
  <c r="Y271" i="1"/>
  <c r="Y273" i="1"/>
  <c r="Y274" i="1"/>
  <c r="Y275" i="1"/>
  <c r="Y278" i="1"/>
  <c r="Y279" i="1"/>
  <c r="Y280" i="1"/>
  <c r="Y282" i="1"/>
  <c r="Y284" i="1"/>
  <c r="Y286" i="1"/>
  <c r="Y287" i="1"/>
  <c r="Y288" i="1"/>
  <c r="Y289" i="1"/>
  <c r="Y291" i="1"/>
  <c r="Y292" i="1"/>
  <c r="Y293" i="1"/>
  <c r="Y294" i="1"/>
  <c r="Y295" i="1"/>
  <c r="Y296" i="1"/>
  <c r="Y298" i="1"/>
  <c r="Y299" i="1"/>
  <c r="Y300" i="1"/>
  <c r="Y301" i="1"/>
  <c r="Y302" i="1"/>
  <c r="Y303" i="1"/>
  <c r="Y304" i="1"/>
  <c r="Y305" i="1"/>
  <c r="Y306" i="1"/>
  <c r="Y308" i="1"/>
  <c r="Y309" i="1"/>
  <c r="Y310" i="1"/>
  <c r="Y311" i="1"/>
  <c r="Y312" i="1"/>
  <c r="Y313" i="1"/>
  <c r="Y316" i="1"/>
  <c r="Y317" i="1"/>
  <c r="Y318" i="1"/>
  <c r="Y319" i="1"/>
  <c r="Y320" i="1"/>
  <c r="Y322" i="1"/>
  <c r="Y323" i="1"/>
  <c r="Y325" i="1"/>
  <c r="Y326" i="1"/>
  <c r="Y327" i="1"/>
  <c r="Y329" i="1"/>
  <c r="Y331" i="1"/>
  <c r="Y333" i="1"/>
  <c r="Y334" i="1"/>
  <c r="Y335" i="1"/>
  <c r="Y337" i="1"/>
  <c r="Y338" i="1"/>
  <c r="Y339" i="1"/>
  <c r="Y340" i="1"/>
  <c r="Y341" i="1"/>
  <c r="Y342" i="1"/>
  <c r="Y344" i="1"/>
  <c r="Y349" i="1" l="1"/>
  <c r="Y350" i="1"/>
  <c r="Y351" i="1"/>
  <c r="Y352" i="1"/>
  <c r="Y353" i="1"/>
  <c r="Y354" i="1"/>
  <c r="Y355" i="1"/>
  <c r="Y356" i="1"/>
  <c r="Y357" i="1"/>
  <c r="Y346" i="1"/>
  <c r="Y347" i="1"/>
  <c r="Y348" i="1"/>
  <c r="Y345" i="1"/>
  <c r="AH355" i="1"/>
  <c r="T355" i="1"/>
  <c r="AF355" i="1" s="1"/>
  <c r="K355" i="1"/>
  <c r="E355" i="1"/>
  <c r="E345" i="1"/>
  <c r="K325" i="1" l="1"/>
  <c r="K129" i="1"/>
  <c r="AH20" i="1" l="1"/>
  <c r="T20" i="1"/>
  <c r="AF20" i="1" s="1"/>
  <c r="K20" i="1"/>
  <c r="E20" i="1"/>
  <c r="AH19" i="1"/>
  <c r="T19" i="1"/>
  <c r="AF19" i="1" s="1"/>
  <c r="K19" i="1"/>
  <c r="E19" i="1"/>
  <c r="AH18" i="1"/>
  <c r="T18" i="1"/>
  <c r="AF18" i="1" s="1"/>
  <c r="K18" i="1"/>
  <c r="E18" i="1"/>
  <c r="E15" i="1" l="1"/>
  <c r="E16" i="1"/>
  <c r="E1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4" i="1"/>
  <c r="E125" i="1"/>
  <c r="E126" i="1"/>
  <c r="E127" i="1"/>
  <c r="E128" i="1"/>
  <c r="E129" i="1"/>
  <c r="E130" i="1"/>
  <c r="E131" i="1"/>
  <c r="E132" i="1"/>
  <c r="E133" i="1"/>
  <c r="E134"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1" i="1"/>
  <c r="E273" i="1"/>
  <c r="E274" i="1"/>
  <c r="E275" i="1"/>
  <c r="E278" i="1"/>
  <c r="E279" i="1"/>
  <c r="E280" i="1"/>
  <c r="E282" i="1"/>
  <c r="E284" i="1"/>
  <c r="E286" i="1"/>
  <c r="E287" i="1"/>
  <c r="E288" i="1"/>
  <c r="E289" i="1"/>
  <c r="E291" i="1"/>
  <c r="E292" i="1"/>
  <c r="E293" i="1"/>
  <c r="E294" i="1"/>
  <c r="E295" i="1"/>
  <c r="E296" i="1"/>
  <c r="E298" i="1"/>
  <c r="E299" i="1"/>
  <c r="E300" i="1"/>
  <c r="E301" i="1"/>
  <c r="E302" i="1"/>
  <c r="E303" i="1"/>
  <c r="E304" i="1"/>
  <c r="E305" i="1"/>
  <c r="E306" i="1"/>
  <c r="E308" i="1"/>
  <c r="E309" i="1"/>
  <c r="E310" i="1"/>
  <c r="E311" i="1"/>
  <c r="E312" i="1"/>
  <c r="E313" i="1"/>
  <c r="E316" i="1"/>
  <c r="E317" i="1"/>
  <c r="E318" i="1"/>
  <c r="E319" i="1"/>
  <c r="E320" i="1"/>
  <c r="E322" i="1"/>
  <c r="E323" i="1"/>
  <c r="E325" i="1"/>
  <c r="E326" i="1"/>
  <c r="E327" i="1"/>
  <c r="E329" i="1"/>
  <c r="E331" i="1"/>
  <c r="E333" i="1"/>
  <c r="E334" i="1"/>
  <c r="E335" i="1"/>
  <c r="E337" i="1"/>
  <c r="E338" i="1"/>
  <c r="E339" i="1"/>
  <c r="E340" i="1"/>
  <c r="E341" i="1"/>
  <c r="E342" i="1"/>
  <c r="E344" i="1"/>
  <c r="E346" i="1"/>
  <c r="E347" i="1"/>
  <c r="E348" i="1"/>
  <c r="E349" i="1"/>
  <c r="E350" i="1"/>
  <c r="E351" i="1"/>
  <c r="E352" i="1"/>
  <c r="E353" i="1"/>
  <c r="E354" i="1"/>
  <c r="E356" i="1"/>
  <c r="E357" i="1"/>
  <c r="E14" i="1"/>
  <c r="T14" i="1"/>
  <c r="T369" i="1"/>
  <c r="AF369" i="1" s="1"/>
  <c r="K369" i="1"/>
  <c r="T368" i="1"/>
  <c r="AF368" i="1" s="1"/>
  <c r="K368" i="1"/>
  <c r="T372" i="1"/>
  <c r="AF372" i="1" s="1"/>
  <c r="K372" i="1"/>
  <c r="T371" i="1"/>
  <c r="AF371" i="1" s="1"/>
  <c r="K371" i="1"/>
  <c r="T370" i="1" l="1"/>
  <c r="AF370" i="1" s="1"/>
  <c r="K370" i="1"/>
  <c r="AH21" i="1"/>
  <c r="T21" i="1"/>
  <c r="AF21" i="1" s="1"/>
  <c r="K21" i="1"/>
  <c r="AH17" i="1"/>
  <c r="T17" i="1"/>
  <c r="AF17" i="1" s="1"/>
  <c r="K17" i="1"/>
  <c r="AH357" i="1" l="1"/>
  <c r="T357" i="1"/>
  <c r="AF357" i="1" s="1"/>
  <c r="K357" i="1"/>
  <c r="AH356" i="1"/>
  <c r="T356" i="1"/>
  <c r="AF356" i="1" s="1"/>
  <c r="K356" i="1"/>
  <c r="AH354" i="1"/>
  <c r="T354" i="1"/>
  <c r="AF354" i="1" s="1"/>
  <c r="K354" i="1"/>
  <c r="AH353" i="1"/>
  <c r="T353" i="1"/>
  <c r="AF353" i="1" s="1"/>
  <c r="K353" i="1"/>
  <c r="AH352" i="1"/>
  <c r="T352" i="1"/>
  <c r="AF352" i="1" s="1"/>
  <c r="K352" i="1"/>
  <c r="AH351" i="1"/>
  <c r="T351" i="1"/>
  <c r="AF351" i="1" s="1"/>
  <c r="K351" i="1"/>
  <c r="AH350" i="1"/>
  <c r="T350" i="1"/>
  <c r="AF350" i="1" s="1"/>
  <c r="K350" i="1"/>
  <c r="AH349" i="1"/>
  <c r="T349" i="1"/>
  <c r="AF349" i="1" s="1"/>
  <c r="K349" i="1"/>
  <c r="AH348" i="1"/>
  <c r="T348" i="1"/>
  <c r="AF348" i="1" s="1"/>
  <c r="K348" i="1"/>
  <c r="AH347" i="1"/>
  <c r="T347" i="1"/>
  <c r="AF347" i="1" s="1"/>
  <c r="K347" i="1"/>
  <c r="AH346" i="1"/>
  <c r="T346" i="1"/>
  <c r="AF346" i="1" s="1"/>
  <c r="K346" i="1"/>
  <c r="AH345" i="1"/>
  <c r="T345" i="1"/>
  <c r="AF345" i="1" s="1"/>
  <c r="K345" i="1"/>
  <c r="AH344" i="1"/>
  <c r="T344" i="1"/>
  <c r="AF344" i="1" s="1"/>
  <c r="K344" i="1"/>
  <c r="AH342" i="1"/>
  <c r="T342" i="1"/>
  <c r="AF342" i="1" s="1"/>
  <c r="K342" i="1"/>
  <c r="AH341" i="1"/>
  <c r="T341" i="1"/>
  <c r="AF341" i="1" s="1"/>
  <c r="K341" i="1"/>
  <c r="AH340" i="1"/>
  <c r="T340" i="1"/>
  <c r="AF340" i="1" s="1"/>
  <c r="K340" i="1"/>
  <c r="AH339" i="1"/>
  <c r="T339" i="1"/>
  <c r="AF339" i="1" s="1"/>
  <c r="K339" i="1"/>
  <c r="AH338" i="1"/>
  <c r="T338" i="1"/>
  <c r="AF338" i="1" s="1"/>
  <c r="K338" i="1"/>
  <c r="AH337" i="1"/>
  <c r="T337" i="1"/>
  <c r="AF337" i="1" s="1"/>
  <c r="K337" i="1"/>
  <c r="AH335" i="1"/>
  <c r="T335" i="1"/>
  <c r="AF335" i="1" s="1"/>
  <c r="K335" i="1"/>
  <c r="AH334" i="1"/>
  <c r="T334" i="1"/>
  <c r="AF334" i="1" s="1"/>
  <c r="K334" i="1"/>
  <c r="AH333" i="1"/>
  <c r="T333" i="1"/>
  <c r="AF333" i="1" s="1"/>
  <c r="K333" i="1"/>
  <c r="AH331" i="1"/>
  <c r="T331" i="1"/>
  <c r="AF331" i="1" s="1"/>
  <c r="K331" i="1"/>
  <c r="AH329" i="1"/>
  <c r="T329" i="1"/>
  <c r="AF329" i="1" s="1"/>
  <c r="K329" i="1"/>
  <c r="AH327" i="1"/>
  <c r="T327" i="1"/>
  <c r="AF327" i="1" s="1"/>
  <c r="K327" i="1"/>
  <c r="AH326" i="1"/>
  <c r="T326" i="1"/>
  <c r="AF326" i="1" s="1"/>
  <c r="K326" i="1"/>
  <c r="AH325" i="1"/>
  <c r="T325" i="1"/>
  <c r="AF325" i="1" s="1"/>
  <c r="AH323" i="1"/>
  <c r="T323" i="1"/>
  <c r="AF323" i="1" s="1"/>
  <c r="K323" i="1"/>
  <c r="AH322" i="1"/>
  <c r="T322" i="1"/>
  <c r="AF322" i="1" s="1"/>
  <c r="K322" i="1"/>
  <c r="AH320" i="1"/>
  <c r="T320" i="1"/>
  <c r="AF320" i="1" s="1"/>
  <c r="K320" i="1"/>
  <c r="AH319" i="1"/>
  <c r="T319" i="1"/>
  <c r="AF319" i="1" s="1"/>
  <c r="K319" i="1"/>
  <c r="AH318" i="1"/>
  <c r="T318" i="1"/>
  <c r="AF318" i="1" s="1"/>
  <c r="K318" i="1"/>
  <c r="AH317" i="1"/>
  <c r="T317" i="1"/>
  <c r="AF317" i="1" s="1"/>
  <c r="K317" i="1"/>
  <c r="AH316" i="1"/>
  <c r="T316" i="1"/>
  <c r="AF316" i="1" s="1"/>
  <c r="K316"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6" i="1"/>
  <c r="T306" i="1"/>
  <c r="AF306" i="1" s="1"/>
  <c r="K306" i="1"/>
  <c r="AH305" i="1"/>
  <c r="T305" i="1"/>
  <c r="AF305" i="1" s="1"/>
  <c r="K305" i="1"/>
  <c r="AH304" i="1"/>
  <c r="T304" i="1"/>
  <c r="AF304" i="1" s="1"/>
  <c r="K304"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89" i="1"/>
  <c r="T289" i="1"/>
  <c r="AF289" i="1" s="1"/>
  <c r="K289" i="1"/>
  <c r="AH288" i="1"/>
  <c r="T288" i="1"/>
  <c r="AF288" i="1" s="1"/>
  <c r="K288" i="1"/>
  <c r="AH287" i="1"/>
  <c r="T287" i="1"/>
  <c r="AF287" i="1" s="1"/>
  <c r="K287" i="1"/>
  <c r="AH286" i="1"/>
  <c r="T286" i="1"/>
  <c r="AF286" i="1" s="1"/>
  <c r="K286" i="1"/>
  <c r="AH284" i="1"/>
  <c r="T284" i="1"/>
  <c r="AF284" i="1" s="1"/>
  <c r="K284" i="1"/>
  <c r="AH282" i="1"/>
  <c r="T282" i="1"/>
  <c r="AF282" i="1" s="1"/>
  <c r="K282" i="1"/>
  <c r="AH280" i="1"/>
  <c r="T280" i="1"/>
  <c r="AF280" i="1" s="1"/>
  <c r="K280" i="1"/>
  <c r="AH279" i="1"/>
  <c r="T279" i="1"/>
  <c r="AF279" i="1" s="1"/>
  <c r="K279" i="1"/>
  <c r="AH278" i="1"/>
  <c r="T278" i="1"/>
  <c r="AF278" i="1" s="1"/>
  <c r="K278" i="1"/>
  <c r="AH275" i="1"/>
  <c r="T275" i="1"/>
  <c r="AF275" i="1" s="1"/>
  <c r="K275" i="1"/>
  <c r="AH274" i="1"/>
  <c r="T274" i="1"/>
  <c r="AF274" i="1" s="1"/>
  <c r="K274" i="1"/>
  <c r="AH273" i="1"/>
  <c r="T273" i="1"/>
  <c r="AF273" i="1" s="1"/>
  <c r="K273" i="1"/>
  <c r="AH271" i="1"/>
  <c r="T271"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6" i="1"/>
  <c r="T256" i="1"/>
  <c r="AF256" i="1" s="1"/>
  <c r="K256" i="1"/>
  <c r="AH255" i="1"/>
  <c r="T255" i="1"/>
  <c r="AF255" i="1" s="1"/>
  <c r="K255" i="1"/>
  <c r="AH254" i="1"/>
  <c r="T254" i="1"/>
  <c r="AF254" i="1" s="1"/>
  <c r="K254" i="1"/>
  <c r="AH253" i="1"/>
  <c r="T253" i="1"/>
  <c r="AF253" i="1" s="1"/>
  <c r="K253" i="1"/>
  <c r="AH252" i="1"/>
  <c r="T252" i="1"/>
  <c r="AF252" i="1" s="1"/>
  <c r="K252" i="1"/>
  <c r="AH251" i="1"/>
  <c r="T251" i="1"/>
  <c r="AF251" i="1" s="1"/>
  <c r="K251" i="1"/>
  <c r="AH250" i="1"/>
  <c r="T250" i="1"/>
  <c r="AF250" i="1" s="1"/>
  <c r="K250" i="1"/>
  <c r="AH249" i="1"/>
  <c r="T249" i="1"/>
  <c r="AF249" i="1" s="1"/>
  <c r="K249" i="1"/>
  <c r="AH248" i="1"/>
  <c r="T248" i="1"/>
  <c r="AF248" i="1" s="1"/>
  <c r="K248" i="1"/>
  <c r="AH247" i="1"/>
  <c r="T247" i="1"/>
  <c r="AF247" i="1" s="1"/>
  <c r="K247" i="1"/>
  <c r="AH246" i="1"/>
  <c r="T246" i="1"/>
  <c r="AF246" i="1" s="1"/>
  <c r="K246" i="1"/>
  <c r="AH245" i="1"/>
  <c r="T245" i="1"/>
  <c r="AF245" i="1" s="1"/>
  <c r="K245" i="1"/>
  <c r="AH244" i="1"/>
  <c r="T244" i="1"/>
  <c r="AF244" i="1" s="1"/>
  <c r="K244" i="1"/>
  <c r="AH243" i="1"/>
  <c r="T243" i="1"/>
  <c r="AF243" i="1" s="1"/>
  <c r="K243" i="1"/>
  <c r="AH242" i="1"/>
  <c r="T242" i="1"/>
  <c r="AF242" i="1" s="1"/>
  <c r="K242"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2" i="1"/>
  <c r="T232" i="1"/>
  <c r="AF232" i="1" s="1"/>
  <c r="K232" i="1"/>
  <c r="AH231" i="1"/>
  <c r="T231" i="1"/>
  <c r="AF231" i="1" s="1"/>
  <c r="K231" i="1"/>
  <c r="AH230" i="1"/>
  <c r="T230" i="1"/>
  <c r="AF230" i="1" s="1"/>
  <c r="K230" i="1"/>
  <c r="AH229" i="1"/>
  <c r="T229" i="1"/>
  <c r="AF229" i="1" s="1"/>
  <c r="K229" i="1"/>
  <c r="AH228" i="1"/>
  <c r="T228" i="1"/>
  <c r="AF228" i="1" s="1"/>
  <c r="K228" i="1"/>
  <c r="AH227" i="1"/>
  <c r="T227" i="1"/>
  <c r="AF227" i="1" s="1"/>
  <c r="K227" i="1"/>
  <c r="AH226" i="1"/>
  <c r="T226" i="1"/>
  <c r="AF226" i="1" s="1"/>
  <c r="K226" i="1"/>
  <c r="AH225" i="1"/>
  <c r="T225" i="1"/>
  <c r="AF225" i="1" s="1"/>
  <c r="K225" i="1"/>
  <c r="AH224" i="1"/>
  <c r="T224" i="1"/>
  <c r="AF224" i="1" s="1"/>
  <c r="K224" i="1"/>
  <c r="AH223" i="1"/>
  <c r="T223" i="1"/>
  <c r="AF223" i="1" s="1"/>
  <c r="K223" i="1"/>
  <c r="AH222" i="1"/>
  <c r="T222" i="1"/>
  <c r="AF222" i="1" s="1"/>
  <c r="K222" i="1"/>
  <c r="AH221" i="1"/>
  <c r="T221" i="1"/>
  <c r="AF221" i="1" s="1"/>
  <c r="K221" i="1"/>
  <c r="AH220" i="1"/>
  <c r="T220" i="1"/>
  <c r="AF220" i="1" s="1"/>
  <c r="K220" i="1"/>
  <c r="AH219" i="1"/>
  <c r="T219" i="1"/>
  <c r="AF219" i="1" s="1"/>
  <c r="K219" i="1"/>
  <c r="AH218" i="1"/>
  <c r="T218" i="1"/>
  <c r="AF218" i="1" s="1"/>
  <c r="K218" i="1"/>
  <c r="AH217" i="1"/>
  <c r="T217" i="1"/>
  <c r="AF217" i="1" s="1"/>
  <c r="K217" i="1"/>
  <c r="AH216" i="1"/>
  <c r="T216" i="1"/>
  <c r="AF216" i="1" s="1"/>
  <c r="K216" i="1"/>
  <c r="AH215" i="1"/>
  <c r="T215" i="1"/>
  <c r="AF215" i="1" s="1"/>
  <c r="K215" i="1"/>
  <c r="AH214" i="1"/>
  <c r="T214" i="1"/>
  <c r="AF214" i="1" s="1"/>
  <c r="K214" i="1"/>
  <c r="AH213" i="1"/>
  <c r="T213" i="1"/>
  <c r="AF213" i="1" s="1"/>
  <c r="K213" i="1"/>
  <c r="AH212" i="1"/>
  <c r="T212" i="1"/>
  <c r="AF212" i="1" s="1"/>
  <c r="K212" i="1"/>
  <c r="AH211" i="1"/>
  <c r="T211" i="1"/>
  <c r="AF211" i="1" s="1"/>
  <c r="K211" i="1"/>
  <c r="AH210" i="1"/>
  <c r="T210" i="1"/>
  <c r="AF210" i="1" s="1"/>
  <c r="K210" i="1"/>
  <c r="AH209" i="1"/>
  <c r="T209" i="1"/>
  <c r="AF209" i="1" s="1"/>
  <c r="K209" i="1"/>
  <c r="AH208" i="1"/>
  <c r="T208" i="1"/>
  <c r="AF208" i="1" s="1"/>
  <c r="K208" i="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T189" i="1"/>
  <c r="AF189" i="1" s="1"/>
  <c r="K189" i="1"/>
  <c r="AH188" i="1"/>
  <c r="T188" i="1"/>
  <c r="AF188" i="1" s="1"/>
  <c r="K188" i="1"/>
  <c r="AH187" i="1"/>
  <c r="T187" i="1"/>
  <c r="AF187" i="1" s="1"/>
  <c r="K187" i="1"/>
  <c r="AH186" i="1"/>
  <c r="T186" i="1"/>
  <c r="AF186" i="1" s="1"/>
  <c r="K186" i="1"/>
  <c r="AH185" i="1"/>
  <c r="T185" i="1"/>
  <c r="AF185" i="1" s="1"/>
  <c r="K185" i="1"/>
  <c r="AH184" i="1"/>
  <c r="T184" i="1"/>
  <c r="AF184" i="1" s="1"/>
  <c r="K184" i="1"/>
  <c r="AH183" i="1"/>
  <c r="T183" i="1"/>
  <c r="AF183" i="1" s="1"/>
  <c r="K183" i="1"/>
  <c r="AH182" i="1"/>
  <c r="T182" i="1"/>
  <c r="AF182" i="1" s="1"/>
  <c r="K182" i="1"/>
  <c r="AH181" i="1"/>
  <c r="T181" i="1"/>
  <c r="AF181" i="1" s="1"/>
  <c r="K181" i="1"/>
  <c r="AH180" i="1"/>
  <c r="T180" i="1"/>
  <c r="AF180" i="1" s="1"/>
  <c r="K180" i="1"/>
  <c r="AH179" i="1"/>
  <c r="T179" i="1"/>
  <c r="AF179" i="1" s="1"/>
  <c r="K179" i="1"/>
  <c r="AH178" i="1"/>
  <c r="T178" i="1"/>
  <c r="AF178" i="1" s="1"/>
  <c r="K178" i="1"/>
  <c r="AH177" i="1"/>
  <c r="T177" i="1"/>
  <c r="AF177" i="1" s="1"/>
  <c r="K177" i="1"/>
  <c r="AH176" i="1"/>
  <c r="T176" i="1"/>
  <c r="AF176" i="1" s="1"/>
  <c r="K176" i="1"/>
  <c r="AH175" i="1"/>
  <c r="T175" i="1"/>
  <c r="AF175" i="1" s="1"/>
  <c r="K175" i="1"/>
  <c r="AH174" i="1"/>
  <c r="T174" i="1"/>
  <c r="AF174" i="1" s="1"/>
  <c r="K174" i="1"/>
  <c r="AH173" i="1"/>
  <c r="T173" i="1"/>
  <c r="AF173" i="1" s="1"/>
  <c r="K173" i="1"/>
  <c r="AH172" i="1"/>
  <c r="T172" i="1"/>
  <c r="AF172" i="1" s="1"/>
  <c r="K172" i="1"/>
  <c r="AH171" i="1"/>
  <c r="T171" i="1"/>
  <c r="AF171" i="1" s="1"/>
  <c r="K171" i="1"/>
  <c r="AH170" i="1"/>
  <c r="T170" i="1"/>
  <c r="AF170" i="1" s="1"/>
  <c r="K170" i="1"/>
  <c r="AH169" i="1"/>
  <c r="T169" i="1"/>
  <c r="AF169" i="1" s="1"/>
  <c r="K169" i="1"/>
  <c r="AH168" i="1"/>
  <c r="T168" i="1"/>
  <c r="AF168" i="1" s="1"/>
  <c r="K168" i="1"/>
  <c r="AH167" i="1"/>
  <c r="T167" i="1"/>
  <c r="AF167" i="1" s="1"/>
  <c r="K167" i="1"/>
  <c r="AH166" i="1"/>
  <c r="T166" i="1"/>
  <c r="AF166" i="1" s="1"/>
  <c r="K166" i="1"/>
  <c r="AH165" i="1"/>
  <c r="T165" i="1"/>
  <c r="AF165" i="1" s="1"/>
  <c r="K165" i="1"/>
  <c r="AH164" i="1"/>
  <c r="T164" i="1"/>
  <c r="AF164" i="1" s="1"/>
  <c r="K164"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T33" i="1"/>
  <c r="AF33" i="1" s="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K15" i="1"/>
  <c r="K14" i="1"/>
  <c r="AF14" i="1"/>
  <c r="AH14" i="1"/>
  <c r="AF15" i="1" l="1"/>
  <c r="T379" i="1"/>
  <c r="AF271" i="1"/>
  <c r="T373" i="1"/>
</calcChain>
</file>

<file path=xl/sharedStrings.xml><?xml version="1.0" encoding="utf-8"?>
<sst xmlns="http://schemas.openxmlformats.org/spreadsheetml/2006/main" count="2672" uniqueCount="1179">
  <si>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</si>
  <si>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</si>
  <si>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</si>
  <si>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</si>
  <si>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</si>
  <si>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</si>
  <si>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</si>
  <si>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</si>
  <si>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</si>
  <si>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</si>
  <si>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</si>
  <si>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</si>
  <si>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</si>
  <si>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</si>
  <si>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</si>
  <si>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</si>
  <si>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</si>
  <si>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</si>
  <si>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</si>
  <si>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</si>
  <si>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</si>
  <si>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</si>
  <si>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</si>
  <si>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</si>
  <si>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</si>
  <si>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</si>
  <si>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</si>
  <si>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</si>
  <si>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</si>
  <si>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</si>
  <si>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</si>
  <si>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</si>
  <si>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</si>
  <si>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</si>
  <si>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</si>
  <si>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</si>
  <si>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</si>
  <si>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</si>
  <si>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</si>
  <si>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</si>
  <si>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</si>
  <si>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</si>
  <si>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</si>
  <si>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</si>
  <si>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</si>
  <si>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</si>
  <si>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</si>
  <si>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</si>
  <si>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</si>
  <si>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</si>
  <si>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</si>
  <si>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</si>
  <si>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</si>
  <si>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</si>
  <si>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</si>
  <si>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</si>
  <si>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</si>
  <si>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</si>
  <si>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</si>
  <si>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</si>
  <si>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</si>
  <si>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</si>
  <si>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</si>
  <si>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</si>
  <si>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</si>
  <si>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</si>
  <si>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</si>
  <si>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</si>
  <si>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</si>
  <si>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</si>
  <si>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</si>
  <si>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</si>
  <si>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</si>
  <si>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</si>
  <si>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</si>
  <si>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</si>
  <si>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</si>
  <si>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</si>
  <si>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</si>
  <si>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</si>
  <si>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</si>
  <si>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</si>
  <si>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</si>
  <si>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</si>
  <si>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</si>
  <si>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</si>
  <si>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</si>
  <si>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</si>
  <si>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</si>
  <si>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</si>
  <si>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</si>
  <si>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</si>
  <si>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</si>
  <si>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</si>
  <si>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</si>
  <si>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</si>
  <si>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</si>
  <si>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</si>
  <si>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</si>
  <si>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</si>
  <si>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</si>
  <si>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</si>
  <si>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</si>
  <si>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</si>
  <si>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</si>
  <si>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</si>
  <si>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</si>
  <si>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</si>
  <si>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</si>
  <si>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</si>
  <si>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</si>
  <si>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</si>
  <si>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</si>
  <si>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</si>
  <si>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</si>
  <si>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</si>
  <si>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</si>
  <si>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</si>
  <si>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</si>
  <si>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</si>
  <si>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</si>
  <si>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</si>
  <si>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</si>
  <si>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</si>
  <si>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</si>
  <si>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</si>
  <si>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</si>
  <si>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</si>
  <si>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</si>
  <si>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</si>
  <si>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</si>
  <si>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</si>
  <si>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</si>
  <si>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</si>
  <si>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</si>
  <si>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</si>
  <si>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</si>
  <si>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</si>
  <si>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</si>
  <si>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</si>
  <si>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</si>
  <si>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</si>
  <si>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</si>
  <si>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</si>
  <si>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</si>
  <si>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</si>
  <si>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</si>
  <si>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</si>
  <si>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</si>
  <si>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</si>
  <si>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</si>
  <si>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</si>
  <si>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</si>
  <si>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</si>
  <si>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</si>
  <si>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</si>
  <si>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</si>
  <si>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</si>
  <si>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</si>
  <si>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</si>
  <si>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</si>
  <si>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</si>
  <si>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</si>
  <si>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</si>
  <si>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</si>
  <si>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</si>
  <si>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</si>
  <si>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</si>
  <si>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</si>
  <si>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</si>
  <si>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</si>
  <si>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</si>
  <si>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</si>
  <si>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</si>
  <si>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</si>
  <si>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</si>
  <si>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</si>
  <si>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</si>
  <si>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</si>
  <si>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</si>
  <si>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</si>
  <si>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</si>
  <si>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</si>
  <si>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</si>
  <si>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</si>
  <si>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</si>
  <si>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</si>
  <si>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</si>
  <si>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</si>
  <si>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</si>
  <si>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</si>
  <si>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</si>
  <si>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</si>
  <si>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</si>
  <si>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</si>
  <si>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</si>
  <si>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</si>
  <si>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</si>
  <si>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</si>
  <si>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</si>
  <si>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</si>
  <si>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</si>
  <si>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</si>
  <si>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</si>
  <si>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</si>
  <si>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</si>
  <si>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</si>
  <si>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</si>
  <si>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</si>
  <si>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</si>
  <si>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</si>
  <si>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</si>
  <si>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</si>
  <si>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</si>
  <si>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</si>
  <si>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</si>
  <si>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</si>
  <si>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</si>
  <si>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</si>
  <si>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</si>
  <si>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</si>
  <si>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</si>
  <si>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</si>
  <si>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</si>
  <si>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</si>
  <si>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</si>
  <si>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</si>
  <si>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</si>
  <si>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</si>
  <si>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</si>
  <si>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</si>
  <si>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</si>
  <si>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</si>
  <si>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</si>
  <si>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</si>
  <si>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</si>
  <si>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</si>
  <si>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</si>
  <si>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</si>
  <si>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</si>
  <si>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</si>
  <si>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</si>
  <si>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</si>
  <si>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</si>
  <si>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</si>
  <si>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</si>
  <si>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</si>
  <si>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</si>
  <si>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</si>
  <si>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</si>
  <si>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</si>
  <si>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</si>
  <si>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</si>
  <si>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</si>
  <si>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</si>
  <si>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</si>
  <si>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</si>
  <si>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</si>
  <si>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</si>
  <si>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</si>
  <si>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</si>
  <si>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</si>
  <si>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</si>
  <si>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</si>
  <si>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</si>
  <si>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</si>
  <si>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</si>
  <si>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</si>
  <si>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</si>
  <si>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</si>
  <si>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</si>
  <si>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</si>
  <si>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</si>
  <si>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</si>
  <si>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</si>
  <si>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</si>
  <si>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</si>
  <si>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</si>
  <si>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</si>
  <si>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</si>
  <si>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</si>
  <si>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CPS-002-2018</t>
  </si>
  <si>
    <t>CPS-003-2018</t>
  </si>
  <si>
    <t>CPS-004-2018</t>
  </si>
  <si>
    <t>CPS-005-3016</t>
  </si>
  <si>
    <t>CPS-006-2018</t>
  </si>
  <si>
    <t>CPS-007-2018</t>
  </si>
  <si>
    <t>CPS-008-2018</t>
  </si>
  <si>
    <t>CPS-009-2018</t>
  </si>
  <si>
    <t>CPS-010-2018</t>
  </si>
  <si>
    <t>CPS-011-2018</t>
  </si>
  <si>
    <t>CPS-012-2018</t>
  </si>
  <si>
    <t>CPS-013-2018</t>
  </si>
  <si>
    <t>CPS-014-2018</t>
  </si>
  <si>
    <t>CPS-015-2018</t>
  </si>
  <si>
    <t>CPS-016-2018</t>
  </si>
  <si>
    <t>CPS-017-2018</t>
  </si>
  <si>
    <t>CPS-018-2018</t>
  </si>
  <si>
    <t>CPS-019-2018</t>
  </si>
  <si>
    <t>CPS-020-2018</t>
  </si>
  <si>
    <t>CPS-021-2018</t>
  </si>
  <si>
    <t>CPS-022-2018</t>
  </si>
  <si>
    <t>CPS-023-2018</t>
  </si>
  <si>
    <t>CPS-024-2018</t>
  </si>
  <si>
    <t>CPS-025-2018</t>
  </si>
  <si>
    <t>CPS-027-2018</t>
  </si>
  <si>
    <t>CPS-028-2018</t>
  </si>
  <si>
    <t>CPS-029-2018</t>
  </si>
  <si>
    <t>CPS-030-2018</t>
  </si>
  <si>
    <t>CPS-032-2018</t>
  </si>
  <si>
    <t>CPS-033-2018</t>
  </si>
  <si>
    <t>CPS-034-2018</t>
  </si>
  <si>
    <t>CPS-035-2018</t>
  </si>
  <si>
    <t>CPS-036-2018</t>
  </si>
  <si>
    <t>CPS-037-2018</t>
  </si>
  <si>
    <t>CPS-038-2018</t>
  </si>
  <si>
    <t>CPS-040-2018</t>
  </si>
  <si>
    <t>CPS-041-2018</t>
  </si>
  <si>
    <t>CPS-042-2018</t>
  </si>
  <si>
    <t>CPS-043-2018</t>
  </si>
  <si>
    <t>CPS-044-2018</t>
  </si>
  <si>
    <t>CPS-045-2018</t>
  </si>
  <si>
    <t>CPS-046-2018</t>
  </si>
  <si>
    <t>CPS-047-2018</t>
  </si>
  <si>
    <t>CPS-048-2018</t>
  </si>
  <si>
    <t>CPS-049-2018</t>
  </si>
  <si>
    <t>CPS-052-2018</t>
  </si>
  <si>
    <t>CPS-053-2018</t>
  </si>
  <si>
    <t>CPS-054-2018</t>
  </si>
  <si>
    <t>CPS-055-2018</t>
  </si>
  <si>
    <t>CPS-056-2018</t>
  </si>
  <si>
    <t>CPS-057-2018</t>
  </si>
  <si>
    <t>CPS-058-2018</t>
  </si>
  <si>
    <t>CPS-059-2018</t>
  </si>
  <si>
    <t>CPS-060-2018</t>
  </si>
  <si>
    <t>CPS-061-2018</t>
  </si>
  <si>
    <t>CPS-062-2018</t>
  </si>
  <si>
    <t>CPS-063-2018</t>
  </si>
  <si>
    <t>CPS-064-2018</t>
  </si>
  <si>
    <t>CPS-065-2018</t>
  </si>
  <si>
    <t>CPS-066-2018</t>
  </si>
  <si>
    <t>CPS-067-2018</t>
  </si>
  <si>
    <t>CPS-069-2018</t>
  </si>
  <si>
    <t>CPS-070-2018</t>
  </si>
  <si>
    <t>CPS-071-2018</t>
  </si>
  <si>
    <t>CPS-072-2018</t>
  </si>
  <si>
    <t>CPS-074-2018</t>
  </si>
  <si>
    <t>CPS-075-2018</t>
  </si>
  <si>
    <t>CPS-076-2018</t>
  </si>
  <si>
    <t>FDLS-MC-002-2018</t>
  </si>
  <si>
    <t>FDLS-SAMC-001-2018 </t>
  </si>
  <si>
    <t>FDLS-MC-005-2018</t>
  </si>
  <si>
    <t>FDLS-SAMC-010-2018 </t>
  </si>
  <si>
    <t>FDLS-LP-008-2018 </t>
  </si>
  <si>
    <t>FDLS-SASI-009-2018</t>
  </si>
  <si>
    <t>FDLS-CD-013-2018</t>
  </si>
  <si>
    <t>CPS-084-2018</t>
  </si>
  <si>
    <t>FDLS-MC-015-2018</t>
  </si>
  <si>
    <t>FDLS-LP-011-2018</t>
  </si>
  <si>
    <t>FDLS-SAMC-014-2018 </t>
  </si>
  <si>
    <t>FDLS-MC-021-2018</t>
  </si>
  <si>
    <t>FDLS-MC-022 DE 2018</t>
  </si>
  <si>
    <t>FDLS-CD-025-2018</t>
  </si>
  <si>
    <t>FDLS-CD-024-2018</t>
  </si>
  <si>
    <t>FDLS-CD-026-2018</t>
  </si>
  <si>
    <t>FDLS-CD-027-2018</t>
  </si>
  <si>
    <t>FDLS-CD-028-2018</t>
  </si>
  <si>
    <t>FDLS-CD-029-2018</t>
  </si>
  <si>
    <t>FDLS-CD-030-2018</t>
  </si>
  <si>
    <t>FDLS-CD-031-2018</t>
  </si>
  <si>
    <t>FDLS-CD-032-2018</t>
  </si>
  <si>
    <t>FDLS-CD-033-2018</t>
  </si>
  <si>
    <t>FDLS-CD-034-2018</t>
  </si>
  <si>
    <t>FDLS-CD-035-2018</t>
  </si>
  <si>
    <t>FDLS-CD-036-2018</t>
  </si>
  <si>
    <t>FDLS-CD-037-2018</t>
  </si>
  <si>
    <t>FDLS-CD-038-2018</t>
  </si>
  <si>
    <t>FDLS-CD-039-2018</t>
  </si>
  <si>
    <t>FDLS-CD-040-2018</t>
  </si>
  <si>
    <t>FDLS-CD-041-2018</t>
  </si>
  <si>
    <t>FDLS-CD-042-2018</t>
  </si>
  <si>
    <t>FDLS-CD-043-2018</t>
  </si>
  <si>
    <t>FDLS-CD-045-2018</t>
  </si>
  <si>
    <t>FDLS-CD-046-2018</t>
  </si>
  <si>
    <t>FDLS-CD-047-2018</t>
  </si>
  <si>
    <t>FDLS-CD-048-2018</t>
  </si>
  <si>
    <t>FDLS-CD-049-2018</t>
  </si>
  <si>
    <t>FDLS-CD-050-2018</t>
  </si>
  <si>
    <t>FDLS-CD-051-2018</t>
  </si>
  <si>
    <t>FDLS-CD-052-2018</t>
  </si>
  <si>
    <t>FDLS-CD-053-2018</t>
  </si>
  <si>
    <t>FDLS-CD-054-2018</t>
  </si>
  <si>
    <t>FDLS-CD-055-2018</t>
  </si>
  <si>
    <t>FDLS-CD-057-2018</t>
  </si>
  <si>
    <t>FDLS-CD-058-2018</t>
  </si>
  <si>
    <t>FDLS-CD-059-2018</t>
  </si>
  <si>
    <t>FDLS-CD-061-2018</t>
  </si>
  <si>
    <t>FDLS-CD-062-2018</t>
  </si>
  <si>
    <t>FDLS-CD-064-2018</t>
  </si>
  <si>
    <t>FDLS-CD-068-2018</t>
  </si>
  <si>
    <t>FDLS-CD-069-2018</t>
  </si>
  <si>
    <t>FDLS-CD-070-2018</t>
  </si>
  <si>
    <t>FDLS-CD-072-2018</t>
  </si>
  <si>
    <t>FDLS-CD-073-2018</t>
  </si>
  <si>
    <t>FDLS-CD-071-2018</t>
  </si>
  <si>
    <t>FDLS-CD-074-2018</t>
  </si>
  <si>
    <t>FDLS-CD-075-2018</t>
  </si>
  <si>
    <t>FDLS-CD-076-2018</t>
  </si>
  <si>
    <t>FDLS-MC-065-2018</t>
  </si>
  <si>
    <t>FDLS-CD-078-2018</t>
  </si>
  <si>
    <t>FDLS-LP-019-2018</t>
  </si>
  <si>
    <t>FDLS-CD-079-2018</t>
  </si>
  <si>
    <t>FDLS-CD-080-2018</t>
  </si>
  <si>
    <t>FDLS-CD-081-2018</t>
  </si>
  <si>
    <t>FDLS-CD-082-2018</t>
  </si>
  <si>
    <t>FDLS-CD-083-2018</t>
  </si>
  <si>
    <t>FDLS-CD-084-2018</t>
  </si>
  <si>
    <t>FDLS-CD-086-2018</t>
  </si>
  <si>
    <t>FDLS-CD-088-2018</t>
  </si>
  <si>
    <t>FDLS-CD-089-2018</t>
  </si>
  <si>
    <t>FDLS-LP-023-2018</t>
  </si>
  <si>
    <t>FDLS-LP-012-2018</t>
  </si>
  <si>
    <t>FDLS-SAMC-066-2018</t>
  </si>
  <si>
    <t>FDLS-CD-095-2018</t>
  </si>
  <si>
    <t>FDLS-SAMC-077-2018</t>
  </si>
  <si>
    <t>FDLS-SASI-079-2018</t>
  </si>
  <si>
    <t>FDLS-MC-092-2018</t>
  </si>
  <si>
    <t>FDLS-LP-063-2018</t>
  </si>
  <si>
    <t>FDLS-CD-101-2018</t>
  </si>
  <si>
    <t>FDLS-MC-098-2018</t>
  </si>
  <si>
    <t>FDLS-SAMC-090-2018</t>
  </si>
  <si>
    <t>FDLS-SAMC-067-2018</t>
  </si>
  <si>
    <t>FDLS-SAMC-091-2018</t>
  </si>
  <si>
    <t>FDLS-CD-107-2018</t>
  </si>
  <si>
    <t>FDLS-MC-102-2018</t>
  </si>
  <si>
    <t>FDLS-CD-109-2018</t>
  </si>
  <si>
    <t>FDLS-CMA-067-2018</t>
  </si>
  <si>
    <t>FDLS-LP-085-2018</t>
  </si>
  <si>
    <t>FDLS-SAMC-096-2018</t>
  </si>
  <si>
    <t>FDLS-MC-106-2018</t>
  </si>
  <si>
    <t>FDLS-SAMC-099-2018</t>
  </si>
  <si>
    <t>FDLS-SAMC-100-2018</t>
  </si>
  <si>
    <t>FDLS-MC-111-2018</t>
  </si>
  <si>
    <t>FDLS-SASI-103-2018</t>
  </si>
  <si>
    <t>FDLS-LP-094-2018</t>
  </si>
  <si>
    <t>FDLS-MC-112-2018</t>
  </si>
  <si>
    <t>FDLS-MC-114-2018</t>
  </si>
  <si>
    <t>FDLS-MC-115-2018</t>
  </si>
  <si>
    <t>CC--715-1-AMP-2018(1)</t>
  </si>
  <si>
    <t xml:space="preserve">ORDEN DE COMPRA </t>
  </si>
  <si>
    <t>PRESTAR LOS SERVICIOS PROFESIONALES JURÍDICOS PARA APOYAR LOS ASUNTOS LEGALES Y CONTRACTUALES DE LA ALCALDÍA LOCAL DE SUMAPAZ DE LOS PROYECTOS DE INVERSIÓN 1358, 1366, 1368, 1364, 1375 Y MANEJO Y REPORTE DE LA INFORMACIÓN CONTRACTUAL Y PAGOS AL SIVICOF.</t>
  </si>
  <si>
    <t>PRESTAR SUS SERVICIOS COMO TÉCNICO DE APOYO ADMINISTRATIVO A LA GESTIÓN AL DESPACHO DE LA ALCALDESA LOCAL DE SUMAPAZ</t>
  </si>
  <si>
    <t>PRESTAR LOS SERVICIOS PROFESIONALES ESPECIALIZADOS JURÍDICOS EN LA REVISIÓN DE TODOS LOS PROYECTOS DE INVERSIÓN DEL PLAN DE DESARROLLO LOCAL 2017-2020Y ELABORACIÓN DE ESTUDIOS PREVIOS, PLIEGOS, EVALUACIONES DE LOS PROYECTOS DE INVERSIÓN 1364, 1375, 1334, ASÍ COMO LA ELABORACIÓN Y ACTUALIZACIÓN PLAN ANUAL DE ADQUISIONES VIGENCIA 2018.</t>
  </si>
  <si>
    <t xml:space="preserve">PRESTAR LOS SERVICIOS PROFESIONALES ESPECIALIZADOS AL DESPACHO DE LA ALCALDES LOCAL EN EL SEGUIMIENTO Y COORDINACIÓN A LA FORMULACIÓN EVALUACIÓN Y CONTROL DE PROYECTOS DE INVERSIÓN QUE COMPONEN LOS PLANES PROGRAMAS Y PROYECTOS DEL FONDO DE DESARROLLO LOCAL DE SUMAPAZ. </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</si>
  <si>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</si>
  <si>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PRESTAR LOS SERVICIOS PROFESIONALES ESPECIALIZADOS PARA REALIZAR FORMULACIÓN, EVALUACIÓN, SEGUIMIENTO Y CONTROL DE PROYECTOS DE INVERSIÓN Y SEGUIMIENTO DE LOS PLANES, PROGRAMAS Y PROYECTOS DEL FONDO DE DESARROLLO LOCAL DE SUMAPAZ QUE LE SEAN DESIGNADOS.</t>
  </si>
  <si>
    <t xml:space="preserve">PRESTAR LOS SERVICIOS PROFESIONALES PARA REALIZAR LA FORMULACIÓN, EVALUACIÓN, SEGUIMIENTO Y CONTROL DE PROYECTOS DE INVERSIÓN Y SEGUIMIENTO DE LOS PLANES, PROGRAMAS Y PROYECTOS DEL FONDO DE DESARROLLO LOCAL DE SUMAPAZ QUE LE SEAN DESIGNADOS. </t>
  </si>
  <si>
    <t>PRESTAR SUS SERVICIOS PROFESIONALES PARA REALIZAR LA FORMULACION,EVALUACION SEGUIMIENTO Y CONTROL DE LOS PROYECTOS DE INVERSION Y GASTOS DE FUNCIONAMIENTO DEL FDLS</t>
  </si>
  <si>
    <t>PRESTAR SUS SERVICIOS PROFESIONALES PARA REALIZAR LA FORMULACION, SEGUIMIENTO Y EJECUCION Y LIQUIDACION DE LOS COMPONENTES QUE SE DERIVAN PROYECTO DE INVERSION 1368</t>
  </si>
  <si>
    <t>PRESENTAR LO SERVICIOS PROFESIONALES A LA ALCALDIA DE SUMAPAZ COMO ADMINISTRADOR DE LA RED DE COMPUTADORES DE LOS EQUIPOS DE PROPIEDAD O TENENCIA DEL FONDO DE DESARROLLO LOCAL DE SUMAPAZ Y REALIZAR LA ACTUALIZACION DE LOS DATOS DE DIFERENTES SISTEMAS DE INFORMACION</t>
  </si>
  <si>
    <t>PRESTAR LOS SERVICIOS PROFESIONALES PARA REALIZAR LA FORMULACION, EVALUACION, SEGUIMIENTO Y CONTROL DEPROYECTOS DE INVERSION Y SEGUIMIENTO DE LOS PLANES, PROGRAMAS Y PROYECTOS DEL FONDO DE DESARROLLO LOCAL DE SUMAPAZ QUE LE SEAN DESIGNADOS</t>
  </si>
  <si>
    <t>PRESTAR LOS SERVICIOS PROFESIONALES PARA LA OPERACIÓN, PRESTACION, SEGUIMIENTO Y CUMPLIMIENTO DE LOS PROCEDIMIENTOS ADMINISTRATIVOS, OPERATIVOS Y PROGRAMATICOS DEL SERVICIO SOCIAL APOYO ECONOMICO TIPO C, QUE CONTRIBUYAN A LA GARANTIA DE LOS DERECHOS DE LA POBLACION MAYOR EN EL ,ARCO DE LA POLITICA PUBLICA SOCIAL PARA EL EMBEJECIMIENTO Y LA VEJEZ EN EL DISTYRITO CAPITAL A CARGO DE LA ALCALDIA LOCAL DE SUMAPAZ</t>
  </si>
  <si>
    <t>PRESTAR LOS SERVICIOS PROFESIONALES JURIDICOS PARA APOYAR LOS ASUNTOS LEGALES Y CONTRACTUALES DE LA ALCALDIA LOCAL DE SUMAPAZ DE LOS PROYECTOS DE INVERSION 1379, 1356, 1382, 1377, 1375 Y SEGUIMIENTO DE CUENTAS POR PAGAR Y ACTAS DE LIQUIDACION.</t>
  </si>
  <si>
    <t>PRESTAR SUS SERVICIOS COMO TECNICO DE APOYO ADMINISTRATIVO AL AREA DE GESTION DE DESARROLLO LOCAL DE LA ALCALDIA LOCAL DE SUMAPAZ.</t>
  </si>
  <si>
    <t xml:space="preserve">PRESTAR LOS SERVICIOS PROFESIONALES ESPECIALIZADOS A EL DESPACHO DE LA ALCALDIA LOCAL DE SUMAPAZ PARA REALIZAR LA IMPLEMENTACION DE LAS DIFERENTES ESTRATEGIAS DE COMUNICACIÓN EN LA LOCALIDAD DE SUMAPAZ E INTERACION EN LA ALCALDIA MAYOR Y LÑAS ENTIFDADES DEL ORDEN DISTRITAL </t>
  </si>
  <si>
    <t>PRESTAR LOS SERVICIOS PARA OPERAR EL VEHICULO ASIGNADO,REALIZADO DE MANERA OPORTUNA EFICIENTE Y SEGURA LOS DESPLAZAMIENTOS DE LOS FUNCIONARIOS DEL FONDO DE DESARROLLO LOCAL DE SUMAPAZ Y/O DEMAS PERSONAL QUE REQUIERA SER TRASLADADO EN LA ZONA URBANA Y RURAL DE LA LOCALIDAD EN CUMPLIMIENTO DE LAS ACTIVIDADES PROPIAS DE LA ADMINISTRACION LOCAL.</t>
  </si>
  <si>
    <t>PRESTAR LOS SERVICIOS PROFESIONALES PARA LA FORMULACION, EVALUACION, SEGUIMIENTO Y CONTROL DEL PROYECTO DE INVERSIO ¿MEJORES CONDICIONES PARA EL ACCESO AL AGUA POTABLE ENTRE OTROS PROYECTOS DE INVERION ?</t>
  </si>
  <si>
    <t xml:space="preserve">PRESTAR LOS SERVICIOS PROFESIONALES JURIDIDICOS PARA REALIZAR EL SEGUIMIENTO A TODOS PROCESOS CONTRACTUALES PROYECTOS DE INVERSION DEL FONDO DE DESARROLLO LOCAL SUMAPAZEN EL MARCO DEL PLAN DE DESARROLLO LOCAL DE SUMAPAZ EN EL MARCO DEL PLAN DE DESARROLLO LOCAL 2017-2020 </t>
  </si>
  <si>
    <t>PRESTAR SUS SERVICIOS TECNICOS DE APOYO ADMINISTRATIVO AL AREA DE GESTION DE DESARROLLO LOCAL DE LA ALCALDIA LOCAL DE SUMAPAZ</t>
  </si>
  <si>
    <t>PRESTAR LOS SERVICIOS PROFESIONALES EN EL AREA DE DESARROLLO LOCAL PARA ADELANTAR LA FORMULACION Y SEGUIMIENTO A LOS COMPONENTES RELACIONADOS CON LA INFRAESTRUCTURA DE LA LOCALIDAD DE SUMAPAZ.</t>
  </si>
  <si>
    <t>PRESTAR LOS SERVICIOS DE APOYO EN LAS LABORES DE RADICACION, CONSERVACION CLASIFICACION Y NOTIFICACION DE LA CORRESPONDENCIA QUE EMITEBLA JUNTA ADMINISTRADORA LOCAL DE SUMAPAZ URBANA Y EL FONDO DE DESARROLLO LOCAL DE SUMAPAZ</t>
  </si>
  <si>
    <t xml:space="preserve">PRESTAR SUS SERVICIOS TECNICOS DE APOYO ADMINISTRATIVA ADMINISTRATIVO AL AREA DE GESTION DE DESARROLLO LOCAL DE LA ALCALDIA </t>
  </si>
  <si>
    <t>PRESTAR SUS SERVICIOS DE APOYO PARA REALIZAR ACTIVIDADES INHERENTES A LÑA GESTION DOCUMENTAL DE LA DE LA ALCALDIA LOCAL DE  SUMAPAZ Y LA CORREGUIDURIA DE NAZARETH.</t>
  </si>
  <si>
    <t>PRESTAR LOS SERVICIOS PROFECIONALES PARA LA FORMULACION, EVALUACION, SEGUIMIENTO Y CONTROL DE PROYECTOS DE INVERSION Y SEGUIMIENTO DE LOS PLANES, PROGRAMAS Y PROYECTOS DEL FONDO DE DESARROLLO LOCAL DE SUMAPAZ PARA EL PUNTO FOCAL DE MUJER Y GENERO.</t>
  </si>
  <si>
    <t>PRESTAR EL SERVICIO COMO AUXILIARBADMINISTRATIVO PARA EL CENTRO DE SERVICIOS DE SANTA ROSA.</t>
  </si>
  <si>
    <t>PRESTAR LOS SERVICIOS COMO TECNICO DE APOYO A LA GESTION CONTRACTUAL DE LA ALCALDIA LOCAL DE SUMAPAZ</t>
  </si>
  <si>
    <t>PRESTAR SUS SERVICIOS PROFESIONALES AL ALMACEN DEL FONDO DE DESARROLLO LOCAL DE SUMAPAZ</t>
  </si>
  <si>
    <t>PRESTAR LOS SERVICIOS PROFESIONALES PARA DESEMPEÑAR LAS ACTIVIDADES DE PROMOTOR AMBIENTAL INSTITUCIONAL DE LA ALCALDIA LOCAL DE SUMAPAZ PARA LA FORMULACION, IMPLEMENTACION Y SEGUMIENTO DEL PLAN INSTITUCIONAL DE GESTION AMBIENTAL (PIGA) Y LA IMPLEMENTACION DEL SUBSISTEMA DE GESTION AMBIENTAL ESTABLECIDO POR LA SECRETARIA DISTRITAL DE GOBIERNO.</t>
  </si>
  <si>
    <t xml:space="preserve">APOYAR TECNICAMENTE A LOS RESPONSABLES E INTEGRANTES DE LOS PROCESOS DE IMPLEMENTACION DE HERRAMIENTAS DE GESTION, SIGUIENDO LOS LINEAMIENTOS METOLOGICOS ESTABLECIDOS POR LA OFICINA ASESORA DE PLANEACION DE LA SECRETARIA DISTRITAL DE GOBIERNO. </t>
  </si>
  <si>
    <t xml:space="preserve">PRESTAR SUS SERVICIOS DE APOYO ADMINISTRATIVO AL ÁREA DE GESTIÓN DE DESARROLLO LOCAL PARA EL ÁREA DEL  CDI DE LA ALCALDÍA LOCAL DE SUMAPAZ. </t>
  </si>
  <si>
    <t>PRESTAR LOS SERVICIOS COMO TÉCNICO ADMINISTRATIVO AL SERVICIO DE LA JUNTA ADMINISTRADORA LOCAL DE SUMAPAZ.</t>
  </si>
  <si>
    <t>PRESTAR LOS SERVICIOS COMO AUXILIAR ADMINISTRATIVO AL SERVICIO DE LA JUNTA ADMINISTRADORA LOCAL DE SUMAPAZ.</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</si>
  <si>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</si>
  <si>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 xml:space="preserve">: PRESTACIÓN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 </t>
  </si>
  <si>
    <t>PRESTAR LOS SERVICIOS DE APOYO AL GRUPO DE GESTIÓN DE DESARROLLO LOCAL EN LOS TEMAS CONTABLES DEL FONDO DE DESARROLLO LOCAL DE SUMAPAZ.</t>
  </si>
  <si>
    <t>PRESTAR SUS SERVICIOS TÉCNICOS DE APOYO AL ÁREA GESTIÓN DE DESARROLLO LOCAL EN LOS PROYECTOS Y PROCESOS RELACIONADOS CON EL MANTENIMIENTO Y OPERATIVIDAD DEL PARQUE AUTOMOTOR DE PROPIEDAD DEL FDLS Y DEL QUE LLEGARE A SER RESPONSABLE.</t>
  </si>
  <si>
    <t xml:space="preserve">PRESTAR SUS SERVICIOS COMO AUXILIAR ADMINISTRATIVO PARA QUE REALICE LAS ACTIVIDADES CORRESPONDIENTES AL PARQUE AUTOMOTOR PROPIEDAD DEL FONDO DE DESARROLLO LOCAL DE SUMAPAZ.  </t>
  </si>
  <si>
    <t>PRESTAR LOS SERVICIOS COMO AUXILIAR ADMINISTRATIVO PARA LA CORREGIDURÍA DE BETANIA</t>
  </si>
  <si>
    <t>PRESTAR LOS SERVICIOS DE APOYO EN LAS LABORES DE OFICIOS VARIOS Y NOTIFICACIÓN PARA LA CUENCA DEL RIO BLANCO Y CUENCA RIO SUMAPAZ</t>
  </si>
  <si>
    <t xml:space="preserve">
PRESTAR LOS SERVICIOS COMO AUXILIAR ADMINISTRATIVO PARA LA CORREGIDURÍA DE NAZARETH. 
</t>
  </si>
  <si>
    <t xml:space="preserve">PRESTAR LOS SERVICIOS PROFESIONALES AL DESPACHO DE LA ALCALDÍA LOCAL DE SUMAPAZ PARA EL CUMPLIMIENTO DEL PLAN DE DESARROLLO “SUMAPAZ EN PAZ, MÁS PRODUCTIVA Y AMBIENTAL PARA TODOS” 2017-2020. </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</si>
  <si>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DE SUMAPAZ.</t>
  </si>
  <si>
    <t xml:space="preserve">PRESTAR SUS SERVICIOS TÉCNICOS PARA LA GESTIÓN DOCUMENTAL DE LA ALCALDÍA LOCAL DE SUMAPAZ. </t>
  </si>
  <si>
    <t>APOYAR LAS ACTIVIDADES OPERATIVAS COMO AUXILIAR ADMINISTRATIVO EN LA CORREGIDURIA DE SAN JUAN</t>
  </si>
  <si>
    <t>PRESTAR LOS SERVICIOS PROFESIONALES PARA REALIZAR LA FORMULACIÓN, EVALUACIÓN, SEGUIMIENTO Y CONTROL DE PROYECTOS DE INVERSIÓN Y SEGUIMIENTO DE LOS PLANES, PROGRAMAS Y PROYECTOS DEL FONDO DE DESARROLLO LOCAL DE SUMAPAZ</t>
  </si>
  <si>
    <t xml:space="preserve">APOYAR LA FORMULACIÓN, GESTIÓN Y SEGUIMIENTO DE ACTIVIDADES ENFOCADAS A LA GESTIÓN AMBIENTAL EXTERNA, ENCAMINADAS A LA MITIGACIÓN DE LOS DIFERENTES IMPACTOS AMBIENTALES Y LA CONSERVACIÓN DE LOS RECURSOS NATURALES DE LA LOCALIDAD DE SUMAPAZ” CLÁUSULA SEGUNDA.- OBLIGACIONES DE LA CONTRATISTA. </t>
  </si>
  <si>
    <t>PRESTAR LOS SERVICIOS PROFESIONALES PARA LA OFICINA DE PRENSA Y COMUNICACIONES A LA ALCALDÍA LOCAL DE SUMAPAZ.</t>
  </si>
  <si>
    <t>PRESTAR SUS SERVICIOS COMO AUXILIAR ADMIRATIVO PARA LA OFICINA DE PRENSA Y COMUNICACIONES DE LA ALCALDÍA LOCAL DE SUMAPAZ. CLÁUSULA SEGUNDA.- OBLIGACIONES DE LA CONTRATISTA</t>
  </si>
  <si>
    <t>OBJETO: PRESTAR SUS SERVICIOS DE APOYO PARA REALIZAR ACTIVIDADES INHERENTES A LA GESTIÓN DOCUMENTAL DE LA ALCALDÍA LOCAL DE SUMAPAZ Y LA CORREGIDURÍA DE BETANIA</t>
  </si>
  <si>
    <t>PRESTAR LOS SERVICIOS PROFESIONALES PARA REALIZAR FORMULACIÓN, EVALUACIÓN, SEGUIMIENTO Y CONTROL DEL PROYECTO DE INVERSIÓN “DESARROLLO RURAL SOSTENIBLE Y CAMPESINO” Y SEGUIMIENTO DE LOS PLANES, PROGRAMAS Y PROYECTOS DEL FONDO DE DESARROLLO LOCAL DE SUMAPAZ QUE LE SEAN DESIGNADOS</t>
  </si>
  <si>
    <t>PRESTACIÓN DE SERVICIOS DE APOYO PARA LAS CORREGIDURÍAS DE NAZARETH Y BETANIA REALIZANDO ACTIVIDADES LOGÍSTICAS Y OPERATIVAS ATENDIENDO LOS LINEAMIENTOS DE LAS DIFERENTES ÁREAS DE LA ADMINISTRACIÓN LOCAL EN LOS BIENES DE PROPIEDAD DEL FONDO DE DESARROLLO LOCAL Y/O DE LA ALCALDÍA LOCAL DE SUMAPAZ</t>
  </si>
  <si>
    <t xml:space="preserve">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 </t>
  </si>
  <si>
    <t>PRESTAR LOS SERVICIOS PROFESIONALES AL ÁREA DE GESTIÓN DE DESARROLLO LOCAL PARA REALIZA LA FORMULACIÓN, SEGUIMIENTO A LOS DIFERENTES PROCESOS RELACIONADOS CON LA INFRAESTRUCTURA DE LA LOCALIDAD DE SUMAPAZ.</t>
  </si>
  <si>
    <t>PRESTAR LOS SERVICIOS PROFESIONALES COMO ABOGADO (A) DE APOYO AL ÁREA DE GESTIÓN POLICIVA JURÍDICA SUMAPAZ, EN EL DESARROLLO DE LAS FUNCIONES PROPIAS DE ESA DEPENDENCIA</t>
  </si>
  <si>
    <t xml:space="preserve">PRESTAR LOS SERVICIOS PROFESIONALES JURÍDICOS PARA APOYAR LOS ASUNTOS LEGALES Y CONTRACTUALES Y CONTRACTUALES DE LA ALCALDÍA LOCAL DE SUMAPAZ DE LOS PROYECTOS DE INVERSIÓN 1331, 1340, 1349, 1353, 1375 ASÍ COMO LAS DECLARATORIAS DE INCUMPLIMIENTO Y LOS DEMÁS ASUNTOS QUE LE SEAN DESIGNADOS. </t>
  </si>
  <si>
    <t xml:space="preserve">PRESTAR SUS SERVICIOS PROFESIONALES AL ÁREA GESTIÓN DE DESARROLLO LOCAL EN LOS PROYECTOS Y PROCESOS RELACIONADOS CON EL MANTENIMIENTO Y OPERATIVIDAD DEL PARQUE AUTOMOTOR DE PROPIEDAD DEL FDLS Y DEL QUE LLEGARE A SER RESPONSABLE. </t>
  </si>
  <si>
    <t xml:space="preserve">PRESTAR SUS SERVICIOS DE APOYO PARA REALIZAR ACTIVIDADES INHERENTES A LA GESTIÓN DOCUMENTAL DE LA ALCALDÍA LOCAL DE SUMAPAZ Y LA CORREGIDURÍA DE SAN JUAN </t>
  </si>
  <si>
    <t xml:space="preserve">PRESTAR LOS SERVICIOS PROFESIONALES AL ÁREA DE GESTIÓN DE DESARROLLO LOCAL PARA REALIZAR LA FORMULACIÓN Y SEGUIMIENTO A LOS PROYECTOS DE INVERSIÓN O COMPONENTES QUE LE SEAN DESIGNADOS. </t>
  </si>
  <si>
    <t xml:space="preserve">PRESTAR LOS SERVICIOS PROFESIONALES ESPECIALIZADOS PARA EL DESPACHO DE LA ALCALDÍA LOCAL DE SUMAPAZ EN LAS DIFERENTES ETAPAS DE LOS PROCESOS ADMINISTRATIVOS Y OPERATIVOS PARA DAR CUMPLIMIENTO AL PLAN DE DESARROLLO LOCAL </t>
  </si>
  <si>
    <t>APOYAR LA FORMULACIÓN, GESTIÓN Y SEGUIMIENTO DE ACTIVIDADES ENFOCADAS A LA GESTIÓN AMBIENTAL EXTERNA, ENCAMINADAS A LA MITIGACIÓN DE LOS DIFERENTES IMPACTOS AMBIENTALES Y LA CONSERVACIÓN DE LOS RECURSOS NATURALES DE LA LOCALIDAD DE SUMAPAZ</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</si>
  <si>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</si>
  <si>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PRESTAR SUS SERVICIOS COMO AUXILIAR ADMINISTRATIVO PARA REALIZAR LA SISTEMATIZACIÓN DE LOS DOCUMENTOS QUE REPOSAN EN EL ARCHIVO DE GESTIÓN DE LA ALCALDÍA LOCAL DE SUMAPAZ.</t>
  </si>
  <si>
    <t xml:space="preserve">PRESTAR LOS SERVICIOS PROFESIONALES PARA REALIZAR LA FORMULACIÓN, EVALUACIÓN, SEGUIMIENTO Y CONTROL DE PROYECTOS DE INVERSIÓN Y SEGUIMIENTO DE LOS PLANES, PROGRAMAS Y PROYECTOS DEL FONDO DE DESARROLLO LOCAL DE SUMAPAZ </t>
  </si>
  <si>
    <t xml:space="preserve">PRESTAR LOS SERVICIOS PROFESIONALES ESPECIALIZADOS AL ÁREA DE GESTIÓN DE DESARROLLO LOCAL EN LOS DIFERENTES COMPONENTES DE INFRAESTRUCTURA Y MALLA VIAL DE LA LOCALIDAD DE SUMAPAZ.  </t>
  </si>
  <si>
    <t xml:space="preserve">PRESTAR EL SERVICIO DE AVITUALLAMIENTO (ALIMENTACION) PARA LA REALIZACION DE EVENTOS Y/O ACTIVIDADES DE GESTION, PROMOCION Y PARTICIPACION </t>
  </si>
  <si>
    <t>PRESTAR EL SERVICIO DE VIGILANCIA Y SEGURIDAD PRIVADA CON ARMAS, PARA LA LAS SEDES DE LA ALCALDÍA LOCAL DE SUMAPAZ BOGOTÁ D.C.</t>
  </si>
  <si>
    <t xml:space="preserve">PRESTAR  LOS SERVICIOS PARA GARANTIZAR LA LOGISTICA REQUERIDA EN LA REALIZACION DEL EVENTO DE RENDICION DE CUENTAS DE LA VIGENCIA 2017 PARA LA LOCALIDAD DE SUMAPAZ </t>
  </si>
  <si>
    <t>PRESTAR LOS SERVICIOS LOGISTICOS Y PROFESIONALES EN LA CONMEMORACION DEL DIA DEL CAMPESINO  Y CAMPESINA 2018 DE LA LOCALIDAD 20 DE SUMAPAZ.</t>
  </si>
  <si>
    <t>PRESTAR EL SERVICIO DE ASISTENCIA TÉCNICA DIRECTA RURAL AGROPECUARIA PARA LOS PEQUEÑOS Y MEDIANOS PRODUCTORES DE LA LOCALIDAD DE SUMAPAZ”</t>
  </si>
  <si>
    <t>ADQUIRIR A TITULO DE COMPRAVENTA DE MAQUINARIA AMARILLA PARA EL FONDO DE DESARROLLO LOCAL DE SUMAPAZ</t>
  </si>
  <si>
    <t xml:space="preserve"> ADQURIR A TITULO DE ARRENDAMIENTO UN (1) INMUEBLE PARA EL FUNCIONAMIENTO DE LA SEDE ADMINISTRATIVA DE LA ALCALDIA LOCAL DE SUMAPAZ </t>
  </si>
  <si>
    <t>PRESTAR LOS SERVICIOS PROFESIONALES ESPECIALIZADOS AL DESPACHO DE LA ALCALDESA LOCAL EN EL SEGUIMIENTO Y COORDINACION A LA FORMULACION, EVALUACION Y CONTROL DE PROYECTOS DE INVERSION QUE COMPONEN LOS PLANES, PROGRAMAS Y PROYECTOS DEL FONDO DE DESARROLLO LOCAL DE SUMAPAZ.</t>
  </si>
  <si>
    <t xml:space="preserve">SUMINISTRAR MATERIALES DE CONSTRUCIION, ELEMENTOS DE FERRETERIA Y ELECTRICOS PARA LAS ADECUACIONES Y MANTENIMIENTO DE LA NUEVA SEDE ADMINISTRATIVA DE LA ALCALDIA LOCAL DE SUMAPAZ </t>
  </si>
  <si>
    <t xml:space="preserve">REALIZAR LA SEGUNDA ETAPA DE LA ESCUELA DE FORMACION DEPORTIVA DE LALOCALIDAD DE SUMAPAZ </t>
  </si>
  <si>
    <t xml:space="preserve">PRESTAR LOS SERVICIOS DE SUMINISTRO E INSTALACION DEL SISTEMA DE CABLEADO ESTRUCTURADO PARA LA NUEVA SEDE ADMINISTRATIVA DE LA ALCALDIA LOCAL DE SUMAPAZ </t>
  </si>
  <si>
    <t>SUMINISTRO DE COMBUSTIBLE PARA LOS VEHÍCULOS LIVIANOS DE PROPIEDAD O TENENCIA DEL FONDO DE DESARROLLO LOCAL DE SUMAPAZ</t>
  </si>
  <si>
    <t xml:space="preserve">PRESTAR EL SERVICIO DE MUDANZA, EMBALAJE, CARGUE, TRASLADO, DESCARGUE Y ADECUACION DE LOS ELEMENTOS DE OFICINA, EQUIPOS DE COMPUTO Y DEMAS MOBILIARIO QUE TIENE LA SEDE ADMINISTRATIVA DE LA ALCALDIA LOCAL DE SUMAPAZ </t>
  </si>
  <si>
    <t>PRESTAR SUS SERVICIOS COMO TÉCNICO DE APOYO ADMINISTRATIVO AL ÁREA DE GESTIÓN DE DESARROLLO LOCAL DE LA ALCALDÍA LOCAL DE SUMAPAZ</t>
  </si>
  <si>
    <t>PRESTAR LOS SERVICIOS PARA OPERAR VEHICULO ASIGNADO</t>
  </si>
  <si>
    <t>PRESTAR LOS SERVICIOS PROFESIONALES JURÍDICOS PARA APOYAR LOS ASUNTOS LEGALES Y CONTRACTUALES DE LA ALCALDÍA LOCAL DE SUMAPAZ DE LOS PROYECTOS DE INVERSIÓN 1379, 1356, 1382, 1377, 1375 Y SEGUIMIENTO CUENTAS POR PAGAR Y ACTAS DE LIQUIDACIÓN.</t>
  </si>
  <si>
    <t>PRESTAR LOS SERVICIOS PROFESIONALES JURÍDICOS PARA APOYAR LOS ASUNTOS LEGALES Y CONTRACTUALES DE LA ALCALDÍA LOCAL DE SUMAPAZ DE LOS PROYECTOS DE INVERSIÓN 1331, 1340, 1349, 1353 Y 1375, ASÍ COMO LAS DECLARATORIAS DE INCUMPLIMIENTO Y LOS DEMÁS ASUNTOS QUE LE SEAN DESIGNADOS.</t>
  </si>
  <si>
    <t>PRESTAR SUS SERVICIOS TECNICOS DE APOYO  ADMINISTRATIVO AL AREA DE GESTION DE DESARROLLLO LOCAL DE LA ALCALDIA LOCAL DE SUMAPAZ</t>
  </si>
  <si>
    <t>APOYAR TÉCNICAMENTE A LOS RESPONSABLES E INTEGRANTES DE LOS PROCESOS DE IMPLEMENTACIÓN DE HERRAMIENTAS DE GESTIÓN, SIGUIENDO LOS LINEAMIENTOS METODOLÓGICOS ESTABLECIDOS POR LA OFICINA ASESORA DE PLANEACIÓN DE LA SECRETARÍA DISTRITAL DE GOBIERNO.</t>
  </si>
  <si>
    <t>PRESTAR LO SERVICIOS PROFESIONALES PARA LA FORMULACIÓN, EVALUACIÓN, SEGUIMIENTO Y CONTROL DE PROYECTOS DE INVERSIÓN Y SEGUIMIENTO DE LOS PLANES, PROGRAMAS Y PROYECTOS DEL FONDO DE DESARROLLO LOCAL DE SUMAPAZ PARA EL PUNTO FOCAL DE MUJER Y GÉNERO</t>
  </si>
  <si>
    <t>PRESTAR LOS SERVICIOS DE APOYO A LAS LABORES DE RADICACIÓN, CONSERVACIÓN, CLASIFICACIÓN Y NOTIFICACIÓN DE LA CORRESPONDENCIA QUE EMITE LA JUNTA ADMINISTRADORA LOCAL DE SUMAPAZ PARA LA BOGOTA URBANA Y EL FONDO DE DESARROLLO LOCAL DE SUMAPAZ</t>
  </si>
  <si>
    <t>PRESTAR LOS SERVICIOS COMO AUXILIAR ADMINISTRATIVO AL SERVICIO DE LA JUNTA ADMINISTRADORA LOCAL DE SUMAPAZ</t>
  </si>
  <si>
    <t>PRESTAR LOS SERVICIOS PROFESIONALES PARA APOYAR LA FORMULACION, EJECUCION, SEGUIMIENTO Y MEJORA CONTINUA DE LAS HERRAMIENTAS QUE CONFORMAN LA GESTION AMBIENTAL INSTITUCIONAL DE LA ALCALDÍA LOCAL DE SUMAPAZ</t>
  </si>
  <si>
    <t>PRESTAR EL SERVICIO COMO AUXILIAR ADMINISTRATIVO PARA EL CENTRO DE SERVICIOS DE SANTA ROSA</t>
  </si>
  <si>
    <t>PRESTAR SUS SERVICIOS DE APOYO PARA REALIZAR ACTIVIDADES INHERENTES A LA GESTION DOCUMENTAL EN LA CORREGIDURIA DE NAZARETH</t>
  </si>
  <si>
    <t>PRESTAR LOS SERVICIOS PARA OPERAR EL VEHÍCULO ASIGNADO, REALIZANDO DE MANERA OPORTUNA, EFICIENTE Y SEGURA, LOS DESPLAZAMIENTOS DE LOS FUNCIONARIOS DEL FONDO DE DESARROLLO LOCAL DE SUMAPAZ Y/Ó DEMÁS PERSONAL QUE REQUIERA SER TRASLADADO EN LA ZONA URBANA Y RURAL DE LA LOCALIDAD, EN CUMPLIMIENTO DE LAS ACTIVIDADES PROPIAS DE LA ADMINISTRACIÓN LOCAL".</t>
  </si>
  <si>
    <t>PRESTAR SUS SERVICIOS COMO AUXILIAR ADMINISTRATIVO PARA LA OFICINA DE PRENSA Y COMUNICACIONES DE LA ALCALDÍA LOCAL DE SUMAPAZ</t>
  </si>
  <si>
    <t>PRESTACIÓN DE SERVICIOS DE APOYO PARA EL ÁREA DE GESTIÓN DE DESARROLLO LOCAL REALIZANDO ACTIVIDADES LOGÍSTICAS Y OPERATIVAS ATENDIENDO LOS LINEAMIENTOS DE LAS DIFERENTES ÁREAS DE LA. ADMINISTRACIÓN LOCAL EN IOS BIENES DE PROPIEDAD DEL FONDO DE DESARROLLO LOCAL Y/O DE. LA ALCALDÍA LOCAL DE SUMAPAZ</t>
  </si>
  <si>
    <t xml:space="preserve">
PRESTAR LOS SERVICIOS PROFESIONALES AL ÁREA DE GESTIÓN DE DESARROLLO LOCAL PARA REALIZAR LA FORMULACIÓN, SEGUIMIENTO A LOS DIFERENTES PROCESOS RELACIONADOS CON LA INFRAESTRUCTURA DE LA LOCALIDAD DE SUMAPAZ.
</t>
  </si>
  <si>
    <t>PRESTAR SUS SERVICIOS TÉCNICOS DE APOYO AL ÁREA DE GESTIÓN DE DESARROLLO LOCAL EN LOS PROYECTOS Y PROCESOS RELACIONADOS CON EL MANTENIMIENTO Y OPERATIVIDAD DEL PARQUE AUTOMOTOR DE PROPIEDAD DEL FDLS Y DEL QUE LLEGARE A SER RESPONSABLE</t>
  </si>
  <si>
    <t xml:space="preserve">  PRESTAR LOS SERVICIOS COMO TÉCNICO ADMINISTRATIVO AL SERVICIO DE LA JUNTA ADMINISTRADORA LOCAL DE SUMAPAZ</t>
  </si>
  <si>
    <t>PRESTAR SUS SERVICIOS TÉCNICOS PARA LA GESTIÓN DOCUMENTAL DE LA ALCALDÍA LOCAL DE SUMAPAZ</t>
  </si>
  <si>
    <t>PRESTAR LOS SERVICIOS COMO AUXILIAR ADMINISTRATIVO PARA LA CORREGIDURIA DE BETANIA</t>
  </si>
  <si>
    <t>PRESTAR LOS SERVICIOS PROFESIONALES PARA REALIZAR LA FORMULACIÓN, EVALUACIÓN, SEGUIMIENTO Y CONTROL DE PROYECTOS DE INVERSIÓN Y SEGUIMIENTO DE LOS PLANES, PROGRAMAS Y PROYECTOS DEL FONDO DE DESARROLLO LOCAL DE SUMAPAZ.</t>
  </si>
  <si>
    <t>PRESTAR LOS SERVICIOS DE APOYO PARA REALIZAR ACTIVIDADES INHERENTES A LA GESTIÓN DOCUMENTAL DE LA ALCALDÍA LOCAL DE SUMAPAZ Y LA CORREGIDURÍA DE BETANIA.</t>
  </si>
  <si>
    <t>PRESTACIÓN DE SERVICIOS DE APOYO PARA LAS CORREGIDURÍAS DE NAZARETH Y BETANIA, REALIZANDO ACTIVIDADES LOGÍSTICAS Y OPERATIVAS, ATENDIENDO LOS LINEAMIENTOS DE LAS DIFERENTES ÁREAS DE LA ADMINISTRACIÓN LOCAL EN LOS BIENES DE PROPIEDAD DEL FONDO DE DESARROLLO LOCAL Y/Ó DE LA ALCALDÍA LOCAL DE SUMAPAZ.</t>
  </si>
  <si>
    <t xml:space="preserve">
PRESTAR LOS SERVICIOS DE APOYO ADMINISTRATIVO AL ÁREA DE GESTIÓN DE DESARROLLO LOCAL PARA EL ÁREA DEL CDI DE LA ALCALDÍA LOCAL DE SUMAPAZ.
</t>
  </si>
  <si>
    <t>PRESTAR LOS SERVICIOS DE APOYO EN LABORES DE OFICIOS VARIOS Y NOTIFICACION PARA LA CUENCA DEL RIO BLANCO Y RIO SUMAPAZ</t>
  </si>
  <si>
    <t>PRESTAR LOS SERVICIOS PROFESIONALES COMO ABOGADO DE APOYO AL AREA DE GESTION POLICIVA JURIDICA DE SUMAPAZ</t>
  </si>
  <si>
    <t>PRESTAR LOS SERVICIOS DE APOYO EN LAS LABORES DE OFICIOS VARIOS Y NOTIFICACIÓN PARA LA CUENCA DEL RIO BLANCO Y CUENCA RIO SUMAPAZ.</t>
  </si>
  <si>
    <t>PRESTAR SUS SERVICIOS COMO AUXILIAR ADMINISTRATIVO PARA REALIZAR LA SISTEMATIZACION DE LOS DOCUMENTOS QUE REPOSAN EN EL ARCHIVO DE GESTION DE LA ALCALDIA LOCAL DE SUMAPAZ</t>
  </si>
  <si>
    <t>APOYAR LA FORMULACION, GESTION Y SEGUIMIENTO DE ACTIVIDADES ENFOCADAS A LA GESTION AMBIENTAL EXTERNA, ENCAMINADAS A LA MITIGACION DE LOS DIFERENTES IMPACTOS AMBIENTALES Y LA CONSERVACION DE LOS RECURSOS NATURALES DE LA LOCALIDAD DE SUMAPAZ</t>
  </si>
  <si>
    <t>PRESTAR SUS SERVICIOS COMO PROFESIONAL DE APOYO A LA GESTIÓN CONTRACTUAL DE LA ALCALDÍA LOCAL DE SUMAPAZ.</t>
  </si>
  <si>
    <t>PRESTAR LOS SERVICIOS PROFESIONALES AL ÁREA DE GESTIÓN DE DESARROLLO LOCAL EN LOS PROYECTOS Y PROCESOS RELACIONADOS CON EL MANTENIMIENTO Y OPERATIVIDAD DEL PARQUE AUTOMOTOR DE PROPIEDAD DEL FDLS Y DEL QUE LLEGARE A SER RESPONSABLE.</t>
  </si>
  <si>
    <t>PRESTAR LOS SERVICIOS PROFESIONALES ESPECIALIZADOS AL ÁREA DE GESTIÓN DE DESARROLLO LOCAL EN LOS DIFERENTES COMPONENTES DE INFRAESTRUCTURA Y MALLA VIAL DE LA LOCALIDAD DE SUMAPAZ.</t>
  </si>
  <si>
    <t>PRESTAR LOS SERVICIOS PROFESIONALES PARA LA OFICINA DE PRENSA Y COMUNICACIONES A LA ALCALDIA LOCAL DE SUMAPAZ</t>
  </si>
  <si>
    <t>PRESTAR SUS SERVICIOS DE APOYO PARA REALIZAR ACTIVIDADES INHERENTES A LA GESTIÓN DOCUMENTAL DE LA ALCALDÍA LOCAL DE SUMAPAZ Y LA CORREGIDURÍA DE SAN JUAN.</t>
  </si>
  <si>
    <t>PRESTAR LOS SERVICIOS PROFESIONALES AL DESPACHO DE LA ALCALDÍA LOCAL DE SUMAPAZ PARA EL CUMPLIMIENTO DEL PLAN DE DESARROLLO "SUMAPAZ EN PAZ, MAS PRODUCTIVA Y AMBIENTAL PARA TODOS 2017-2020"</t>
  </si>
  <si>
    <t>PRESTAR SUS SERVICIOS COMO AUXILIAR ADMINISTRATIVO PARA QUE REALICE LAS ACTIVIDADES CORRESPONDIENTES AL PARQUE AUTOMOTOR PROPIEDAD DEL FONDO DE DESARROLLO LOCAL DE SUMAPAZ.</t>
  </si>
  <si>
    <t>PRESTAR LOS SERVICIOS COMO AUXILIAR ADMINISTRATIVO PARA LA CORREGIDURIA DE NAZARETH</t>
  </si>
  <si>
    <t>AUNAR ESFUERZOS ENTRE LA SUBRED INTEGRAL DE SERVICIOS DE SALUD SUR Y EL FDL SUMAPAZ PARA EL OTORGAMIENTO DE DISPOSITIVOS DE ASISTENCIA PERSONAL, NO INCLUIDAS O NO CUBIERTAS EN EL PLAN OBLIGATORIO DE SALUD -POS PARA LOS HABITANTES DE LA LOCALIDAD DE SUMAPAZ”</t>
  </si>
  <si>
    <t>PRESTAR LOS SERVICIOS PROFESIONALES AL ÁREA DE GESTIÓN DE DESARROLLO LOCAL PARA REALIZAR LA FORMULACIÓN, SEGUIMIENTO A LOS DIFERENTES PROCESOS RELACIONADOS CON LA INFRAESTRUCTURA DE LA LOCALIDAD DE SUMAPAZ.</t>
  </si>
  <si>
    <t xml:space="preserve">REALIZAR INTERVENTORIA TECNICA ADMIONISTRATIVA, FINANCIERA </t>
  </si>
  <si>
    <t>PRESTAR LOS SERVICIOS PROFESIONALES PARA REALIZAR FORMULACION, EVALUACION , SEGUIMIENTO Y CONTROL DEL PROYECTO DE INVERSION DESARRROLLO RURAL SOSTENIBLE Y CAMPESINO DE LOS PLANES, PROGRAMAS Y PROYECTOS DEL FONDO DE DESARROLLO LOCAL DE SUMAPAZ QUE LE SEAN DESIGNADOS</t>
  </si>
  <si>
    <t>DESARROLLAR EL EVENTO DE IDENTIDAD CULTURAL SUMAPACEÑA- FERIA AGROAMBIENTAL EN SU DECIMA OCTAVA VERSION XVIII</t>
  </si>
  <si>
    <t xml:space="preserve">PRESTAR LOS SERVICIOS TECNICOS DE APOYO ADMINISTRATIVO AL AREA DE GESTION DE DESARROLLO LOCAL DE LA ALCALDIA LOCAL DE SUMAPAZ </t>
  </si>
  <si>
    <t>PRESTAR LOS SERVICIOS PROFESIONALES AL ÁREA DE GESTIÓN DE DESARROLLO LOCAL PARA REALIZAR LA FORMULACIÓN Y SEGUIMIENTO A LOS PROYECTOS DE INVERSIÓN Y COMPONENTES QUE LE SEAN DESIGNADOS.</t>
  </si>
  <si>
    <t>APOYAR LA FORMULACION, GESTION Y SEGUIMIENTO DE LAS ACTIVIDADES ENFOCADAS A PROMOVER EL DESARROLLO RURAL SOSTENIBLE EN LA LOCALIDAD DE SUMAPAZ</t>
  </si>
  <si>
    <t>PRESTAR SERVICIOS PROFESIONALES COMO ABOGADO PARA APOYAR EL AREA DE GESTION POLICIVA JURIDICA DE LA ALCALDIA LOCAL DE SUMAPAZ</t>
  </si>
  <si>
    <t xml:space="preserve">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
</t>
  </si>
  <si>
    <t>PRESTAR SUS SERVICIOS PROFESIONALES AL AREA GESTION DE DESARROLLO LOCAL EN LOS PROYECTOS Y PROCESOS RELACIONADOS CON EL MANTENIMIENTO Y OPERATIVIDAD DEL PARQUE AUTOMOTOR DE PROPIEDAD DEL FDLS Y DEL QUE LLEGARE A SER RESPONSABLE</t>
  </si>
  <si>
    <t>DESARROLLAR UN PROCESO DE INTERVENCIÓN QUE GARANTICE EL DERECHO A LAS COMUNICACIONES, MEDIANTE LA OPERACIÓN, ADMINISTRACIÓN Y MANTENIMIENTO DE LOS PORTALES INTERACTIVOS Y LAS LÍNEAS TELEFÓNICAS INSTALADAS EN LA LOCALIDAD DE SUMAPAZ”</t>
  </si>
  <si>
    <t xml:space="preserve">PRESTAR SUS SERVICIOS COMO AUXILIAR DE APOYO ADMINISTRATIVO EN EL AREA DE GESTION POLICIVA DE LA ALCALDIA LOCAL DE SUMAPAZ </t>
  </si>
  <si>
    <t>APOYAR LA FORMULACIÓN, GESTIÓN Y SEGUIMIENTO DE ACTIVIDADES ENFOCADAS A LA GESTIÓN AMBIENTAL EXTERNA, ENCAMINADAS A LA MITIGACIÓN DE LOS DIFERENTES IMPACTOS AMBIENTALES Y LA CONSERVACIÓN DE LOS RECURSOS NATURALES DE LA LOCALIDAD DE SUMAPAZ.</t>
  </si>
  <si>
    <t>REALIZAR UN DIPLOMADO CON ENFOQUE DE GÉNERO EN HERRAMIENTAS PSICO-SOCIALES PARA LA CONVIVENCIA Y PAZ FRENTE A LAS VIOLENCIAS CONTRA LAS MUJERES Y A CAUSA DEL CONFLICTO ARMADO (PRESENTACIÓN DE OFERTA)</t>
  </si>
  <si>
    <t>CONTRATAR LAS OBRAS PARA LA CONSERVACIÓN DE LA MALLA VIAL LOCAL DE SUMAPAZ, POR EL SISTEMA DE PRECIOS UNITARIOS FIJOS, SIN FORMULA DE REAJUSTE Y A MONTO AGOTABLE</t>
  </si>
  <si>
    <t xml:space="preserve">PRESTAR EL SERVICIO DE MANTENIMIENTO PREVENTIVO Y CORRECTIVO DE LOS VEHÍCULOS LIVIANOS DE PROPIEDAD, GUARDA O TENENCIA DEL FONDO DE DESARROLLO LOCAL DE SUMAPAZ CON SUMINISTRO DE REPUESTOS, INSUMOS Y MANO DE OBRA </t>
  </si>
  <si>
    <t>REALIZAR FESTIVAL DE MUSICA CAMPESINA SUMAPAZ- SUENA MAS 2018</t>
  </si>
  <si>
    <t xml:space="preserve">ADQUIRIR E INSTALAR  UPS DE MINIMO 30 KVA PARA LA ALCALDIA LOCAL DE SUMAPAZ </t>
  </si>
  <si>
    <t>ADQUIRIR A TITULO DE COMPRAVENTA CARPETAS PARA LA CONSERVACIÓN DOCUMENTAL DE CONTRATOS, QUERELLAS Y DEMÁS DOCUMENTOS DE GESTIÓN, ASÍ COMO ELEMENTOS DE ORGANIZACIÓN Y SEGURIDAD PARA EL ACERVO DOCUMENTAL DE LA ALCALDÍA LOCAL DE SUMAPAZ</t>
  </si>
  <si>
    <t>PRESTAR EL SERVICIO DE ADMINISTRACION, OPERACIÓN Y MANTENIMIENTO PREVENTIVO Y CORRECTIVO DE LA MAQUINARIA PESADA Y VEHÍCULOS PESADOS DE PROPIEDAD DEL FONDO DE DESARROLLO LOCAL DE SUMAPAZ</t>
  </si>
  <si>
    <t>APOYAR AL EQUIPO DE PRENSA Y COMUNICACIONES DE LA ALCALDÍA LOCAL EN LA REALIZACIÓN DE PRODUCTOS Y PIEZAS DIGITALES, IMPRESAS Y PUBLICITARIAS DE GRAN FORMATO Y DE ANIMACIÓN GRÁFICA, ASÍ COMO APOYAR LA PRODUCCIÓN Y MONTAJE DE EVENTOS</t>
  </si>
  <si>
    <t>REALIZAR  LA INTERVENTORIA TECNICA, ADMINISTRATIVA, FINANCIERA, JURIDICA Y AMBIENTAL AL CONTRATO CPS N 153-2018</t>
  </si>
  <si>
    <t>PRESTACIÓN DE SERVICIOS PARA LA REALIZACIÓN DE ACCIONES QUE PROMUEVAN LA VINCULACIÓN DE LA POBLACIÓN A PROCESOS DE PARTICIPACIÓN Y CONTROL SOCIAL</t>
  </si>
  <si>
    <t>REALIZAR EL MANTENIMIENTO DEL PARQUE DE LA VEREDA RIOS EN EL CORREGIMIENTO DE NAZARETH DE LA LOCALIDAD DE SUMAPAZ EN LA CIUDAD DE BOGOTA D.C DE CONFORMIDAD CON LOS ESTUDIOS PREVIOS, ANEXO TECNICO Y DEMÁS DOCUMENTOS PRECONTRACTUALES</t>
  </si>
  <si>
    <t>REALIZAR LOS JUEGOS RURALES DE LA LOCALIDAD VEINTE DE SUMAPAZ DE LA VIGENCIA 2018</t>
  </si>
  <si>
    <t>APOYAR AL (LA) ALCALDE(SA) LOCAL EN L PROMOCION, ARTICULACION Y ACOMPAÑAMIENTO Y SEGUIMIENTO PARA LA ATENCION Y PROTECCION  DE LOS ANIMALES DOMESTICOS Y SILVESTRES DE LA LOCALIDAD</t>
  </si>
  <si>
    <t>CONTRATAR SEGURO DE VIDA GRUPO PARA LOS EDILES DEL FONDO DE DESARROLLO LOCAL DE SUMAPAZ</t>
  </si>
  <si>
    <t>ANUAR  ESFUERZOS TECNICOS, ADMINISTRATIVOS Y FINANCIEROS PARA REALIZAR ACCIONES DE RECONOCIMIENTO Y FNCIONAMIENTO DE LOS SISTEMAS DE ACUEDUCTO VEREDAL LEGALIZADOS O EN PROCESO Y SISTEMAS DE SANEAMIENTO BASICO DE LA LOCALIDAD DE SUMAPAZ</t>
  </si>
  <si>
    <t>REALIZAR LA INTERVENTORÍA TÉCNICA, ADMINISTRATIVA, FINANCIERA, AMBIENTAL, SOCIAL Y JURÍDICA AL CONTRATO QUE RESULTE DEL PROCESO LICITATORIO FDLS-LP-094-2018 CUYO OBJETO ES “REALIZAR POR EL SISTEMA DE PRECIOS UNITARIOS FIJOS SIN FORMULA DE REAJUSTE: LA IMPLEMENTACIÓN DE MODELOS DE BIOINGENIERÍA Y SU EJECUCIÓN PARA LA RESTAURACIÓN Y RECUPERACIÓN DE ZONAS CON PROCESOS DE EROSION O FENOMENOS DE REMOCIÓN EN MASA EN LA LOCALIDAD DE SUMAPAZ</t>
  </si>
  <si>
    <t xml:space="preserve"> REALIZAR ACTIVIDADES LÚDICAS Y DEPORTIVAS DIRIGIDAS A LOS GRUPOS DE PERSONAS MAYORES Y PERSONAS CON DISCAPACIDAD DE LA LOCALIDAD DE SUMAPAZ QUE CONTRIBUYAN AL APROVECHAMIENTO DEL TIEMPO LIBRE Y AL MEJORAMIENTO DE LA CALIDAD DE VIDA </t>
  </si>
  <si>
    <t>PRESTACIÓN DE SERVICIOS PARA LA CELEBRACIÓN DE LAS TRADICIONALES NOVENAS NAVIDEÑAS EN LA LOCALIDAD 20 DE SUMAPAZ DE LA VIGENCIA 2018</t>
  </si>
  <si>
    <t>REALIZAR LA INTERVENTORIA  TECNICA, FINANCIERA Y AMBIENTAL AL CONTRATO QUE DERIVA DEL PROCESO LICITATORIO FDSL LP 085 DE 2018</t>
  </si>
  <si>
    <t>PRESTAR LOS SERVICIOS PARA LA ORGANIZACIÓN, COORDINACIÓN Y EJECUCIÓN DE LA SEGUNDA FASE DE LA ESCUELAS DE FORMACIÓN ARTÍSTICA Y CULTURAL DE SUMAPAZ” (EFACS II).</t>
  </si>
  <si>
    <t>PRESTAR EL SERVICIO DE TRANSPORTE TERRESTRE CON EL FIN DE ATENDER LOS DIFERENTES EVENTOS INSTITUCIONALES PROGRAMADOS POR LA ADMINISTRACIÓN LOCAL, EVENTOS Y ACTIVIDADES DE PROMOCIÓN Y PARTICIPACIÓN</t>
  </si>
  <si>
    <t>REALIZAR LAINTERVENTORIA TECNICA, ADMINISTRATIVA , FINANCIERA Y AMBIENTAL AL CONTRATO CUYO OBJETO ES "REALIZAR LOS JUEGOS RURALES DE LA LOCALIDAD VEINTE DE SUMAPAZ DE LA VIGENCIA 2018)</t>
  </si>
  <si>
    <t xml:space="preserve">ADQUIRIR ELEMENTOS PEDAGOGICOS Y TECNOLOGICOS PARA DOTAR A LAS INSTITUCIONES EDUCATIVAS DISTRITALES DE LA LOCALIDAD VEINTE DE SUMAPAZ </t>
  </si>
  <si>
    <t>REALIZAR POR EL SISTEMA DE PRECIOS UNITARIOS FIJOS SIN FORMULA DE REAJUSTE LA CONSTRUCCION DE OBRAS DE MITIGACION PARA ATENDER LA RESTAURACIÓN Y RECUPERACIÓN DE ZONAS CON PROCESOS DE EROSION O FENOMENOS DE REMOCIÓN EN MASA EN LA LOCALIDAD DE SUMAPAZ”</t>
  </si>
  <si>
    <t xml:space="preserve">PRESTACION DE SERVICIOS PARA EL DISEÑO, DIAGRAMACION, IMPRESIÓN Y ENSAMBLAJE DE AGENDAS Y ELEMENTOS INSTITUCIONALES PARA LA ALCALDIA LOCAL DE SUMAPAZ </t>
  </si>
  <si>
    <t xml:space="preserve">PRESTAR LOS SERVICIOS DE MONITOREO INTEGRAL POR GPS PARA LOS VEHICULOS DE PROPIEDAD O TENENCIA DEL FONDO DE DESARROLLO LOCAL DE SUMAPAZ </t>
  </si>
  <si>
    <t xml:space="preserve">ADQUSICION DE CARTUCHOS, TINTAS , TONERS, MEMORIAS USB, CD, Y DVD, STICKER Y PAPEL PARA EL PLOTER PARA LAS DIFERENTES DEPENDENCIAS DE LA ALCALDIA LOCAL DE SUMAPAZ, DE CONFORMIDAD CON LAS CANTIDADDES Y ESPECIFICACIONES TECNICAS DESCRITAS EN LA FICHA TECNICA, EN LOS ESTUDIOS PREVIOS Y PLIEGO DE CONDICIONES, DOCUMENTOS QUE CONFORMAN PARTE INTEGRAL DEL PROCESO </t>
  </si>
  <si>
    <t xml:space="preserve">CONTRATAR LA PRESTACION DEL SERVICIO INTEGRAL DE ASEO Y CAFETERIA QUE INCLUYA PERSONAL, MAQUINARIA, ELEMENTOS O INSUMOS PARA LA SEDE ADMINISTRATIVA DE LA ALCALDIA LOCAL DE SUMAPAZ </t>
  </si>
  <si>
    <t>ADQUISICION DE UNA CAMIONETA PARA SIETE (7) PASAJEROS 4X4, PARA EL FONDO DE DESARROLLO LOCAL DE SUMAPAZ</t>
  </si>
  <si>
    <t>ADQUISICION CONFIGURACION Y PUESTA EN FUNCIONAMIENTO DE COMPUTADORAS DE ESCRITORIO, PORTATILES, VIDEO BEAM E IMPRESORAS PARA LA ALCALDIA LOCAL DE SUMAPAZ A TRAVES ACUERDO MARCO DE PRECIOS CCE-569-1-AMP-2017</t>
  </si>
  <si>
    <t xml:space="preserve">SUMINSTRO DE COMBUSTIBLE PARA LOS VEHICULOS LIVIANOS DE PROPIEDAD Y/O TENENCIA DEL FONDO DE DESARROLLO LOCAL  DE SUMAPAZ </t>
  </si>
  <si>
    <t>CONTRATAR LA PRESTACION DEL SERVICIO INTEGRAL DE ASEO Y CAFETERIA QUE INCLUYA PERSONAL, MAQUINARIA, ELEMENTOS O INSUMOS PARA LA SEDE ADMINISTRATIVA DE LA ALCALDIA LOCAL DE SUMAPAZ Y LAS CORRIGIDURIAS DE NAZARETH, BETANIA Y SAN JUAN.</t>
  </si>
  <si>
    <t>51.864.107-2</t>
  </si>
  <si>
    <t xml:space="preserve"> 860518862-7</t>
  </si>
  <si>
    <t>900175374-5</t>
  </si>
  <si>
    <t>830093583-1</t>
  </si>
  <si>
    <t>860003437-9</t>
  </si>
  <si>
    <t>860041749-3</t>
  </si>
  <si>
    <t>830073899-8</t>
  </si>
  <si>
    <t>900216251-5</t>
  </si>
  <si>
    <t>811012753-1</t>
  </si>
  <si>
    <t>830095213-0</t>
  </si>
  <si>
    <t>900466596-2</t>
  </si>
  <si>
    <t>900,958,564-9</t>
  </si>
  <si>
    <t>899999115-8</t>
  </si>
  <si>
    <t>900416708-7</t>
  </si>
  <si>
    <t>901224330-6</t>
  </si>
  <si>
    <t>900133046-4</t>
  </si>
  <si>
    <t>800134187-6</t>
  </si>
  <si>
    <t>830128286-1</t>
  </si>
  <si>
    <t>830140609-6</t>
  </si>
  <si>
    <t>830092628-1</t>
  </si>
  <si>
    <t>900298623-2</t>
  </si>
  <si>
    <t>900336119-5</t>
  </si>
  <si>
    <t>900585270-7</t>
  </si>
  <si>
    <t>901030557-7</t>
  </si>
  <si>
    <t>900921304-0</t>
  </si>
  <si>
    <t>800250721-6</t>
  </si>
  <si>
    <t>900604590-1</t>
  </si>
  <si>
    <t>900564459-1</t>
  </si>
  <si>
    <t>900276997-7</t>
  </si>
  <si>
    <t>860067479-2</t>
  </si>
  <si>
    <t>KAREN DAYANA PATIÑO SAENZ</t>
  </si>
  <si>
    <t>SANDRA MILENA RODRIGUEZ SASTOQUE</t>
  </si>
  <si>
    <t>YASMINA GRACIELA ARAUJO RODRIGUEZ</t>
  </si>
  <si>
    <t>CINDY CAROLINA AGUIRRE</t>
  </si>
  <si>
    <t>OSCAR FABIAN PINEDA CASTRO</t>
  </si>
  <si>
    <t>DIANA MARCELA PEREZ USECHE</t>
  </si>
  <si>
    <t>ROCIO DEL PILAR BECERRA FARIETA</t>
  </si>
  <si>
    <t>CARLOS ALBERTO VARGAS CARPINTERO</t>
  </si>
  <si>
    <t>WOLFRANG LIZANDRO PULIDO AVENDAÑO</t>
  </si>
  <si>
    <t>YESID AFRANIO AMARIS OSPINO</t>
  </si>
  <si>
    <t>CLAUDIA  MARTIN NAIZAQUE</t>
  </si>
  <si>
    <t>MARIA HILDA LIÑAN OLMEDO</t>
  </si>
  <si>
    <t>MARTHA LUCIA SUAREZ MORALES</t>
  </si>
  <si>
    <t>MARCELA  TORRES RAMIREZ</t>
  </si>
  <si>
    <t>CLAUDIA CONSTANZA CONTRERAS CORREA</t>
  </si>
  <si>
    <t>DIYER GERARDO PRIETO HURTADO</t>
  </si>
  <si>
    <t>LUIS JONATHAN GUTIERREZ CANTOR</t>
  </si>
  <si>
    <t>EMILIANO  GOMEZ MENDEZ</t>
  </si>
  <si>
    <t>JULY VANESA MEZA SANCHEZ</t>
  </si>
  <si>
    <t>Fredy  Silva Vargas</t>
  </si>
  <si>
    <t>DIEGO FERNANDO BENAVIDES MOGOLLON</t>
  </si>
  <si>
    <t>GLORIA ISABEL AGUILERA ACOSTA</t>
  </si>
  <si>
    <t>LEONARDO FABIAN PUENTES VARGAS</t>
  </si>
  <si>
    <t>ANA ROSA BAUTISTA RINCON</t>
  </si>
  <si>
    <t>DIANA CAROLINA CORTES</t>
  </si>
  <si>
    <t>ERIKA DAYANA FIERRO MORALES</t>
  </si>
  <si>
    <t>BRYAN ALFONSO CASTAÑEDA FRANCO</t>
  </si>
  <si>
    <t>WILDER  CENTENO BELTRAN</t>
  </si>
  <si>
    <t>GLORIA ESPERANZA PIRAJON TEJEDOR</t>
  </si>
  <si>
    <t>MANUEL ALEJANDRO GOMEZ ROA</t>
  </si>
  <si>
    <t>CARLA NIAMED LOZANO TAUTIVA</t>
  </si>
  <si>
    <t>FREDY HUMBERTO PEÑA FORERO</t>
  </si>
  <si>
    <t>MAXIMILIANO  LOPEZ SUAREZ</t>
  </si>
  <si>
    <t>CARLOS JULIO CRUZ AMAYA</t>
  </si>
  <si>
    <t>WILLIAM EDUARDO MICAN VASQUEZ</t>
  </si>
  <si>
    <t>ANDRES FELIPE PINEDA MUÑOZ</t>
  </si>
  <si>
    <t>LEOPOLDO  MARTINEZ MARTINEZ</t>
  </si>
  <si>
    <t>JENNY CAROLINA GIRON CUERVO</t>
  </si>
  <si>
    <t>ANDRES FERNELLY ANGEL RINCON</t>
  </si>
  <si>
    <t>NELSON  GONZALEZ CASTILLO</t>
  </si>
  <si>
    <t>DIANA LUCIA RAMIREZ MUÑOZ</t>
  </si>
  <si>
    <t>IVAN DARIO CHINGATE MICAN</t>
  </si>
  <si>
    <t>GLORIA YOLANDA DIMATE RICO</t>
  </si>
  <si>
    <t>ASTRID LEONOR DAZA GOMEZ</t>
  </si>
  <si>
    <t>PEDRO JAVIER VELASQUEZ CASTAÑEDA</t>
  </si>
  <si>
    <t>SANDRA JOHANNA APACHE CHICA</t>
  </si>
  <si>
    <t>DEICY AMPARO MORALES TORRES</t>
  </si>
  <si>
    <t>CLAUDIA MILENA QUEVEDO ROCHA</t>
  </si>
  <si>
    <t>WILLIAM ANDRES HERRERA PABON</t>
  </si>
  <si>
    <t>CARLOS ALBERTO QUINTERO CASTAÑEDA</t>
  </si>
  <si>
    <t>JUANITA CAROLINA GONZALEZ CHACON</t>
  </si>
  <si>
    <t>GIOVANNI  SANCHEZ SABOGAL</t>
  </si>
  <si>
    <t>IVAN CAMILO ORAMAS PRIETO</t>
  </si>
  <si>
    <t>ENRIQUE  HUERTAS</t>
  </si>
  <si>
    <t>GILBERTO  RIVEROS ROMERO</t>
  </si>
  <si>
    <t>WILLIAN FERNANDO PORRAS LOPEZ</t>
  </si>
  <si>
    <t>LAURA MARIANA CRUZ PERALTA</t>
  </si>
  <si>
    <t>PEDRO GUILLERMO CARRANZA URREA</t>
  </si>
  <si>
    <t>LAURA ALEJANDRA MONTERO GRANADOS</t>
  </si>
  <si>
    <t>Joan  Londoño Guerrero</t>
  </si>
  <si>
    <t>JOSE FRANCISCO MARIN DIAZ</t>
  </si>
  <si>
    <t>FREDY ARMANDO MARTIN GUANTIVAR</t>
  </si>
  <si>
    <t>MELCHOR ANTONIO YEPES CALANCHE</t>
  </si>
  <si>
    <t>JANNETH  HINESTROSA GUERRERO</t>
  </si>
  <si>
    <t>WILMER  RODRIGUEZ VANEGAS</t>
  </si>
  <si>
    <t>DORIS CRISTINA GARCIA ADARVE</t>
  </si>
  <si>
    <t>LUIS EDUARDO PERICO ROJAS</t>
  </si>
  <si>
    <t>EDGAR RICARDO GONZALEZ PATIÑO</t>
  </si>
  <si>
    <t>LIDIA  SANABRIA LOPEZ</t>
  </si>
  <si>
    <t>SEGURIDAD LAS AMERICAS LTDA SEGURIAMERICAS LTDA</t>
  </si>
  <si>
    <t>MIGUEL ANGEL VALLEJO BURGOS</t>
  </si>
  <si>
    <t>ASOCIACION DE HOGARES SI A LA VIDA</t>
  </si>
  <si>
    <t>CORPORACION SELVA HUMEDA ONG</t>
  </si>
  <si>
    <t>CENTRAL S A S</t>
  </si>
  <si>
    <t>INMOBILIARIA COMERCIAL CRUZ Y PINZON LTDA</t>
  </si>
  <si>
    <t>VILMA AMPARO LOPEZ HERRERA</t>
  </si>
  <si>
    <t>COMERCIALIZADORA ELECTROCON SAS</t>
  </si>
  <si>
    <t>ASOCIACION PARA EL DESARROLLO INTEGRAL DE LA FAMILIA COLOMBIANA</t>
  </si>
  <si>
    <t>CONSORCIO INTERNACIONAL DE SOLUCIONES INTEGRALES S.A.S</t>
  </si>
  <si>
    <t>ORGANIZACION TERPEL S A</t>
  </si>
  <si>
    <t>ESPECIAL CARGO S A S</t>
  </si>
  <si>
    <t>SANDRA MILENA CORTES PINEDA</t>
  </si>
  <si>
    <t>MARIA CRISTINA CRISTANCHO TRIANA</t>
  </si>
  <si>
    <t>YEIMY MAGALI ROMERO HERNANDEZ</t>
  </si>
  <si>
    <t>ALICIA  CHON DIAZ</t>
  </si>
  <si>
    <t>EDUARDO  DIMATE RICO</t>
  </si>
  <si>
    <t>PABLO JAVIER BARRERA RODRIGUEZ</t>
  </si>
  <si>
    <t>JESUS ALFONSO PEÑA PEREZ</t>
  </si>
  <si>
    <t>WILLIAM  CIFUENTES MEDINA</t>
  </si>
  <si>
    <t>SUBRED INTEGRADA DE SERVICIOS DE SALUD SUR E.S.E</t>
  </si>
  <si>
    <t>OSCAR LEONARDO FORERO HIGUERA</t>
  </si>
  <si>
    <t>HUMBERTO  HERNANDEZ GORDILLO</t>
  </si>
  <si>
    <t>AUDIO DAZ P A SYSTEM S A S</t>
  </si>
  <si>
    <t>TATIANA LIZETH PATIÑO RODRIGUEZ</t>
  </si>
  <si>
    <t>CESAR ALEXANDER URIZA ROJAS</t>
  </si>
  <si>
    <t>JULIAN NICOLAS CRUZ CLAVIJO</t>
  </si>
  <si>
    <t>ADRIANA MARIA ARIAS BUITRAGO</t>
  </si>
  <si>
    <t>YEISON FELIPE MONCALEANO ZAMBRANO</t>
  </si>
  <si>
    <t>JAVIER ENRIQUE BUITRAGO GOMEZ</t>
  </si>
  <si>
    <t>EMPRESA DE TELECOMUNICACIONES DE BOGOTA SA ESP</t>
  </si>
  <si>
    <t>BRANDON  PARRA RICARDO</t>
  </si>
  <si>
    <t>ANGIE KATHERINE CURREA VARGAS</t>
  </si>
  <si>
    <t>CORPORACION GAIA AQUA</t>
  </si>
  <si>
    <t>CONSORCIO PARAMO SUMAPAZ 2018</t>
  </si>
  <si>
    <t>PRECAR LIMITADA</t>
  </si>
  <si>
    <t>ASOCIACION RED ANDINA DE VEEDURIAS Y M.A.</t>
  </si>
  <si>
    <t>INGENIERIA IT &amp; T DE COLOMBIA S.A.S.</t>
  </si>
  <si>
    <t>DISPAPELES SAS</t>
  </si>
  <si>
    <t>IVAN YEZID GALVIS CHACON</t>
  </si>
  <si>
    <t>DIANA CAROLINA CALDERON ROMERO</t>
  </si>
  <si>
    <t>ANGIE CAROLINA RIVEROS ARAUJO</t>
  </si>
  <si>
    <t>CONSORCIO PRIMAVERA</t>
  </si>
  <si>
    <t>CORPORACION ESTRATEGICA EN GESTION E INTEGRACION COLOMBIA</t>
  </si>
  <si>
    <t>JULIETT KARINA MONROY PARRA</t>
  </si>
  <si>
    <t>SEGUROS DE VIDA DEL ESTADO S A</t>
  </si>
  <si>
    <t>AGUAS DE BOGOTA S A ESP</t>
  </si>
  <si>
    <t>CONSORCIO  INTERVIAL  SUMAPAZ</t>
  </si>
  <si>
    <t>CARLOS ALBERTO PINZON MOLINA</t>
  </si>
  <si>
    <t>INVERSIONES AGROCOLOMBIA S A S</t>
  </si>
  <si>
    <t>LORENA  MENDEZ VALLEJO</t>
  </si>
  <si>
    <t>CARS TURISMO LTDA.</t>
  </si>
  <si>
    <t>AMERICAN OUTSOURCING S A</t>
  </si>
  <si>
    <t>CEDRO ANDINO SOCIEDAD POR ACCIONES SIMPLIFICADA</t>
  </si>
  <si>
    <t>PEDRO ANTONIO TOLEDO PENAGOS</t>
  </si>
  <si>
    <t>DAR SOLUCIONES SAS</t>
  </si>
  <si>
    <t>INVERSIONES Y SUMINISTROS LM S A S</t>
  </si>
  <si>
    <t>UNION TEMPORAL BIOLIMPIEZA</t>
  </si>
  <si>
    <t>UNION TEMPORAL TOYONORTE LTDA-DISTRIBUIDORA TOYOTA S.A.S</t>
  </si>
  <si>
    <t>MICROHARD S A S</t>
  </si>
  <si>
    <t>P&amp;P SYSTEMS COLOMBIA S.A.S</t>
  </si>
  <si>
    <t>GRUPO EMPRESARIAL CREAR DE COLOMBIA S A S</t>
  </si>
  <si>
    <t>CYSNUS SAS</t>
  </si>
  <si>
    <t>SERVIASEO S.A. SERVIASEO</t>
  </si>
  <si>
    <t xml:space="preserve"> 31/08/2018</t>
  </si>
  <si>
    <t xml:space="preserve">     7/09/2018</t>
  </si>
  <si>
    <t xml:space="preserve">  12/09/2018</t>
  </si>
  <si>
    <t xml:space="preserve"> 12/09/2018</t>
  </si>
  <si>
    <t>X</t>
  </si>
  <si>
    <t>x</t>
  </si>
  <si>
    <t>17-12-6163512</t>
  </si>
  <si>
    <t>17-12-6164026</t>
  </si>
  <si>
    <t>17-12-6164293</t>
  </si>
  <si>
    <t>17-12-6169134</t>
  </si>
  <si>
    <t>17-12-6169375</t>
  </si>
  <si>
    <t>17-12-6170464</t>
  </si>
  <si>
    <t xml:space="preserve">17­12­6170548   </t>
  </si>
  <si>
    <t>17-12-6170601</t>
  </si>
  <si>
    <t>17-12-6170824</t>
  </si>
  <si>
    <t>17-12-6170884</t>
  </si>
  <si>
    <t>17-12-6171063</t>
  </si>
  <si>
    <t>17-12-6171456</t>
  </si>
  <si>
    <t>17-12-6174046</t>
  </si>
  <si>
    <t>17-12-6174236</t>
  </si>
  <si>
    <t>17-12-6181327</t>
  </si>
  <si>
    <t>17-12-6181089</t>
  </si>
  <si>
    <t>17-12-6180910</t>
  </si>
  <si>
    <t>17-12-6180586</t>
  </si>
  <si>
    <t>17-12-6179753</t>
  </si>
  <si>
    <t>17-12-6182341</t>
  </si>
  <si>
    <t>17-12-6179650</t>
  </si>
  <si>
    <t>17-12-6179338</t>
  </si>
  <si>
    <t>17-12-6178812</t>
  </si>
  <si>
    <t>17-12-6173488</t>
  </si>
  <si>
    <t>17-12-6173091</t>
  </si>
  <si>
    <t>17-12-6172739</t>
  </si>
  <si>
    <t>17-12-6172504</t>
  </si>
  <si>
    <t>17-12-6172190</t>
  </si>
  <si>
    <t>17-12-6171984</t>
  </si>
  <si>
    <t>17-12-6171199</t>
  </si>
  <si>
    <t>17-12-6171077</t>
  </si>
  <si>
    <t>17-12-6170952</t>
  </si>
  <si>
    <t>17-12-6170631</t>
  </si>
  <si>
    <t>17-12-6170560</t>
  </si>
  <si>
    <t>17-12-6170351</t>
  </si>
  <si>
    <t>17-12-6260484</t>
  </si>
  <si>
    <t>17-12-6264748</t>
  </si>
  <si>
    <t>17-12-6264964</t>
  </si>
  <si>
    <t>17-12-6265140</t>
  </si>
  <si>
    <t>17-12-6265595</t>
  </si>
  <si>
    <t>17-12-6266093</t>
  </si>
  <si>
    <t>17-12-6266287</t>
  </si>
  <si>
    <t>17-12-6266433</t>
  </si>
  <si>
    <t>17-12-6266617</t>
  </si>
  <si>
    <t>17-12-6266682</t>
  </si>
  <si>
    <t>17-12-6266733</t>
  </si>
  <si>
    <t>17-12-6266798</t>
  </si>
  <si>
    <t>17-12-6266856</t>
  </si>
  <si>
    <t>17-12-6267067</t>
  </si>
  <si>
    <t>17-12-6267294</t>
  </si>
  <si>
    <t>17-12-6268089</t>
  </si>
  <si>
    <t>17-12-6268289</t>
  </si>
  <si>
    <t>17-12-6268471</t>
  </si>
  <si>
    <t>17-12-6292362</t>
  </si>
  <si>
    <t>17-12-6292561</t>
  </si>
  <si>
    <t>17-12-6297820</t>
  </si>
  <si>
    <t>17-12-6298056</t>
  </si>
  <si>
    <t>17-12-6298308</t>
  </si>
  <si>
    <t>17-12-6298553</t>
  </si>
  <si>
    <t>17-12-6298909</t>
  </si>
  <si>
    <t>17-12-6298992</t>
  </si>
  <si>
    <t>17-12-6299042</t>
  </si>
  <si>
    <t>17-12-6299291</t>
  </si>
  <si>
    <t>17-12-6285387</t>
  </si>
  <si>
    <t>17-13-6206409</t>
  </si>
  <si>
    <t>17-12-6360983</t>
  </si>
  <si>
    <t>17-12-6361202</t>
  </si>
  <si>
    <t>17-13-6387409</t>
  </si>
  <si>
    <t>17-11-6300531</t>
  </si>
  <si>
    <t>17-9-428002</t>
  </si>
  <si>
    <t>17-13-6519362</t>
  </si>
  <si>
    <t>17-11-6504527</t>
  </si>
  <si>
    <t>17-11-6695024</t>
  </si>
  <si>
    <t>17-12-6902449</t>
  </si>
  <si>
    <t>17-1-174435</t>
  </si>
  <si>
    <t>17-15-6731840</t>
  </si>
  <si>
    <t>17-12-6947273</t>
  </si>
  <si>
    <t>17-11-6729573</t>
  </si>
  <si>
    <t>17-11-6818605</t>
  </si>
  <si>
    <t>17-9-434215</t>
  </si>
  <si>
    <t>17-11-6987590</t>
  </si>
  <si>
    <t>17-12-7234744</t>
  </si>
  <si>
    <t>17-1-178652</t>
  </si>
  <si>
    <t>17-13-7097846</t>
  </si>
  <si>
    <t>17-9-435708</t>
  </si>
  <si>
    <t>17-1-178525</t>
  </si>
  <si>
    <t>17-15-7074370</t>
  </si>
  <si>
    <t>17-13-7140026</t>
  </si>
  <si>
    <t>17-1-179488</t>
  </si>
  <si>
    <t>17-9-435919</t>
  </si>
  <si>
    <t>17-12-7303877</t>
  </si>
  <si>
    <t>17-11-7199524</t>
  </si>
  <si>
    <t>17-11-7209828</t>
  </si>
  <si>
    <t>17-12-7421754</t>
  </si>
  <si>
    <t>17-13-7368810</t>
  </si>
  <si>
    <t>17-13-7385465</t>
  </si>
  <si>
    <t>17-11-7292775</t>
  </si>
  <si>
    <t>17-11-7269724</t>
  </si>
  <si>
    <t>17-11-7313896</t>
  </si>
  <si>
    <t>17-1-182238</t>
  </si>
  <si>
    <t>17-1-182000</t>
  </si>
  <si>
    <t>17-15-7269248</t>
  </si>
  <si>
    <t>17-1-182293</t>
  </si>
  <si>
    <t>17-15-7335421</t>
  </si>
  <si>
    <t>17-1-182667</t>
  </si>
  <si>
    <t>17-13-7431004</t>
  </si>
  <si>
    <t>17-13-7433990</t>
  </si>
  <si>
    <t>17-15-7296880</t>
  </si>
  <si>
    <t>17-11-7362925</t>
  </si>
  <si>
    <t>17-11-7425556</t>
  </si>
  <si>
    <t xml:space="preserve">COLOMBIA COMPRA </t>
  </si>
  <si>
    <t>COLOMBIA COMPRA EFICIENTE</t>
  </si>
  <si>
    <t>FDLS-MC-014-2017</t>
  </si>
  <si>
    <t xml:space="preserve">FDLS-LP-027-2017 </t>
  </si>
  <si>
    <t>PRESTAR LOS SERVICIOS PROFESIONALES DE APOYO COMO REFERENTE DE CALIDAD DE LA ALCALDIA LOCAL DE SUMAPAZ, DE ACUERDO CON LAS REGLAMENTACIONES VIGENTES EN ESTAS MATERIAS CONTRATO DE PRESTACION D ESERVICIOS N 001 DE 2017 POR ONCE MESES OCHO DIAS. REEMPLAZA EL RP No. 160 DEL 2017 POR CONSTITUIRSE COMO OBLIGACIONES POR PAGAR</t>
  </si>
  <si>
    <t>ADICIÓN Y PRÓRROGA NO. 1 CPS 002 DE 2017 ¿PRESTAR LOS  SERVICIOS PROFESIONALES DE APOYO PARA EL FORTALECIMIENTO DE LA ADMINISTRACIÓN LOCAL ENCAMINADAS A LA GESTIÓN AMBIENTAL INSTITUCIONAL DE LA ENTIDAD. REEMPLAZA EL CDP 163 Y EL 117 DE 2017 PARA CONSTITUIRSE EN OBLIGACION POR PAGAR</t>
  </si>
  <si>
    <t>PRESTAR LOS SERVICIOS PROFESIONALES  PARA LA OFICINA DE PLANEACION EN LA FORMULACION, EVALUACION, SEGUIMIENTO Y CONTROL DE PROYECTOS DE INVERSION Y SEGUIMIENTO DE LOS PLANES, PROGRAMAS Y PROYECTOS DEL FONDO DE DESARROLLO LOCAL DE SUMAPAZ CONTRATO DE PRESTACION DE SERVICIOS N 3 DE 2017 POR ONCE MESES 7 DIAS. REEMPLAZA EL RP No. 163 DEL 2017 POR CONSTITUIRSE COMO OBLIGACIONES POR PAGAR</t>
  </si>
  <si>
    <t>PRESTAR SUS SERVICIOS PROFESIONALES ESPECIALIZADOS AL DESPACHO DE LA ALCALDIA LOCAL DE SUMAPAZ EN TEMAS DE COMUNICACION SOCIAL PARA EL FORTALECIMIENTO DE LOS CANALES INTERNOS Y EXTERNOS CONTRATO DE PRESTACION DE SERVICIOS N 4 DE 2017 POR ONCE MESES SIETE DIAS. REEMPLAZA EL RP No. 165 DEL 2017 POR CONSTITUIRSE COMO OBLIGACIONES POR PAGAR</t>
  </si>
  <si>
    <t>PRESTAR SUS SERVICIOS PROFESIONALES ESPECIALIZADOS AL DESPACHO DE LA ALCALDESA LOCAL EN EL  SEGUIMIENTO Y COORDINACION A LA FORMULACION, EVALUACION YCONTROL DE PROYECTOS DE INVERSION Y SEGUIMIENTO DE LOS PLANES, PROGRAMAS Y PROYECTOS DEL FONDO DE DESARROLLO LOCAL DE SUMAPAZ CONTRATO DE PRESTACION DE SERVICIOOS NO 5 DE 2017 POR ONCE MESES SIETE DIAS. REEMPLAZA EL RP 164 Y CDP 165 DEL 2017 PARA CONSTITUIRSE EN OBLIGACION POR PAGAR</t>
  </si>
  <si>
    <t>PRESTAR LOS SERVICIOS PROFESIONALES AL DESPACHO DE LA ALCALDIA LOCAL DE SUMAPAZ EN EL ANALISIS DIAGNOSTICO, ACOMPAÑAMIENTO E IMPLEMENTACION DE LAS POLITICAS CON LAS ENTIDADES DEL ORDEN LOCAL DISTRITAL Y NACIONALCOMO INGENIERO DE SISTEMAS DE APOYO PARA EL AREA DE GESTION DE DESARROLLO LOCAL CONTRATO DE PRESTACION DE SERVICIOS N 6 DE 2017 POR ONCE MESES SEIS DIAS. REEMPLAZA EL RP No. 173 DEL 2017 POR CONSTITUIRSE COMO OBLIGACIONES POR PAGAR</t>
  </si>
  <si>
    <t>PRESTAR SUS SERVICIOS PROFESIONALES ESPECIALIZADOS PARA ASESORAR JURIDICAMENTE EL DESPACHO DE LA ALCALDESA LOCAL EN LOS ASUNTOS CONSTITUCIONALES, LEGALES Y REGLAMENTARIOS DE SU COMPETENCIA CONTRATO DE PRESTACION DE SERVICIOS N 7 DE 2017 POR ONCE MESES SEIS DIAS. REEMPLAZA  EL CDP 166 Y EL CRP 166 DE 2017, PARA CONSTITUIRSE EN OBLIGACION POR PAGAR</t>
  </si>
  <si>
    <t>PRESTAR SUS SERVICIOS COMO TECNICO DE APOYO ADMINISTRATIVO A LA GESTION AL DESPACHO DE LA ALCALDESA LOCAL DE SUMAPAZ CONTRATO DE PRESTACION D ESERVICIOS N 8 D E2017 POR ONCE MESES SEIS DIAS. REEMPLAZA EL RP No. 185 DEL 2017 POR CONSTITUIRSE COMO OBLIGACIONES POR PAGAR</t>
  </si>
  <si>
    <t>PRESTAR SUS SERVICIOS PROFESIONALES ESPECIALIZADOS PARA LA OFICINA DE PLANEACION EN LA FORMULACION, EVALUACION, SEGUIMIENTO Y CONTROL DE PROYECTOS DE INVERSION Y SEGUIMIENTO DE LOS PLANES, PROGRAMAS Y PROYECTOS DEL FONDO DE DESARROLLO LOCAL DE SUMAPAZ CONTRAYO DE PRESTACION DE SERVICIOS N 9 DE 2017 POR ONCE MESES SEIS DIAS. REEMPLAZA EL CDP 164 Y EL CRP 174 DEL 2017 PARA CONSTITUIR OBLIGACIONES POR PAGAR</t>
  </si>
  <si>
    <t>PRESTAR LOS SERVICIOS PROFESIONALES ESPECIALIZADOS COMO ABOGADO PARA LA COORDINACION DE ASUNTOS LEGALES Y CONTRACTUALES DE LA ALCALDIA LOCAL DE SUMAPAZ CONTRATO DE PRESTACION DE SERVICIOS N 10 DE 2017 POR ONCEMESES SEIS DIAS. REEMPLAZA EL RP No. 171 DEL 2017 POR CONSTITUIRSE COMO OBLIGACIONES POR PAGAR</t>
  </si>
  <si>
    <t>PRESTAR LOS SERVICIOS PROFESIONALES COMO ABOGADO PARA ATENDER LOS ASUNTOS LEGALES, CONTRACTUALES, DECLARATORIAS DE INCUMPLIMIENTO Y APOYO AL PROCESO DE ACUEDUCTOS VEREDALES ENTRE OTRAS ACTIVIDADES PROPIAS DEL PROCESO DE GESTION Y ADQUISICION DE RECURSOS DEL AREA DE GESTION DE  DESARROLLO LOCAL DE LA ALCALDIA LOCAL DE SUMAPAZ CONTRATO DE PRESTACION DE SERVICIOS N 11 DE 2017 POR ONCE MESES SEIS DIAS. REEMPLAZA EL RP No. 172 DEL 2017 POR CONSTITUIRSE COMO OBLIGACIONES POR PAGAR</t>
  </si>
  <si>
    <t>APOYAR LAS ACTIVIDADES OPERATIVAS  COMO AUXILIAR ADMINISTRATIVO EN LA CORREGIDURIA DE BETANIA CONTRATO DE PRESTACIOMN DE SERVICIOS N 12 DE 2017 POR ONCE MESES SEIS DIAS. REEMPLAZA EL RP No. 175 DEL 2017 POR CONSTITUIRSE COMO OBLIGACIONES POR PAGAR</t>
  </si>
  <si>
    <t>PRESTAR SUS SERVICIOS PROFESIONALES COMO INGENIERO MECANICO DE APOYO AL AREA DE GESTION DE DESARROLLO LOCAL EN LOS PROYECTOS Y PROCESOS RELACIONADOS CON EL MANTENIMIENTO Y OPERATIVIDAD DEL PARQUE AUTOMOTOR DE PROPIEDAD DEL FDLS Y DEL QUE LLEGARE A SER RESPONSABLE CONTRATO DE PRESTACION DE SERVICIOS N 13 DE 2017 POR ONCE MESES SEIS DIAS. REEMPLAZA EL RP No. 176 DEL 2017 POR CONSTITUIRSE COMO OBLIGACIONES POR PAGAR</t>
  </si>
  <si>
    <t>PRESTAR LOS SERVICIOS PROFESIONALES PARA EL AREA DE GESTION DESARROLLO LOCAL EN LA PLANEACION, FORMULACION, EVALUACION, SEGUIMIENTO Y CONTROL DE PROYECTOS DE INVERSION Y SEGUIMIENTO DE LOS PLANES, PROGRAMAS Y PROYECTOS DEL FONDO DE DESARROLLO LOCAL DE SUMAPAZ CONTRATO DE PRESTACION D ESERVICIOS N 14 DE 2017 POR ONCE MESES SEIS  DIAS. REEMPLAZA EL RP No. 177 DEL 2017 POR CONSTITUIRSE COMO OBLIGACIONES POR PAGAR</t>
  </si>
  <si>
    <t>APOYAR LAS ACTIVIDADES OPERATIVAS  COMO AUXILIAR ADMINISTRATIVO EN EL CENTRO DE SERVICIOS DE SANTA ROSA CONTRATO DE PRESTACION DE SERVICIOS N 15 DE 2017 POR ONCE MESES SEIS DIAS. REEMPLAZA EL RP No. 178 DEL 2017 POR CONSTITUIRSE COMO OBLIGACIONES POR PAGAR</t>
  </si>
  <si>
    <t>APOYAR LAS ACTIVIDADES OPERATIVAS  COMO AUXILIAR ADMINISTRATIVO EN LA CORREGIDURIA DE NAZARETH CONTRATO DE PRESTACION D ESERVICIOS 16 DE 2017 POR ONCE MESES SEIS DIAS. REEMPLAZA EL RP No. 179 DEL 2017 POR CONSTITUIRSE COMO OBLIGACIONES POR PAGAR</t>
  </si>
  <si>
    <t>PRESTAR LOS SERVICIOS PROFESIONALES COMO ABOGADO PARAATENDER LOS ASUNTOS LEGALES, CONTRACTUALES, SEGUIMIENTO CUENTAS POR PAGR, CONTRATOS ´POR LIQUIDAR ENTRE OTRAS ACTIVIDADES PROPIAS DEL PROCESO DE  GESTION Y ADQUISICION DE RECURSOS DEL AREA DE GESTION DE DESARROLLO LOCAL  DE LA ALCALDIA LOCAL DE SUMAPAZ CONTRATO DE PRESTACION DE SERVICIODS N 17 DE 2017 POR ONCE MESES 6 DIAS. REEMPLAZA EL RP No. 180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</si>
  <si>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DE SERVICIOS N 18 DE 2017 POR ONCE MESES SEIS DIAS. REEMPLAZA EL RP No. 181 DEL 2017 POR CONSTITUIRSE COMO OBLIGACIONES POR PAGAR</t>
  </si>
  <si>
    <t>PRESTAR LOS SERVICIOS PROFESIONALES PARA EL AREA DE GESTION DESARROLLO LOCAL PARA QUE ADELANTE LAS ACCIONES DE GESTION E IMPLEMENTACION DE LAS POLITICAS Y NORMAS AMBIENTALES Y DE GESTION DEL RIESGO DE ORDEN NACIONAL Y DISTRITAL QUE LE COMPETENA LA LOCALIDAD DESEMPEÑANDOSE COMO REFERENTE AMBIENTAL PARA LA CUENCA DEL RIO SUMAPAZ CONTRATO DE PRESTACION DE SERVICIOS 19 DE 2017 POR ONCE MESES SEIS DIAS. REEMPLAZA EL RP No. 182 DEL 2017 POR CONSTITUIRSE COMO OBLIGACIONES POR PAGAR</t>
  </si>
  <si>
    <t>PRESTAR LOS SERVICIOS TECNICOS DE APOYO ADMINISTRATIVO AL AREA DE GESTION DE DESARROLLO LOCAL DE LA ALCALDIA LOCAL DE SUMAPAZ COINTRAO DE PRESTACION DE SERVICIOS N 20 DE 2017 POR ONCE ,MESES SEIS DIAS. REEMPLAZA EL RP No. 183 DEL 2017 POR CONSTITUIRSE COMO OBLIGACIONES POR PAGAR</t>
  </si>
  <si>
    <t>PRESTAR LOS SERVICIOS PROFESIONALES COMO MEDICO VETERINARIO APOYANDO Y ORIENTANDO LOS PROYECTOS DIRIGIDOS A LOS CAMPESINOS EN PROCESOS DE GENERACION DE PROTEINA ANIMAL CON MIRAS A FORTALECER LOS PROCESOS DE SEGURIDAD ALIMENTARIA DE LA POBLACION DE LA LOCALIDAD DE SUMAPAZ CONTRATO DE PRESTACION D ESERVICIOS N 21 DE 2017 POOR ONCE MESES SEIS DIAS. REEMPLAZA EL RP No. 184 DEL 2017 POR CONSTITUIRSE COMO OBLIGACIONES POR PAGAR</t>
  </si>
  <si>
    <t>PRESTAR LOS SERVICIOS PROFESIONALES PARA LA OFICINA DE PLANEACION EN LA FORMULACION, EVALUACION, SEGUIMIENTO Y CONTROL DE PROYECTOS DE INVERSION Y SEGUIMIENTO DE LOS PLANES, PROGRAMAS Y PROYECTOS DEL FONDO DE DESARROLLO LOCAL DE SUMAPAZ PARA EL PUNTO FOCAL DE MUJER Y GENERO CONTRATO PDE PRESTACION D ESERVICIOS N 22 DE 2017 POR ONCE MESES CINCO DIAS. REEMPLAZA EL RP No. 187 DEL 2017 POR CONSTITUIRSE COMO OBLIGACIONES POR PAGAR</t>
  </si>
  <si>
    <t>PRESTAR SUS SERVICIOS PROFESIONALES A LA ALCALDIA LOCAL DE SUMAPAZ COMO INGENIERO DE SISTEMAS DE APOYO PARA EL AREA DE GESTION DE DESARROLLO LOCAL CONTRATO DE PRESTACION DE SERVICIOS N 23 DE 2017 POR ONCE MESES CINCO DIAS. REEMPLAZA EL RP No. 189 DEL 2017 POR CONSTITUIRSE COMO OBLIGACIONES POR PAGAR</t>
  </si>
  <si>
    <t>APOYAR LAS ACTIVIDADES OPERATIVAS COMO AUXILIAR ADMINISTRATIVO EN LA CORREGIDURIA DE SAN JUAN CONTRATO DE PRESTACION D ESERVICIOS N 24 DE 2017 POR ONCE MESES CINCO DIAS. REEMPLAZA EL RP No. 188 DEL 2017 POR CONSTITUIRSE COMO OBLIGACIONES POR PAGAR</t>
  </si>
  <si>
    <t>PRESTAR SUS SERVICIOS DE APOYO PARA REALIZAR ACTIVIDADES INHERENTES A LA GESTION DOCUMENTAL DE LA ALCALDIA LOCAL DE SUMAPAZ CONTRATO DE PRESTACION D ESERVICIOOS N 25 DE 2017 POR ONCE MESES CINCO DIAS. REEMPLAZA EL RP No. 190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</si>
  <si>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DE SERVICIOS N 26D E2017 POR ONCE MESES CINCO DIAS. REEMPLAZA EL RP No. 200 DEL 2017 POR CONSTITUIRSE COMO OBLIGACIONES POR PAGAR</t>
  </si>
  <si>
    <t>PRESTACION DE SERVICIOS DE APOYO PARA EL AREA DE GESTION DE DESARROLLO LOCAL REALIZANDO  ACTIVIDADES LOGISTICAS Y OPERATIVAS ATENDIENDO LOS,LINEAMIENTOS DE LAS DIFERENTES AREAS DE LA ADMINISTRACION LOCAL EN LOS BIENES DE PROPIEDAD DEL FONDO DE DESARROLLO LOCAL Y/O DE LA ALCALDIA LOCAL DE SUMAPAZ CONTRATO DE PRESTACION DE SERVICIOS N 27 DE 2017 POR ONCE MESES CINCO DIAS. REEMPLAZA EL RP No. 191 DEL 2017 POR CONSTITUIRSE COMO OBLIGACIONES POR PAGAR</t>
  </si>
  <si>
    <t>PRESTAR LOS SERVICIOS DE APOYO AL AREA DE GESTION DE DESARROLLO LOCAL PARA EL SEGUIMIENTO Y EJECUCION DE PROYECTOS RELACIONADOS CON  POBLACION VULNERABLE INCLUYENDO LA FOCALIZACION DE DICHA POBLACION CONTRATO DE PRESTACION DE SERVICIOS 28 DE 2017 POR ONCE MESES CINCO DIAS. REEMPLAZA EL RP No. 192 DEL 2017 POR CONSTITUIRSE COMO OBLIGACIONES POR PAGAR</t>
  </si>
  <si>
    <t>PRESTAR SUS SERVICIOS  COMO APOYOTECNICO Y ADMINISTRATIVO AL  AREA DE GESTION DE DESARROLLO LOAL DE LA ALCALDIA LOCAL DE SUMAPAZ CONTRATO DE PRESTACION D ESERVICIOS N 29 DE2017 POIR ONCE MESES CUATRO DIAS. REEMPLAZA EL RP No. 193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</si>
  <si>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DE SERVICIOS N 30 DE 2017 POR ONCE MESES 4 DIAS. REEMPLAZA EL RP No. 194 DEL 2017 POR CONSTITUIRSE COMO OBLIGACIONES POR PAGAR</t>
  </si>
  <si>
    <t>PRESTAR LOS SERVICIOS PROFESIONALES COMO ABOGADO PARA ATENDER LOS ASUNTOS LEGALES, CONTRACTUALES, ENTES DE CONTROL Y DEMAS QUE SE REQUIERAN EN EL PROCESO DE GESTION Y ADQUISICION DE RECURSOS DEL AREA DE GESTION DE DESARROLLO LOCAL DE LA ALCALDIA LOCAL DE SUMAPAZ CONTRATO DE PRESTACION DE SERVICIOS N 31 DE 2017 POR ONCE MESES 4 DIAS. REEMPLAZA EL RP No. 195 DEL 2017 POR CONSTITUIRSE COMO OBLIGACIONES POR PAGAR</t>
  </si>
  <si>
    <t>PRESTAR LOS SERVICIOS PROFESIONALES AL AREA DE GESTION D EDESARROLLO PARA LA FORMULACION, SEGUIMIENTO Y ACOMPAÑAMIENTO DE LOS PROCESOS DE PUENTES PEATONALES Y VEHICULARES, PARQUES DE BOLSILLO, OBRAS  BIOINGENIERIA, ENTRE OTRAS QUE CORRESPONDAN A LA INFRAESTRUCTURA Y MOVILIDAD DE LA LOCALIDAD DE SUMAPAZ CONTRATO DE PRESTACION D ESERVICIOS N 32 DE 2017 POR ONCE MESES 4 DIAS. REEMPLAZA EL RP No. 196 DEL 2017 POR CONSTITUIRSE COMO OBLIGACIONES POR PAGAR</t>
  </si>
  <si>
    <t>PRESTAR LOS SERVICIOS  DE APOYO AL GRUPO DE GESTION DE DESARROLLO LOCAL EN EL AREA DE CONTABILIDAD DEL FONDO DE DESARROLLO LOCAL DE SUMAPAZ CONTRATO DE PRESTACION D ESERVICIOS N 33 DE 2017 POR ONCE MESES 1 DIA. REEMPLAZA EL RP No. 201 DEL 2017 POR CONSTITUIRSE COMO OBLIGACIONES POR PAGAR</t>
  </si>
  <si>
    <t>PRESTAR LOS SERVICIOS TECNICOS DE APOYO AL AREA DE GESTION DE DESARROLLO LOCAL DE LA ALCALDIA LOCAL DE SUMAPAZ CONTRATO DE PRESTACION D ESERVICIOS 34 DE 2017 POR ONCE MESES CUATRO DIAS. REEMPLAZA EL RP No. 198 DEL 2017 POR CONSTITUIRSE COMO OBLIGACIONES POR PAGAR</t>
  </si>
  <si>
    <t>PRESTAR LOS SERVICIOS PROFESIONALES A LA OFICINA DE PRENSA Y COMUNICACIONES A LA ALCALDIA LOCAL DE SUMAPAZ CONTRATO DE PRESTACION DE SERVICIOS 35 DE 2017 POR ONCE MESES  4 DIAS. REEMPLAZA EL RP No. 199 DEL 2017 POR CONSTITUIRSE COMO OBLIGACIONES POR PAGAR</t>
  </si>
  <si>
    <t>PRESTAR SUS SERVICIOS COMO TECNICO DE APOYO EN EL AREA DE GESTION DE DESARROLLO LOCAL DEL FONDO DE DESARROLLO LOCAL DE SUMAPAZ CONTRATO DE PRESTACION DE SERVICIOS N 36 DE 2017 POR ONCE MESES. REEMPLAZA EL RP No. 202 DEL 2017 POR CONSTITUIRSE COMO OBLIGACIONES POR PAGAR</t>
  </si>
  <si>
    <t>PRESTAR SUS  SERVICIOS COMO AUXILIAR ADMINISTRATIVO QUE APOYE LAS ACTVIDADES DEL AREA GESTION DE DESARROLLO LOCAL EN LA COORDINACION Y ASIGNACION DE LOS VEHICULOS LIVIANOS QUE ESTAN AL SERVICIO DE LA ALCALDIA LOCAL DE SUMAPAZ EN EL TERRITORIO Y EN LA BOGOTA URBANA CONTRATO DE PRESTACION DE SERVICIOS N 37 DE2017 PÓR ONCE MESES. REEMPLAZA EL RP No. 203 DEL 2017 POR CONSTITUIRSE COMO OBLIGACIONES POR PAGAR</t>
  </si>
  <si>
    <t>PRESTAR SUS SERVICIOS DE APOYO PARA REALIZAR ACTIVIDADES INHERENTES A LA GESTION DOCUMENTAL DE LA ALALDIA LOCAL DE SUMAPAZ Y REALIZAR EL PROCESO SISTEMATIZACION Y DIGITALIZACION DEL ARCHIVO PARA EL TRASLADO AL ARCHIVO CENTRAL DE LA SECRETARIA DISTRITAL DE GOBIERNO CONTATO DE PRESTACION DE SERVICIOS N 38 DE 2017 POR ONCE MESES. REEMPLAZA EL RP No. 204 DEL 2017 POR CONSTITUIRSE COMO OBLIGACIONES POR PAGAR</t>
  </si>
  <si>
    <t>PRESTAR LOS SERVICIOS PROFESIONALES PARA EL AREA DE GESTION DE DESARROLLO LOCAL PARA QUE ADELANTE LAS ACCIONES DE GESTION E IMPLEMENTACION DE LAS POLITICAS Y NORMAS AMBIENTALES Y DE GESTION DEL RIESGO DE ORDEN NACIONAL Y DISTRITAL QUE LE COMPETEN A LA LOCALIDA, DESEMPEÑANDOSE COMO ENLACE ENTRE LOS REFERENTES DE LAS CUENTAS DEL RIO BLANCO Y RIO SUMAPAZ ANTE LAS ENTIDADES DEL NIVEL LOCAL, DISTRITAL Y NACIONAL CONTRATO DE PRESTACION DE SERVOICIOS N 39 DE 2017 POR ONCE MESES. REEMPLAZA EL RP No. 205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</si>
  <si>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 ESERVICIOS N 40 DE 2017 POR ONCE MESES. REEMPLAZA EL RP No. 206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</si>
  <si>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DE SERVICIOS N 41 DE 2017 POR ONCE MESES. REEMPLAZA EL RP No. 207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</si>
  <si>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 CONTRATO DE PRESTACION DE SERVICIOS N 42 DE 2017 POR ONCE MESES. REEMPLAZA EL RP No. 208 DEL 2017 POR CONSTITUIRSE COMO OBLIGACIONES POR PAGAR</t>
  </si>
  <si>
    <t>PRESTAR SERVICIOS COMO APOYO ADMINISTRATIVO PARA EL AREA DE GESTION POLICIVA JURIDICA DEL FONDO DE DESARROLLO LOCAL DE SUMAPAZ CONTRATO DE PRESTACION DE SERVICIOS N 43 DE 2017 POR ONCE MESES. REEMPLAZA EL RP No. 213 DEL 2017 POR CONSTITUIRSE COMO OBLIGACIONES POR PAGAR</t>
  </si>
  <si>
    <t>PRESTAR SUS SERVICIOS COMO TECNICO DE APOYOADMINISTRATIVO AL AREA DE GESTION DE DESARROLLO LOCAL DE LA ALCALDIA LOCAL DE SUMAPAZ CONTRATO DE PRESTACION DE SERVICIOS N 44 DE 2017 POR ONCE MESES. REEMPLAZA EL RP No. 215 DEL 2017 POR CONSTITUIRSE COMO OBLIGACIONES POR PAGAR</t>
  </si>
  <si>
    <t>PRESTAR LOS  SERVICIOS DE AUXILIAR ADMINISTRATIVO AL SERVICIO DE LA JUNTA ADMINISTRADORA LOCAL DE SUMAPAZ CONTRATO DE PRESTACION DE SERVICIOS N 45 DE 2017 POR ONCE MESES. REEMPLAZA EL RP No. 210 DEL 2017 POR CONSTITUIRSE COMO OBLIGACIONES POR PAGAR</t>
  </si>
  <si>
    <t>PRESTAR LOS SERVICIOS DE TECNICO DE  APOYO ADMINISTRATIVOAL SERVICIO DE LA JUNTA ADMINISTRADORA LOCAL DE SUMAPAZ CONTRATO DE PRESTACION DE SERVICIOS N 46 DE 2017 POR ONCE MESES. REEMPLAZA EL RP No. 211 DEL 2017 POR CONSTITUIRSE COMO OBLIGACIONES POR PAGAR</t>
  </si>
  <si>
    <t>PRESTAR LOS SERVICIOS PROFESIONALES ESPECIALIZADOS AL DESPACHO DE LA ALCALDIA LOCAL DE SUMAPAZ COMO COORDINADOR DEL GRUPO DE PROFESIONALES ENCARGADOS DE LA FORMULACION, SEGUIMIENTO, EVALUACION Y ACOMPAÑAMIENTO A LOS PROCESOS DE INFRAESTRUCTURA DE LA LOCALIDAD DE SUMAPAZ CONTRATO DE PRESTACION DE SERVICIOS N 47 DE 2017 POR ONCE MESES. REEMPLAZA EL RP No. 209 DEL 2017 POR CONSTITUIRSE COMO OBLIGACIONES POR PAGAR</t>
  </si>
  <si>
    <t>PRESTAR SUS SERVICIOS DE APOYO PARA REALIZAR ACTIVIDADES INHERENTES A LA GESTION DOCUMENTAL DE LA ALCALDIA LOCAL DE SUMAPAZ Y DEL CORREGIMIENTO DE SAN JUAN CONTRATO DE PRESTACION DE SERVICIOS N 48 DE 2017 POR ONCE MESES. REEMPLAZA EL RP No. 212 DEL 2017 POR CONSTITUIRSE COMO OBLIGACIONES POR PAGAR</t>
  </si>
  <si>
    <t>PRESTAR SUS SERVICIOS DE APOYO PARA REALIZAR ACTIVIDADES INHERENTES A LA GESTION DOCUMENTAL DE  LA ALCALDIA LOCAL DE SUMAPAZ Y DEL CORREGIMIENTO DE NAZARETH CONTRATPO DE PRESTACION DE SERVICIOS N 49 DE 2017 POR ONCE MESES. REEMPLAZA EL RP No. 214 DEL 2017 POR CONSTITUIRSE COMO OBLIGACIONES POR PAGAR</t>
  </si>
  <si>
    <t>PRESTAR SUS SERVICIOS COMO APOYO TECNICO Y ADMINISTRATIVO A LA ADMINISTRACION LOCAL A LA OFICINA DE PRENSA Y COMUNICACIONES DE LA ALCALDIA LOCAL DE SUMAPAZ CONTRATO DE PRESTACION DE SERVICIOS N 50 DE 2017 POR ONCE MESES. REEMPLAZA EL RP No. 218 DEL 2017 POR CONSTITUIRSE COMO OBLIGACIONES POR PAGAR</t>
  </si>
  <si>
    <t>PRESTAR LOS SERVICIOS  DE APOYO EN LAS LABORES DE LOGISTICA Y NOTIFICACION EN LOS CORREGIMIENTOS DE LA LOCALIDAD DE SUMAPAZ CONTRATO DE PRESTACION DE SERVICIOS 51 DE 2017 POR ONCE MESES. REEMPLAZA EL RP No. 216 DEL 2017 POR CONSTITUIRSE COMO OBLIGACIONES POR PAGAR</t>
  </si>
  <si>
    <t>PRESTAR LOS SERVICIOS PARA OPERAR EL VEHICULO ASIGNADO, REALIZANDO DE MANERA OPORTUNA EFICIENTE Y SEGURA LOS DESPLAZAMIENTOS DE LOS FUNCIONARIOS DEL FONDO DE DESARROLLO LOCAL DE SUMAPAZ Y/O DEMAS PERSONAL QUE REQUIERA SER TRASLADADO EN LA ZONA URBANA Y RURAL DE LA LOCALIDAD EN CUMPLIMIENTO DE LAS ACTIVIDADES PROPIAS DE LA ADMINISTRACION LOCALCONTRATO DE PRESTACION DE SERVICIOS N 52 DE 2017 POR ONCE MESES. REEMPLAZA EL RP No. 217 DEL 2017 POR CONSTITUIRSE COMO OBLIGACIONES POR PAGAR</t>
  </si>
  <si>
    <t>PRESTAR LOS SERVICIOS PROFESIONALES PARA EL AREA DE GESTION DE DESARROLLO LOCAL PARA LA INCLUSION DE PROYECTOS AL SEGPLAN, MANEJO, CONTROL Y ACTUALIZACION DE LA MATRIZ MUSI Y DEMAS ACTIVIDADES QUE SE REQUIEREN PARA LA FORMULACION DE PROYECTOS DEL PALN DE DESARROLLO LOCAL 2017-2020 CONTRATO DE PRESTACION D ESERVICIOS N 53 DE 2017 POR ONCE MESES. REEMPLAZA EL RP No. 219 DEL 2017 POR CONSTITUIRSE COMO OBLIGACIONES POR PAGAR</t>
  </si>
  <si>
    <t>PRESTAR SUS SERVICIOS  DE APOYO PARA REALIZAR ACTIVIDADES INHERENTES A LA GESTION DOCUMENTAL DE LA ALCALDIA LOCAL DE SUMAPAZ Y DEL CORREGIMIENTO DE BETANIA CONTRATO DE PRESTACION DE SERVICIOS N 55 DE 2017 POR ONCE MESES. REEMPLAZA EL RP No. 220 DEL 2017 POR CONSTITUIRSE COMO OBLIGACIONES POR PAGAR</t>
  </si>
  <si>
    <t>PRESTAR LOS SERVICIOS PROFESIONALES COMO ABOGADO (A) DE APOYO AREA DE GESTION POLICIVA JURIDICA SUMAPAZ EN EL DESARROLLO DE LAS FUNCIONES PROPIAS DE ESA OFICINA CONTRATO DE PRESTACION DE SERVICIOS N 56 DE 2017 POR ONCE MESES. REEMPLAZA EL RP No. 221 DEL 2017 POR CONSTITUIRSE COMO OBLIGACIONES POR PAGAR</t>
  </si>
  <si>
    <t>PRESTAR LOS SERVICIOS PROFESIONALES AL AREA DE GESTION DE DESARROLLO LOCAL PARA QUE APOYE AL COORDINADOR DE LOS PROCESOS DE INFRAESTRUCTURA DE LA LOCALIDAD DE SUMAPAZ QUIEN REALIZARA EL PROCESO DE FORMULACION,EVALUACION, SUPERVISION Y ACOMPAÑAMIENTO DEL PROYECTO 1364 "MOVILIDAD PARA TODOS Y TODAS" EN EL COMPONENTE DE MALLA VIAL Y DEMAS PROCESOS QUE RESULTEN DE LA CONTRATACION DEL MENCIONADO PROYECTO CONTRATO DE PRESTACION DE SERVICIOS N 57 DE 2017 POR ONCE MESES. REEMPLAZA EL RP No. 222 DEL 2017 POR CONSTITUIRSE COMO OBLIGACIONES POR PAGAR</t>
  </si>
  <si>
    <t>PRESTAR LOS SERVICIOS PROFESIONALES PARA EL AREA DE GESTION DE DESARROLLO LOCAL EN LA FORMULACION, SEGUIMIENTO Y EJECUCION DE PROYECTOS RELACIONADOS CON POBLACION VULNERABLE, INCLUYENDO LA FOCALIZACION DE DICHA POBLACION CONTATO DE PRESTACION DE SERVICIOS N 58 DE 2017 POR ONCE MESES. REEMPLAZA EL RP No. 224 DEL 2017 POR CONSTITUIRSE COMO OBLIGACIONES POR PAGAR</t>
  </si>
  <si>
    <t>PRESTAR LOS SERVICIOS PROFESIONALES PARA EL AREA DE GESTION DESARROLLO LOCAL PARA QUE ADELANTE LAS ACCIONES DE GESTION E IMPLEMENTACION DE LAS POLITICAS Y NORMAS AMBIENTALES Y DE GESTION DEL RIESGO DE ORDEN NACIONAL Y DISTRITAL QUE LE COMPETEN A LA LOCALIDAD, DESEMPEÑANDOSE COMO REFRENTE AMBIENTAL PARA LA CUENCA DEL RIO BLANCO CONTRATO DE PRESTACION DE SERVICIOS N 59 DE 2017 POR ONCE MESES. REEMPLAZA EL RP No. 223 DEL 2017 POR CONSTITUIRSE COMO OBLIGACIONES POR PAGAR</t>
  </si>
  <si>
    <t>PRESTACION DE SERVICIOS DE APOYO PARA LAS CORREGIDURIAS DE NAZARETH Y BETANIA REALIZANDO ACTIVIDADES LOGISTICAS Y OPERATIVAS ATENDIENDO LOS LINEAMIENTOS DE LAS DIFERENTES AREAS DE LA ADMINISTRACOION LOCAL EN LOS BIENES DE PROPIEDAD DEL FONDO DE DESARROLLO LOCAL Y/O DE LA ALCALDIA LOCAL DE SUMAPAZ CONTRATO DE PRESTACION D ESERVICIOS N 60 DE 2017 POR DIEZ MESES VEINTINUEVE DIAS. REEMPLAZA EL RP No. 225 DEL 2017 POR CONSTITUIRSE COMO OBLIGACIONES POR PAGAR</t>
  </si>
  <si>
    <t>PRESTAR LOS SERVICIOS  DE APOYO EN LAS LABORES DE LOGISTICA Y NOTIFICACION EN LOS CORREGIMIENTOS DE LA LOCALIDAD DE SUMAPAZ CONTRATO DE PRESTACION D ESERVICIOS N 61 DE 2017 POR DIEZ MESES 28 DIAS. REEMPLAZA EL RP No. 226 DEL 2017 POR CONSTITUIRSE COMO OBLIGACIONES POR PAGAR</t>
  </si>
  <si>
    <t>PRESTAR SERVICIOS PROFESIONALES COMO ADMINISTRADOR DE VOZ Y DATOS BRINDANDO ASISTENCIA Y SOPORTE TECNICO DE SOFTWARE Y HARDWARE DE LOS EQUIPOS Y PROGRAMAS QUE MANEJA LA ENTIDAD ASI COMO A LOS USUARIOS QEU DESARROLLE SUS ACTIVIDADES EN LA ALCALDIA LOCAL  DE SUMAPAZ Y EN LAS DIFERENTES CORREGIDURIAS CONTRATO DE PRESTACION DE SERVICIOS N 62 DE 2017 POR DIEZ MESES 21 DIAS. REEMPLAZA EL RP No. 241 DEL 2017 POR CONSTITUIRSE COMO OBLIGACIONES POR PAGAR</t>
  </si>
  <si>
    <t>PRESTAR SERVICIOS PROFESIONALES PARA EL AREA DE GESTION DE DESARROLLO LOCAL EN LA IMPLEMENTACION Y SEGUIMIENTO DE LA UNIDAD LOCAL DE ASISTENCIA TECNICA Y AGROPECUARIA ULATA Y ACUEDUCTOS VEREDALES DE LA LOCALIDAD DE SUMAPAZ CONTRTO DE PRESTACION DE SERVICIOS N 63 DE 2017 POR DIEZ MESES VEINTIUN DIAS. REEMPLAZA EL RP No. 242 DEL 2017 POR CONSTITUIRSE COMO OBLIGACIONES POR PAGAR</t>
  </si>
  <si>
    <t>PRESTAR SUS SERVICIOS DE APOYO ADMINISTRATIVO AL AREA DE GESTION DE DESARROLLO LOCAL PARA EL AREA DEL CDI DE LA ALCALDIA LOCAL DE SUMAPAZ CONTRATO DEPRESTACION D ESEFVICIOS 64 DE 2017 POR DIEZ MESE Y 17 DIAS. REEMPLAZA EL RP No. 245 DEL 2017 POR CONSTITUIRSE COMO OBLIGACIONES POR PAGAR</t>
  </si>
  <si>
    <t>PRESTAR SUS SERVICIOS TECNICOS DE APOYO AL AREA DE DESARROLLO LOCAL EN LOS PROYECTOS Y PROCESOS RELACIONADOS CON EL ALMACENAMIENTO Y OPERATIVIDAD DEL PARQUE AUTOMOTOR DE PRPIEDAD DEL FDLS Y DEL QUE LLEGARE A SER RESPONSABLE CONTRATO DE PRESTACION DE SERVICIOS N 66 DE 2017 POR DIEZ MESES 14 DIAS. REEMPLAZA EL RP No. 251 DEL 2017 POR CONSTITUIRSE COMO OBLIGACIONES POR PAGAR</t>
  </si>
  <si>
    <t>PRESTAR LOS SERVICIOS PROFESIONALES COMO ABOGADO PARA APOYAR LOS ASUNTOS LEGALES Y CONTRACTUALES DE LA ALCALDIA LOCAL DE  SUMAPAZ CONTRATO DE PRESTACION DE SERVICIOS N 67 DE 2017 POR DIEZ MESES 13 DIAS. REEMPLAZA EL RP No. 250 DEL 2017 POR CONSTITUIRSE COMO OBLIGACIONES POR PAGAR</t>
  </si>
  <si>
    <t>PRESTAR LOS SERVICIOS PROFESIONALES PARA EL AREA DE GESTION DE DESARROLLO LOCAL PARA QUE REALICE EL ACOMPAÑAMIENTO, SUPERVISION Y FORMULACION DE LOS PROCESOS  DE ADECUACION, MANTENIMIENTO Y CONSTRUCCION DE LOS SALONES COMUNALES DE LA LOCALIDAD DE SUMAPAZ Y DE LOS DEMAS PROCESOS REFERENTES A LA INFRAESTRUCTURA DE LAS CORREGIDURIAS ( GESTION) ALCALDIA LOCAL Y DEMAS QUE LE SEAN ASIGNADOS. REEMPLAZA EL RP No. 279 DEL 2017 POR CONSTITUIRSE COMO OBLIGACIONES POR PAGAR</t>
  </si>
  <si>
    <t>PRESTAR LOS SERVICOS PROFESIONALES PARA EL AREA DE GESTION DE DESARROLLO LOCAL PARA APOYAR LA ADMINISTRACION LOCAL EN LOS DIFERENTES PROCESOS SOCIALES, DE PARTICIPACION, COORDINACION Y ARTICULACION INSTITUCIONAL E INTERISNTITUCIONAL DE INCLUSION E INTEGRACION LOCAL EN CONCORDANCIA CON EL PLAN DE DESARROLLO LOCAL 2017-2020. REEMPLAZA EL RP No. 281 DEL 2017 POR CONSTITUIRSE COMO OBLIGACIONES POR PAGAR</t>
  </si>
  <si>
    <t>PRESTAR LOS SERVICIOS DE APOYO EN LAS LABORES DE RADICACIÓN, CONSERVACIÓN, CLASIFICACIÓN Y NOTIFICACIÓN DE LA CORRESPONDENCIA QUE EMITE LA JUNTA ADMINISTRADORA LOCAL DE SUMAPAZ PARA LA BOGOTA URBANA Y AL AREA GESTIÓN DE DESARROLLO LOCAL. REEMPLAZA EL RP No. 282 DEL 2017 POR CONSTITUIRSE COMO OBLIGACIONES POR PAGAR</t>
  </si>
  <si>
    <t>CONTRATAR LA PRESTACION DEL SERVICIO DE VIGILANCIA Y SEGURIDAD PRIVADA CON ARMAS PARA LA SEDE ADMINISTRATIVA DE LA AVDA CL 6 N 32A 85 BARRIO VERAGUAS EL PARQUEADERO UBICADO EN UNA CASA CONTIGUA EN LA CRA 33 N 5C  12 DEL MISMO BARRIO (INMUEBLES TOMADOS EN ARRIENDO POR EL FDLS) Y EL CENTRO DE SERVICIOS DE SANTA ROSA UBICADO EN LA VEREDA SANTA ROSA D ELA LOCALIDAD DE SUMAPAZ BOGOTA DC CON EL FOIN DE ASEGURAR LA PROTECCION Y CUSTODIA DE LAS PERSONAS, BIENES O INMUEBLES DE PROPIEDAD DE LA ENTIDAD Y DE LOSQUE LEGALMENTE SEA O LLEGARE A SER RESPONSABLES. CONTRATO DE PRESTACION DE SERVICIO 074 DE 2017 POR NUEVE MESES. REEMPLAZA EL RP No. 309 DEL 2017 POR CONSTITUIRSE COMO OBLIGACIONES POR PAGAR</t>
  </si>
  <si>
    <t>CONTRATAR BAJO EL ESQUEMA DE PROVEEDURIA INTEGRAL-OUTSOURCING DE SUMINISTROS - EL SUMINISTRO DE LLANTAS Y VÁLVULAS, SERVICIO DE INSTALACIÓN, ALINEACIÓN, BALANCEO Y REENCAUCHE PARA LOS VEHÍCULOS LIVIANOS DE  PROPIEDAD Y/ O TENENCIA DEL FONDO DE DESARROLLO LOCAL DE SUMAPAZ. REEMPLAZA EL RP No. 334 DEL 2017 POR CONSTITUIRSE COMO OBLIGACIONES POR PAGAR</t>
  </si>
  <si>
    <t>PRESTAR EL SERVICIO DE AVITUALLAMIENTO (ALIMENTACION) PARA LA REALIZACION DE EVENTOS Y/O ACTIVIDADES DE GESTION PROMOCION Y PARTICIPACION. REEMPLAZA EL RP No. 337 DEL 2017 POR CONSTITUIRSE COMO OBLIGACIONES POR PAGAR</t>
  </si>
  <si>
    <t>EL CONTRATISTA SE COMPROMETE PARA CON EL FONDO A LA  "PRESTAR EL SERVICIO DE TRANSPORTE TERRESTRE CON EL FIN ATENDER LOS DIFERENTES EVENTOS INSTITUCIONALES PROGRAMADOS POR LA ADMINISTRACIÓN LOCAL Y LAS ACTIVIDADES DE PROMOCIÓN Y PARTICIPACIÓN". REEMPLAZA EL RP No. 366 DEL 2017 POR CONSTITUIRSE COMO OBLIGACIONES POR PAGAR</t>
  </si>
  <si>
    <t>REEMPLAZA  EL CDP 314 Y EL CRP 367 DEL 2017 CON OBJETO EL CONTRATISTA SE COMPROMETE PARA CON EL FONDO A LA  "PRESTAR EL SERVICIO DE TRANSPORTE TERRESTRE CON EL FIN ATENDER LOS DIFERENTES EVENTOS INSTITUCIONALES PROGRAMADOS POR LA ADMINISTRACIÓN LOCAL Y LAS ACTIVIDADES DE PROMOCIÓN Y PARTICIPACIÓN"</t>
  </si>
  <si>
    <t>EL CONTRATISTA SE COMPROMETE PARA CON EL FONDO DE DESARROLLO A REALIZAR EL MANTENIMIENTO PREVENTIVO Y CORRECTIVO DE LOS EQUIPOS DE INFRAESTRUCTURA TECNOLOGICA, INCLUIDO EL SUMINISTRO DE REPUESTOS PARA LA ALCALDÍA LOCAL DE SUMAPAZ. REEMPLAZA EL RP No. 402 DEL 2017 POR CONSTITUIRSE COMO OBLIGACIONES POR PAGAR</t>
  </si>
  <si>
    <t>EL CONTRATISTA SE COMPROMETE  PARA CON EL FONDO DE DESARROLLO A REALIZAR EL MANTENIMIENTO PREVENTIVO Y CORRECTIVO DE LOS EQUIPOS DE INFRAESTRUCTURA TECNOLOGICA, INCLUIDO EL SUMINISTRO DE REPUESTOS PARA LA ALCALDÍA LOCAL DE SUMAPAZ.. REEMPLAZA EL RP No. 401 DEL 2017 POR CONSTITUIRSE COMO OBLIGACIONES POR PAGAR</t>
  </si>
  <si>
    <t>ARRENDAMIENTO DE LOS INMUEBLES PARA EL FUNCIONAMIENTO DE LAS DIFERENTE DEPENDENCIAS DE LA ADMINISTRACIÓN LOCAL DE SUMAPAZ.. REEMPLAZA EL RP No. 404 DEL 2017 POR CONSTITUIRSE COMO OBLIGACIONES POR PAGAR</t>
  </si>
  <si>
    <t>EL CONTRATISTA SE OBLIGA PARA CON EL FONDO, A PRESTAR EL SERVICIO DE ADMINISTRACION Y OPERACIÓN DE LA MAQUINARIA PESADA Y VOLQUETAS DE PROPIEDAD DEL FONDO DE DESARROLLO LOCAL DE SUMAPAZ, PARA ATENDER LAS EMERGENCIAS VIALES QUE PUEDAN PRESENTARSE Y REALIZAR JORNADAS DE ASEO DE LA LOCALIDAD". REEMPLAZA EL RP No. 411 DEL 2017 POR CONSTITUIRSE COMO OBLIGACIONES POR PAGAR</t>
  </si>
  <si>
    <t>REALIZAR INTERVENTORIA TECNICA, ADMINISTRATIVA, SOCIAL, FINANCIERA,  AMBIENTAL Y JURIDICA  AL CONTRATO   QUE RESULTE DE LA LICITACIÓN PÚBLICA CUYO OBJETO ES ¿PRESTAR EL SERVICIO DE ADMINISTRACIÓN Y OPERACIÓN DE LA MAQUINARIA PESADA Y VOLQUETAS DE PROPIEDAD DEL FONDO DE DESARROLLO LOCAL DE SUMAPAZ, PARA ATENDER LAS EMERGENCIAS VIALES QUE PUEDAN PRESENTARSE Y REALIZAR JORNADAS DE ASEO DE LA LOCALIDAD.. REEMPLAZA EL RP No. 428 DEL 2017 POR CONSTITUIRSE COMO OBLIGACIONES POR PAGAR</t>
  </si>
  <si>
    <t>GARANTIZAR LA OPERACIÓN DE LOS PORTALES INTERACTIVOS DE: BETANIA, NAZARETH, SAN JUAN, LA UNIÓN Y REALIZAR LA APERTURA Y OPERACIÓN DE UN NUEVO PORTAL EN GRANADA, HACIENDO USO DE LAS TECNOLOGÍAS DE LA INFORMACIÓN Y LAS COMUNICACIONES.. REEMPLAZA CDP No. 349 DEL 2017 POR CONSTITUIRSE COMO OBLIGACIONES POR PAGAR</t>
  </si>
  <si>
    <t>REALIZAR LOS PROGRAMAS DEPORTIVOS CON ÉNFASIS EN FUTBOL, FUTBOL DE SALÓN, BALONCESTO Y ATLETISMO QUE VINCULE A NIÑOS, NIÑAS Y ADOLESCENTES DE LA LOCALIDAD DE SUMAPAZ, EN EL MARCO DEL PROYECTO 1353, DEL COMPONENTE ESCUELAS DE FORMACIÓN DEPORTIVA. REEMPLAZA EL RP No. 426 DEL 2017 POR CONSTITUIRSE COMO OBLIGACIONES POR PAGAR</t>
  </si>
  <si>
    <t>DESARROLLAR ACCIONES DE FORMACION Y FOMENTOS DE LAS PRACTICAS DEL ARTE Y LA CULTURA A TRAVES DE LA ESCUELA  DE FORMACIÓN ARTÍSTICA Y CULTURAL  EN LA LOCALIDAD DE SUMAPAZ. REEMPLAZA EL RP No. 455 DEL 2017 POR CONSTITUIRSE COMO OBLIGACIONES POR PAGAR</t>
  </si>
  <si>
    <t>SUMINISTRO Y TRANSPORTE DE COMBUSTIBLE PARA LA MAQUINARIA PESADA Y VOLQUETAS DE PROPIEDAD Y/O TENENCIA DEL FONDO DE DESARROLLO LOCAL DE SUMAPAZ. REEMPLAZA EL RP No. 463 DEL 2017 POR CONSTITUIRSE COMO OBLIGACIONES POR PAGAR</t>
  </si>
  <si>
    <t>PRESTAR LOS SERVICIOS LOGISTICOS Y PROFESIONALES PARA LA CELEBRACIÓN DEL DÍA DEL CAMPESINO 2017. REEMPLAZA EL RP No. 470 DEL 2017 POR CONSTITUIRSE COMO OBLIGACIONES POR PAGAR</t>
  </si>
  <si>
    <t>AUNAR ESFUERZOS TÉCNICOS, ADMINISTRATIVOS Y FINANCIEROS PARA DESARROLLAR UN PROCESO DE INTERVENCIÓN QUE GARANTICE EL DERECHO A LAS COMUNICACIONES, MEDIANTE LA OPERACIÓN, ADMINISTRACIÓN Y MANTENIMIENTO DE LAS LÍNEAS TELEFÓNICAS INSTALADAS DE ACUERDO CON LOS ESTUDIOS PREVIOS. REEMPLAZA CDP No. 413 DEL 2017 POR CONSTITUIRSE COMO OBLIGACIONES POR PAGAR</t>
  </si>
  <si>
    <t>PRESTAR LOS SERVICIOS PARA EXALTAR, PROTEGER Y DIVULGAR EL ARRAIGO CULTURAL CAMPESINO SUMAPACEÑO, MEDIANTE LA REALIZACIÓN DEL EVENTO CULTURAL DE PATRIMONIO CULTURAL INMATERIAL-FERIA AGROAMBIENTAL EN SU XVII EDICIÓN. REEMPLAZA EL RP No. 487 DEL 2017 POR CONSTITUIRSE COMO OBLIGACIONES POR PAGAR</t>
  </si>
  <si>
    <t>REALIZAR LA INTERVENTORÍA TÉCNICA, ADMINISTRATIVA, FINANCIERA, AMBIENTAL AL CONTRATO CUYO OBJETO ES PRESTAR LOS SERVICIOS PARA EXALTAR,PROTEGER Y DIVULGAR EL ARRAIGO CULTURAL CAMPESINO SUMAPACEÑO, MEDIANTE LA REALIZACIÓN DEL EVENTO CULTURAL DE PATRIMONIO CULTURAL INMATERIAL -FERIA AGROAMBIENTAL EN SU XVII EDICIÓN.. REEMPLAZA EL RP No. 486 DEL 2017 POR CONSTITUIRSE COMO OBLIGACIONES POR PAGAR</t>
  </si>
  <si>
    <t>SUMINISTRO DE LLANTAS, NEUMÁTICOS, PROTECTORES, VÁLVULAS SELLOMATIC Y SERVICIOS DE MONTAJE, BALANCEO, ALINEACIÓN Y REENCAUNCHE, PARA LOS VEHICULOS PESADOS, VOLQUETAS Y MAQUINARIA PESADA DE PROPIEDAD Y/O TENENCIA DEL FONDO DE DESARROLLO LOCAL DE SUMAPAZ.. REEMPLAZA EL RP No. 499 DEL 2017 POR CONSTITUIRSE COMO OBLIGACIONES POR PAGAR</t>
  </si>
  <si>
    <t>PRESTACIÓN DEL SERVICIO DE MANTENIMIENTO PREVENTIVO Y CORRECTIVO DE LA MAQUINARIA Y VEHICULOS PESADOS DE PROPIEDAD, GUARDA Y/O TENENCIA DEL FONDO DE DESARROLLO LOCAL DE SUMAPAZ CON SUMINISTRO DE REPUESTOS, INSUMOS Y MANO DE OBRA. REEMPLAZA EL RP No. 497 DEL 2017 POR CONSTITUIRSE COMO OBLIGACIONES POR PAGAR</t>
  </si>
  <si>
    <t>REALIZAR LA INTERVENTORIA TECNICA, ADMINISTRATIVA, FINANCIERA Y AMBIENTAL AL CONTRATO DERIVADO DE LA LICITACION PÚBLICA N° FDLS-LP-015-2017, QUE TENDRÁ POR OBJETO "PRESTAR EL SERVICIO DE MANTENIMIENTO PREVENTIVO Y CORRECTIVO DE LA MAQUINARIA Y VEHICULOS PESADOS DE PROPIEDAD, GUARDA Y/O TENENCIA DEL FONDO DE DESARROLLO LOCAL DE SUMAPAZ CON SUMINISTRO DE REPUESTOS, INSUMOS Y MANO DE OBRA".. REEMPLAZA EL RP No. 496 DEL 2017 POR CONSTITUIRSE COMO OBLIGACIONES POR PAGAR</t>
  </si>
  <si>
    <t>REALIZAR LA INTERVENTORÍA TÉCNICA, ADMINISTRATIVA, FINANCIERA Y AMBIENTAL AL CONTRATO CUYO OBJETO ES: "DESARROLLAR ACCIONES DE FORMACIÓN Y FOMENTOS DE LAS PRÁCTICAS DEL ARTE Y LA CULTURA A TRAVÉS DE LA ESCUELA DE FORMACIÓN ARTÍSTICA Y CULTURAL EN LA LOCALIDAD DE SUMAPAZ". REEMPLAZA CDP No. 391 DEL 2017 POR CONSTITUIRSE COMO OBLIGACIONES POR PAGAR</t>
  </si>
  <si>
    <t>PRESTAR ASISTENCIA TÉCNICA DIRECTA RURAL AGROPECUARIA PARA LOS PEQUEÑOS Y MEDIANOS PRODUCTORES DE LA LOCALIDAD DE SUMAPAZ. REEMPLAZA EL RP No. 501 DEL 2017 POR CONSTITUIRSE COMO OBLIGACIONES POR PAGAR</t>
  </si>
  <si>
    <t>Adquirir elementos para la dotación tecnológica de las Instituciones Educativas Distritales de la Localidad de Sumapaz, de conformidad con las especificaciones técnicas descritas en la ficha técnica, anexo técnico y los documentos integrales del proceso. REEMPLAZA EL RP No. 529 DEL 2017 POR CONSTITUIRSE COMO OBLIGACIONES POR PAGAR</t>
  </si>
  <si>
    <t>Adquirir elementos para la dotación pedagógica de las Instituciones Educativas Distritales ¿ IED y Centros de Desarrollo Infantil y Familias Rurales - CDIFR de la Localidad de Sumapaz, de conformidad con las especificaciones técnicas descritas en la ficha técnica, anexo técnico y los documentos integrales del proceso. REEMPLAZA EL RP No. 526 DEL 2017 POR CONSTITUIRSE COMO OBLIGACIONES POR PAGAR</t>
  </si>
  <si>
    <t>Adquirir elementos para la dotación pedagógica de las Instituciones Educativas Distritales ¿ IED y Centros de Desarrollo Infantil y Familias Rurales - CDIFR de la Localidad de Sumapaz, de conformidad con las especificaciones técnicas descritas en la ficha técnica, anexo técnico y los documentos integrales del proceso.. REEMPLAZA EL RP No. 525 DEL 2017 POR CONSTITUIRSE COMO OBLIGACIONES POR PAGAR</t>
  </si>
  <si>
    <t>PRESTAR LOS SERVICIOS PROFESIONALES PARA DESEMPEÑAR LAS ACTIVIDADES DEL PROMOTOR AMBIENTAL INSTITUCIONAL DE LA ALCALDÍA LOCAL DE SUMAPAZ PARA EL APOYO A LA FORMULACIÓN, EJECUCIÓN, SEGUIMIENTO Y MEJORA CONTINUA DE LAS HERRAMIENTAS QUE CONFORMAN LA GESTIÓN AMBIENTAL INSTITUCIONAL DE LA ALCALDÍA LOCAL DE SUMAPAZ. REEMPLAZA EL CDP 444 Y EL CRP 523 DEL 2017 PARA CONSTITUIRSE EN OBLIGACION POR PAGAR.</t>
  </si>
  <si>
    <t>PROMOVER ACCIONES ENCAMINADAS A LA NO VIOLENCIA CONTRA LA MUJER RURAL, COMO ACTO DE RECONOCIMIENTO DE SUS DERECHOS EN ESPECIAL LOS DERECHOS A LA PARTICIPACIÓN, EL TRABAJO, LA PAZ Y LA SEGURIDAD.. REEMPLAZA EL RP No. 528 DEL 2017 POR CONSTITUIRSE COMO OBLIGACIONES POR PAGAR</t>
  </si>
  <si>
    <t>REEMPLAZA EL  CDP 428 Y CRP 533 DE 2017, CONTRATAR LOS SEGUROS QUE AMPAREN LOS INTERESES PATRIMONIALES ACTUALES Y FUTUROS DE PROPIEDAD Y/O TENENCIA DEL FONDO DE DESARROLLO LOCAL DE SUMAPAZ.</t>
  </si>
  <si>
    <t>Prestar los servicios profesionales para realizar el acompañamiento en los temas culturales y artísticos que se llevarán a cabo en la Localidad de Sumapaz en la temporada navideña. REEMPLAZA EL CDP 467 Y RP 547 DE 2017 PARA CONSTITUIR OBLIGACION POR PAGAR</t>
  </si>
  <si>
    <t>REALIZAR LA INTERVENTORÍA TÉCNICA, ADMINISTRATIVA, FINANCIERA Y AMBIENTAL AL CONTRATO CUYO OBJETO ES ¿PRESTAR LOS SERVICIOS PARA LA ORGANIZACIÓN Y DESARROLLO DEL EVENTO "FESTIVAL NAVIDEÑO LOCAL 2017". REEMPLAZA EL RP No. 551 DEL 2017 POR CONSTITUIRSE COMO OBLIGACIONES POR PAGAR</t>
  </si>
  <si>
    <t>Realizar la interventoría técnica, administrativa, financiera, y ambiental al contrato que deriva del proyecto 1353 en su componente ACTIVIDADES LÚDICAS Y DEPORTIVAS DIRIGIDAS A PERSONA MAYOR Y PERSONA EN CONDICIÓN DE DISCAPACIDAD ¿. REEMPLAZA EL RP No. 553 DEL 2017 POR CONSTITUIRSE COMO OBLIGACIONES POR PAGAR</t>
  </si>
  <si>
    <t>PRESTAR LOS SERVICIOS DE ORGANIZACIÓN Y DESARROLLO DEL EVENTO "FESTIVAL NAVIDEÑO LOCAL 2017". REEMPLAZA EL RP No. 554 DEL 2017 POR CONSTITUIRSE COMO OBLIGACIONES POR PAGAR</t>
  </si>
  <si>
    <t>DESARROLLAR LOS JUEGOS RURALES DE LA LOCALIDAD DE SUMAPAZ A TRAVÉS DE LAS DIFERENTES DISCIPLINAS QUE PERMITAN LA SANA COMPETENCIA, BUEN USO DEL TIEMPO LIBRE Y DESARROLLO DE HABILIDADES DE LOS DIFERENTES GRUPOS POBLACIONALES.. REEMPLAZA EL RP No. 559 DEL 2017 POR CONSTITUIRSE COMO OBLIGACIONES POR PAGAR</t>
  </si>
  <si>
    <t>Prestar los servicios para la elaboración, diseño, diagramación e impresión del periódico local ¿El Rural¿, así como la adquisición de las demás piezas publicitarias establecidas por el Fondo de Desarrollo Local de Sumapaz.. REEMPLAZA EL RP No. 558 DEL 2017 POR CONSTITUIRSE COMO OBLIGACIONES POR PAGAR</t>
  </si>
  <si>
    <t>REEMPLAZA EL CDP 429 Y CRP 563 DE 2017 CON OBJETO REALIZAR ACTIVIDADES LÚDICAS Y DEPORTIVAS DIRIGIDAS A PERSONA MAYOR Y PERSONA EN CONDICIÓN DE DISCAPACIDAD DE LA LOCALIDAD DE SUMAPAZ QUE CONTRIBUYAN AL APROVECHAMIENTO DEL TIEMPO LIBRE Y AL MEJORAMIENTO DE LA CALIDAD DE VIDA</t>
  </si>
  <si>
    <t>REALIZAR POR EL SISTEMA DE PRECIOS UNITARIOS FIJOS SIN FORMULA DE REAJUSTE: EL MANTENIMIENTO DE PUENTES SOBRE CORRIENTES DE AGUA EN LA LOCALIDAD DE SUMAPAZ. REEMPLAZA EL RP No. 560 DEL 2017 POR CONSTITUIRSE COMO OBLIGACIONES POR PAGAR</t>
  </si>
  <si>
    <t>REALIZAR LA INTERVENTORÍA TÉCNICA, ADMINISTRATIVA, FINANCIERA, AMBIENTAL, SOCIAL Y JURÍDICA AL CONTRATO CUYO OBJETO ES "REALIZAR POR EL SISTEMA DE PRECIOS UNITARIOS FIJOS SIN FORMULA DE REAJUSTE: EL MANTENIMIENTO DE PUENTES SOBRE CORRIENTES DE AGUA EN LA LOCALIDAD DE SUMAPAZ". REEMPLAZA EL RP No. 561 DEL 2017 POR CONSTITUIRSE COMO OBLIGACIONES POR PAGAR</t>
  </si>
  <si>
    <t>REALIZAR EL DIAGNÓSTICO MANTENIMIENTO Y REPARACIONES LOCATIVAS A LOS SALONES COMUNALES Y/O EQUIPAMIENTOS COMUNITARIOS DE LA LOCALIDAD DE SUMAPAZ. REEMPLAZA CDP 432 Y CRP 564 DE 2017 SE CONSTITUYE COMO OBLIGACION POR PAGAR</t>
  </si>
  <si>
    <t>REALIZAR EL ESTUDIO DE VULNERABILIDAD SISMICA Y LOS ESTUDIOS Y DISEÑOS ASOCIADOS PARA EL MEJORAMIENTO DEL SALÓN COMUNAL DEL CORREGIMIENTO DE NAZARETH EN LA LOCALIDAD DE SUMAPAZ. REEMPLAZA EL RP No. 566 DEL 2017 POR CONSTITUIRSE COMO OBLIGACIONES POR PAGAR</t>
  </si>
  <si>
    <t>PRESTAR EL SERVICIO PARA LA RESTAURACIÓN ECOLÓGICA EN LA RECUPERACIÓN DE LAS RONDAS DE LAS CUENCAS HÍDRICAS Y QUEBRADAS DISTURBADAS Y DE LAS ZONAS QUE HAN SUFRIDO PROCESOS DE EXTRACCIÓN PÉTREA EN LA LOCALIDAD DE SUMAPAZ.. REEMPLAZA EL RP No. 565 DEL 2017 POR CONSTITUIRSE COMO OBLIGACIONES POR PAGAR</t>
  </si>
  <si>
    <t>Realizar la interventoría técnica, administrativa, financiera, ambiental al contrato cuyo objeto es "Desarrollar los juegos rurales de la localidad de Sumapaz a través de las diferentes disciplinas que permitan la sana competencia, buen uso del tiempo libre y desarrollo de habilidades de los diferentes grupos poblacionales".. REEMPLAZA EL RP No. 568 DEL 2017 POR CONSTITUIRSE COMO OBLIGACIONES POR PAGAR</t>
  </si>
  <si>
    <t>Adquirir elementos para la dotación tecnológica de las Juntas de Acción Comunal ¿ JAC de la Localidad de Sumapaz, de conformidad con las especificaciones técnicas descritas y los documentos integrales del proceso. REEMPLAZA EL CDP 457 Y EL CR 567 DEL 2017 PARA CONSTITUIR OBLIGACION POR PAGAR</t>
  </si>
  <si>
    <t>REALIZAR LA INTERVENTORÍA TÉCNICA, ADMINISTRATIVA, FINANCIERA, AMBIENTAL, SOCIAL Y JURÍDICA AL CONTRATO DE OBRA PÙBLICA CUYO OBJETO ES ¿REALIZAR EL DIAGNÓSTICO, MANTENIMIENTO Y REPARACIONES LOCATIVAS A LOS SALONES COMUNALES Y/O EQUIPAMIENTOS COMUNITARIOS DE LA LOCALIDAD DE SUMAPAZ. REEMPLAZA CDP 441 Y CRP 569 DE 2017 PARA CONSTITUIR OBLIGACION POR PAGAR</t>
  </si>
  <si>
    <t>REALIZAR LA INTERVENTORÍA TÉCNICA, ADMINISTRATIVA, FINANCIERA, AMBIENTAL, SOCIAL Y JURÍDICA AL CONTRATO CUYO OBJETO ES REALIZAR POR EL SISTEMA DE PRECIOS UNITARIOS FIJOS SIN FORMULA DE REAJUSTE: LAS OBRAS Y ACTIVIDADES PARA LA CONSERVACIÓN DE LA MALLA VIAL DE LA LOCALIDAD DE SUMAPAZ A MONTO AGOTABLE. REEMPLAZA EL RP No. 570 DEL 2017 POR CONSTITUIRSE COMO OBLIGACIONES POR PAGAR</t>
  </si>
  <si>
    <t>REEMPLAZO DEL CDP 459  Y CRP 584 DE 2017 PRESTAR EL SERVICIO DE MANTENIMIENTO PREVENTIVO Y CORRECTIVO DE LOS VEHÍCULOS LIVIANOS DE PROPIEDAD, GUARDA, Y/O TENENCIA DEL FONDO DE DESARROLLO LOCAL DE SUMAPAZ, CON SUMINISTRO DE REPUESTOS ORIGINALES, INSUMOS Y MANO DE OBRA</t>
  </si>
  <si>
    <t>REALIZAR UN DIPLOMADO EN CONSTRUCCIÓN DE PAZ, GÉNERO, FORTALECIMIENTO DEL EJERCICIO DE CIUDADANÍAS.. REEMPLAZA EL RP No. 583 DEL 2017 POR CONSTITUIRSE COMO OBLIGACIONES POR PAGAR</t>
  </si>
  <si>
    <t>CONTRATAR LA PRESTACION DEL SERVICIO INTEGRAL DE ASEO Y CAFETERIA QUE INCLUYA PERSONAL, MAQUINARIA, ELEMENTOS E INSUMOS PARA LA SEDE ADMINISTRATIVA DE LA ALCALDIA LOCAL DE SUMAPAZ ORDEN DE COMPRA N 14443 DE 2017 HASTA MARZO 2018. REEMPLAZA EL RP No. 253 DEL 2017 POR CONSTITUIRSE COMO OBLIGACIONES POR PAGAR</t>
  </si>
  <si>
    <t>SUMINISTRO DE COMBUSTIBLE PARA LOS VEHICULOS LIVIANOS DE PROPIEDAD Y/O TENENCIA DEL FONDO DE DESARROLLO LOCAL DE SUMAPAZ. REEMPLAZA EL RP No. 368 DEL 2017 POR CONSTITUIRSE COMO OBLIGACIONES POR PAGAR</t>
  </si>
  <si>
    <t>EL CONTRATO QUE SE PRETENDE CELEBRAR, TENDRÁ POR OBJETO "ADQUISICIÓN DE CONSUMIBLES DE IMPRESIÓN CON DESTINO A LAS DIFERENTES DEPENDENCIAS DEL FONDO DE DESARROLLO LOCAL DE SUMAPAZ A TRAVÉS DEL ACUERDO MARCO DE PRECIOS DE COLOMBIA COMPRA EFICIENTE CCE-538-1-AMP-2016". REEMPLAZA EL RP No. 574 DEL 2017 POR CONSTITUIRSE COMO OBLIGACIONES POR PAGAR</t>
  </si>
  <si>
    <t>EL CONTRATO QUE SE PRETENDE CELEBRAR, TENDRÁ POR OBJETO "ADQUISICIÓN DE CONSUMIBLES DE IMPRESIÓN CON DESTINO A LAS DIFERENTES DEPENDENCIAS DEL FONDO DE DESARROLLO LOCAL DE SUMAPAZ A TRAVÉS DEL ACUERDO MARCO DE PRECIOS DE COLOMBIA COMPRA EFICIENTE CCE-538-1-AMP-2016".. REEMPLAZA EL RP No. 573 DEL 2017 POR CONSTITUIRSE COMO OBLIGACIONES POR PAGAR</t>
  </si>
  <si>
    <t>ADQUIRIR A TITULO DE COMPRA VENTA 1(UN) CARROTANQUE Y 1(UNA) VOLQUETA PARA EL PARQUE AUTOMOTOR DEL FONDO DE DESARROLLO LOCAL DE SUMAPAZ. REEMPLAZA EL RP No. 571 DEL 2017 POR CONSTITUIRSE COMO OBLIGACIONES POR PAGAR</t>
  </si>
  <si>
    <t>ADQUIRIR A TITULO DE COMPRA VENTA 1(UN) CARROTANQUE Y 1(UNA) VOLQUETA PARA EL PARQUE AUTOMOTOR DEL FONDO DE DESARROLLO LOCAL DE SUMAPAZ. REEMPLAZA EL RP No. 572 DEL 2017 POR CONSTITUIRSE COMO OBLIGACIONES POR PAGAR</t>
  </si>
  <si>
    <t>POR ERROR EN LA NUMERACION POR PARTE DE JURIDICA, ESTE REEMPLAZA EL CRP 427 DE 2017, CON OBJETO "REALIZAR LA INTERVENTORÍA TÉCNICA, ADMINISTRATIVA, FINANCIERA, AMBIENTAL AL CONTRATO QUE DERIVA DEL PROYECTO 1353 EN SU COMPONENTE ESCUELAS DE FORMACIÓN DEPORTIVA". REEMPLAZA EL RP No. 467 DEL 2017 POR CONSTITUIRSE COMO OBLIGACIONES POR PAGAR</t>
  </si>
  <si>
    <t>REALIZAR POR EL SISTEMA DE PRECIOS UNITARIOS FIJOS SIN FORMULA DE REAJUSTE: LAS OBRAS Y ACTIVIDADES PARA LA CONSERVACIÓN DE LA MALLA VIAL DE LA LOCALIDAD DE SUMAPAZ A MONTO AGOTABLE. REEMPLAZA EL RP No. 552 DEL 2017 POR CONSTITUIRSE COMO OBLIGACIONES POR PAGAR</t>
  </si>
  <si>
    <t>901.069.060-8</t>
  </si>
  <si>
    <t>800.089.111-4</t>
  </si>
  <si>
    <t>900424713-8</t>
  </si>
  <si>
    <t>900.024.202-1</t>
  </si>
  <si>
    <t>901103803-9</t>
  </si>
  <si>
    <t>900.094.963-5</t>
  </si>
  <si>
    <t>900.017.160-1</t>
  </si>
  <si>
    <t>800.084.124-7</t>
  </si>
  <si>
    <t>830,059,289-7</t>
  </si>
  <si>
    <t>899.9999.115-8</t>
  </si>
  <si>
    <t>830110394-1</t>
  </si>
  <si>
    <t>800089111-4</t>
  </si>
  <si>
    <t>901125846-1</t>
  </si>
  <si>
    <t>800.026.452-0</t>
  </si>
  <si>
    <t>900504502-4</t>
  </si>
  <si>
    <t>860002184-6</t>
  </si>
  <si>
    <t>901139987-0</t>
  </si>
  <si>
    <t>900206910-8</t>
  </si>
  <si>
    <t>830080869-6</t>
  </si>
  <si>
    <t>901.140.653-8</t>
  </si>
  <si>
    <t>830007421-0</t>
  </si>
  <si>
    <t>901140969-1</t>
  </si>
  <si>
    <t>900171000-8</t>
  </si>
  <si>
    <t>830032102-1</t>
  </si>
  <si>
    <t>900227804-5</t>
  </si>
  <si>
    <t>901141879-1</t>
  </si>
  <si>
    <t>901141829-1</t>
  </si>
  <si>
    <t>9011411666-7</t>
  </si>
  <si>
    <t>900018217-5</t>
  </si>
  <si>
    <t>900.229.503-2</t>
  </si>
  <si>
    <t>830.095.213-0</t>
  </si>
  <si>
    <t>830.073.623-2</t>
  </si>
  <si>
    <t>860028580-2</t>
  </si>
  <si>
    <t>901137587-9</t>
  </si>
  <si>
    <t>GOMEZ MORENO CRISTINA ISABEL</t>
  </si>
  <si>
    <t>SINDY  ROJAS DELGADO</t>
  </si>
  <si>
    <t>MARIO ARTURO SALGADO BOLAÑOS</t>
  </si>
  <si>
    <t>JUAN CARLOS GIL CASTRO</t>
  </si>
  <si>
    <t>ANGIE  RAMIREZ CARREÑO</t>
  </si>
  <si>
    <t>SONIA  MONTENEGRO ACOSTA</t>
  </si>
  <si>
    <t>GERMAN OSWALDO QUIROGA CARDENAS</t>
  </si>
  <si>
    <t>ELIZABETH  HERRERA PEREZ</t>
  </si>
  <si>
    <t>LUISA FERNANDA LOZANO GRACIA</t>
  </si>
  <si>
    <t>MILENY  HILARION RIOS</t>
  </si>
  <si>
    <t>ANDRES FERNANDO ZUÑIGA FORERO CEDIDO A ERIKA FIERRO EL 1 DE SEPTIEMBRE DE 2017</t>
  </si>
  <si>
    <t>EDGAR IVAN SEPULVEDA PARRA</t>
  </si>
  <si>
    <t>YIMMY ALEXANDER CORREDOR CAMARGO</t>
  </si>
  <si>
    <t>KEVINN STEVEN CARRERA CHOCONTA</t>
  </si>
  <si>
    <t>XIMENA ANDREA ROMERO DORADO</t>
  </si>
  <si>
    <t>LUIS CAMILO SANCHEZ PARRA</t>
  </si>
  <si>
    <t>UNION TEMPORAL ATALAYA INTERCOM</t>
  </si>
  <si>
    <t>LLANTAS E IMPORTACIONES SAGU SAS</t>
  </si>
  <si>
    <t>J Y F INVERSIONES S A S</t>
  </si>
  <si>
    <t>E &amp; C INGENIEROS LTDA</t>
  </si>
  <si>
    <t>HECTOR  HERRERA BAQUERO</t>
  </si>
  <si>
    <t>CONSORCIO CODIDECOL &amp; CIA</t>
  </si>
  <si>
    <t>FUNDACION PARA EL DESARROLLO INFANTIL SOCIAL Y CULTURAL IWOKE</t>
  </si>
  <si>
    <t>CORPORACION FUTURO DE COLOMBIA - CORFUTURO</t>
  </si>
  <si>
    <t>ESTACION DE SERVICIO CARRERA 50 S A S</t>
  </si>
  <si>
    <t>ASOCIACION DE DISCAPACITADOS FISICOS DEL SUR ASODISFISUR</t>
  </si>
  <si>
    <t>FUNDACION INTEGRAL DE TERAPIAS EN COLOMBIA- FITEC</t>
  </si>
  <si>
    <t>UNON TEMPORAL MERCANTIL Y TRI SUMAPAZ</t>
  </si>
  <si>
    <t>SANDRA MILENA USECHE HENAO</t>
  </si>
  <si>
    <t>HERNEY  POLO</t>
  </si>
  <si>
    <t>DIDACTICOS PINOCHO S A</t>
  </si>
  <si>
    <t>CORPORACION TIEMPO DE MUJERES COLOMBIA</t>
  </si>
  <si>
    <t>AXA COLPATRIA SEGUROS SA</t>
  </si>
  <si>
    <t>LUIS FERNANDO BARRETO GONZALEZ</t>
  </si>
  <si>
    <t>UNION TEMPORAL EVENTOS POR BOGOTA</t>
  </si>
  <si>
    <t>CORPORACION PUNTOS CARDINALES</t>
  </si>
  <si>
    <t>FUNDACION S XXI RESCATE AMBIENTAL SOCIAL CULTURAL Y TURISTICO</t>
  </si>
  <si>
    <t>UNION TEMPORAL RECREACION DEPORTE Y CULTURA 2017</t>
  </si>
  <si>
    <t>CONSTRUCCIONES AXIOMA LTDA</t>
  </si>
  <si>
    <t>EDGAR HENRRY SOLER RUBIO</t>
  </si>
  <si>
    <t>CONSORCIO  ESPIRITU SANTO 2</t>
  </si>
  <si>
    <t>CONSULTORIA Y CONSTRUCCIONES CIVILES LTDA</t>
  </si>
  <si>
    <t>ECOFLORA SAS</t>
  </si>
  <si>
    <t>NELSON RODRIGO GONZALEZ GUAYANA</t>
  </si>
  <si>
    <t>OBSERVER MONITORING ON LINE LTDA</t>
  </si>
  <si>
    <t>CONSORCIO RT</t>
  </si>
  <si>
    <t>CONSORCIO INTERVIAL SUMAPAZ</t>
  </si>
  <si>
    <t>UNION TEMPORAL JAKO MOTOR</t>
  </si>
  <si>
    <t>FUNDACION OTRO ROLLO SOCIAL</t>
  </si>
  <si>
    <t>SERVICIOS DE ASEO CAFETERIA Y MANTENIMIENTO INSTITUCIONAL  OUTSOURCING SEASIN LIMITADA</t>
  </si>
  <si>
    <t>KEY MARKET S.A.S.</t>
  </si>
  <si>
    <t>DISTRIBUIDORA DE PAPELES S.A.S</t>
  </si>
  <si>
    <t>AUTOMAYOR S A</t>
  </si>
  <si>
    <t>LEIDY JURANNY CRUZ MORENO</t>
  </si>
  <si>
    <t>CONSORCIO VIAL SUMAPAZ 2017</t>
  </si>
  <si>
    <t>16-12-4922990</t>
  </si>
  <si>
    <t>GARANTIZAR EL DERECHO A LAS COMUNICACIONES DE LOS SUMAPACEÑOS   MEDIANTE LA OPERACION, ADMINISTRACION Y  MANTENIMIENTO DE LAS LINEAS TELEFONICAS INSTALADAS  EN LA LOCALIDAD DE SUMAPAZ CONVENIO INTRERADMINISTRATIVO DE COFINANCIACION N 19 DE 2016 POR DIEZ MESES. REEMPLAZA CDP NO. 270 DEL 2016 POR CONSTITUIRSE COMO OBLIGACIONES POR PAGAR REEMPLAZA CRP 272 CONVENIO INTERADMINISTRATIVO N 19 DE 2016 POR CONSTITUIRSE  COMO POBLIGACIONES POR PAGAR. REEMPLAZA CDP No. 19 DEL 2017 POR CONSTITUIRSE COMO OBLIGACIONES POR PAGAR</t>
  </si>
  <si>
    <t>899.999.115-8</t>
  </si>
  <si>
    <t>16-9-413048</t>
  </si>
  <si>
    <t>PRESTAR EL SERVICIO DE TRANSPORTE TERRESTRE AUTOMOTOR ESPECIAL PARA ATENDER LOS DIFERENTES EVENTOS INSTITUCIONALES PROGRAMADOS POR LA ADMINISTRACIÓN LOCAL Y LAS ACTIVIDADES DE PROMOCIÓN Y PARTICIPACIÓN.</t>
  </si>
  <si>
    <t>16-12-5259938</t>
  </si>
  <si>
    <t>GARANTIZAR LA OPERACION DE LOS PORTALES INTERACTIVOS DE BETANIA, NAZARETH, SAN JUAN Y LA UNION, HACIENDO USO DE LAS TECNOLOGIAS DE LA INFORMACION Y LAS COMUNICACIONES CONVENIO INTERADMINISTRATIVO DE COFIANCNIACION N 43 DE 2016 POR SEIS MESES. REEMPLAZA CDP NO. 327 DEL 2016 POR CONSTITUIRSE COMO OBLIGACIONES POR PAGAR REEMPLAZA CRP 357 CONVENIO INTERADM9INISTRATIVO DE COFIANCIACION N 43 DE 2016 POR CONSTITUIRSE COMO OBLIGACIONES POR PAGAR. REEMPLAZA CDP No. 25 DEL 2017 POR CONSTITUIRSE COMO OBLIGACIONES POR PAGAR</t>
  </si>
  <si>
    <t>16-11-5407622</t>
  </si>
  <si>
    <t>Contratar los seguros que amparen los intereses patrimoniales actuales y futuros, así como los bienes de propiedad del Fondo de Desarrollo Local de Sumapaz, que estén bajo su responsabilidad y custodia y aquellos que sean adquiridos para desarrollar las funciones inherentes a su actividad y cualquier otra póliza de seguros que requiera la entidad en el desarrollo de su actividad¿</t>
  </si>
  <si>
    <t>860.002.184-6</t>
  </si>
  <si>
    <t>16-15-5438123</t>
  </si>
  <si>
    <t xml:space="preserve">REALIZAR LA INTERVENTORÍA TÉCNICA, ADMINISTRATIVA, FINANCIERA, AMBIENTAL, SOCIAL Y JURÍDICA AL CONTRATO CUYO OBJETO ES ¿REALIZAR POR SISTEMA DE PRECIOS UNITARIOS FIJOS SIN FORMULA DE REAJUSTE: EL MANTENIMIENTO INTEGRAL, LA REHABILITACIÓN Y LA RECUPERACIÓN DE LA MALLA VIAL LOCAL MEDIANTE APLICACIÓN O EXTENDIDO DE PAVIMEN TOS RECICLADOS ESTABILIZADOS Y LA CONSTRUCCIÓN DE OBRAS COMPLEMENTARIAS, EN LOS CORREGIMIENTOS DE SAN JUAN, BETANIA Y NAZARETH DE LA LOCALIDAD DE SUMAPAZ A MONTO AGOTABLE. </t>
  </si>
  <si>
    <t>1364</t>
  </si>
  <si>
    <t>901.012.086-3</t>
  </si>
  <si>
    <t>CONSORCIO INTERVIAS 2016</t>
  </si>
  <si>
    <t>REALIZAR POR EL SISTEMA DE PRECIOS UNITARIOS FIJOS SIN FORMULA DE REAJUSTE: EL MANTENIMIENTO INTEGRAL, LA REHABILITACION Y LA RECUPERACION DE LA MALLA VIAL LOCAL MEDIANTE LA APLICACION O EXTENDIDO DE PAVIMENTOS RECICLADOS ESTABILIZADOS Y LA CONSTRUCCION DE OBRAS COMPLEMENTARIAS, EN LOS CORREGIMIENTOS DE SAN JUAN, BETANIA Y NAZARETH DE LA LOCALIDAD DE SUMAPAZ A MONTO AGOTABLE</t>
  </si>
  <si>
    <t>901.012.470-9</t>
  </si>
  <si>
    <t>CONSORCIO  SM</t>
  </si>
  <si>
    <t>REALIZAR LA INTERVENTORIA TECNICA, ADMINISTRATIVA, FINANCIERA Y AMBIENTAL AL CONTRATO CUYO OBJETO ES "REALIZAR EXPEDICIONES PEDAGOGICAS AL SECTOR DEL META, ENCAMINADAS AL FORTALECIMIENTO DE LAS PRACTICAS CURRICULARES Y AL MEJORAMIENTO DE LA CALIDAD DE LA EDUCACION EN LA LOCALIDAD DE SUMAPAZ" CONTRATO DE INTERVENTORIA N 107 DE 2016 POR DOS MESES. REEMPLAZA EL RP No. 540 DEL 2016 POR CONSTITUIRSE COMO OBLIGACIONES POR PAGAR. REEMPLAZA EL RP No. 87 DEL 2017 POR CONSTITUIRSE COMO OBLIGACIONES POR PAGAR</t>
  </si>
  <si>
    <t>79819273-8</t>
  </si>
  <si>
    <t>16-1-160576</t>
  </si>
  <si>
    <t>16-13-5730404</t>
  </si>
  <si>
    <t>16-1-162517</t>
  </si>
  <si>
    <t xml:space="preserve">CONTRATAR POR EL SISTEMA DE PRECIOS UNITARIOS FIIJOS SIN FORMULA DE REAJUSTE LA CONSTRUCCION DE 4 ESTRUCTURAS DE CONTENCION DE ACUERDO CON LOS DISEÑOS PRODUCTO DEL CONTRATO DE CONSULTORIA 88 DE 2015 EN LA LOCALIDAD DE SUMAPAZ CONTRATO DE OBRA N 112 DE 2016 POR SEIS MESES. </t>
  </si>
  <si>
    <t>1340</t>
  </si>
  <si>
    <t>CONSORCIO RS SUMAPAZ</t>
  </si>
  <si>
    <t>901025035-4</t>
  </si>
  <si>
    <t>PRESTAR EL SERVICIO DE MANTENIMIENTO PREVENTIVO Y CORRECTIVO DE LOS VEHÍCULOS LIVIANOS DE PROPIEDAD, GUARDA, Y/O TENENCIA DEL FONDO DE DESARROLLO LOCAL DE SUMAPAZ, CON SUMINISTRO DE REPUESTOS ORIGINALES, INSUMOS Y MANO DE OBRA.</t>
  </si>
  <si>
    <t>16-11-5703949</t>
  </si>
  <si>
    <t>830065444-7</t>
  </si>
  <si>
    <t>PARQUE DE MAQUINARIA SAS</t>
  </si>
  <si>
    <t>CONTRATAR LA POLIZA DE SGURO DE VIDA GRUPO PARA LOS EDILES DE LA LOCALIDAD DE SUMAPAZ</t>
  </si>
  <si>
    <t>16-13-5801075</t>
  </si>
  <si>
    <t>860009174-4</t>
  </si>
  <si>
    <t>16-15-5801213</t>
  </si>
  <si>
    <t>Interventoría Técnica, Administrativa, Financiera, Ambiental Social y Jurídica al contrato cuyo objeto es contratar por el sistema de precios unitarios fijos sin fórmula de reajuste la construcción de 4 estructuras de contención de acuerdo a los diseños producto del contrato de consultoría 88 de 2015 en la localidad de Sumapaz¿</t>
  </si>
  <si>
    <t>901035963-7</t>
  </si>
  <si>
    <t>CONSORCIO INTER ESTRUCTURAS 2016</t>
  </si>
  <si>
    <t>16-13-5945668</t>
  </si>
  <si>
    <t xml:space="preserve">CONTRATAR LA PREPRODUCCION, PRODUCCION, POSTPRODUCCION Y EMISION DE CUÑAS RADIALES SEGUN PLAN DE MEDIOS Y CALENDARIO DE ACTIVIDADES DE LA ALCALDIA LOCAL DE SUMAPAZ A TRAVES DE MEDIOS DE COMUNICACION </t>
  </si>
  <si>
    <t>860051929-5</t>
  </si>
  <si>
    <t>RADIO CAPITAL LTDA</t>
  </si>
  <si>
    <t>16-12-5965829</t>
  </si>
  <si>
    <t xml:space="preserve">AUNAR RECURSOS TECNICOS ADMINISTRATIVOS Y FINANCIEROS PARA ELSUMINISTRO, ENTREGA Y SEGUIMIENTO DE AYUDAS TECNICAS QUE NO SE ENCUENTREN  PREVISTAS O CUBIERTAS DENTRO DEL PLAN OBLIGATORIO DE SALUD POS, ACORDE A LAS CARACTERISTICAS Y NECESIDADES INDIVUDUALES DE LAS PERSONAS EN CONDICION DE DISCAPACIDAD, SU FAMILIA, CUIDADOR O CUIDADORA Y REALIZAR ACCIONES QUE CONTRIBUYAN AL MEJORAMIENTO DE LA CALIDAD DE VIDA DE LAS PERSONAS EN CONDICION DE DISCAPACIDAD DE LA LOCALIDAD DE SUMAPAZ </t>
  </si>
  <si>
    <t>900958564-9</t>
  </si>
  <si>
    <t>27/01/20107</t>
  </si>
  <si>
    <t>1/02/20107</t>
  </si>
  <si>
    <t>1/02/207</t>
  </si>
  <si>
    <t>CAJA MENOR</t>
  </si>
  <si>
    <t xml:space="preserve">Reconocimiento honorarios ediles de la localidad de Sumapaz, por asistir a sesiones ordinarias y extraordinarias </t>
  </si>
  <si>
    <t>JUNTA ADMINISTRADORA LOCAL</t>
  </si>
  <si>
    <t>SERVICIOS PUBLICOS</t>
  </si>
  <si>
    <t>1375</t>
  </si>
  <si>
    <t xml:space="preserve">GASTO APOYO ECONOMICO SUBSIDIO TIPO C PARA LA VIGENCIA FEBRERO 2018 A ENERO DE 2019 RESOLUCIÓN No. 002 DE 2018 </t>
  </si>
  <si>
    <t>RESOLUCION</t>
  </si>
  <si>
    <t>1334</t>
  </si>
  <si>
    <t>CAJA DE COMPENSACION FAMILIAR - COMPENSAR</t>
  </si>
  <si>
    <t>COSTOS OPERATIVOS APOYO ECONOMICO SUBSIDICO TIPO C PARA LA VIGENCIA FEBRERO 2018 A ENERO 2019 RESOLUCIÓN 003 DE 2018 GASTO OPERATIVO</t>
  </si>
  <si>
    <t>denar el pago de los honorarios a los herederos del causante Guillermo Alberto Leal Mariño como miembro de la JAL de Sumapaz, durante los meses de octubre y noviembre de 2018.</t>
  </si>
  <si>
    <t>Ordenar el pago de los honorarios a los herederos del causante Guillermo Alberto Leal Mariño como miembro de la JAL de Sumapaz, durante los meses de octubre y noviembre de 2018.</t>
  </si>
  <si>
    <t>GASTO APOYO ECONOMICO SUBSIDIO TIPO C PARA LA VIGENCIA FREBRERO 2017 A ENERO 2018 RESOLIUCION N 03 DE 2017 POR DOCE MESES. REEMPLAZA EL RP No. 239 DEL 2017 POR CONSTITUIRSE COMO OBLIGACIONES POR PAGAR</t>
  </si>
  <si>
    <t>COSTO OPERATIVO APOYO ECONOMICO SUBSIDICO TIPO C PARA LA VIGENCIA FEBRERO 2017 A ENERO 2018 RESOLUCION 4 DE 2017 GASTO OPERATIVO. REEMPLAZA EL RP No. 240 DEL 2017 POR CONSTITUIRSE COMO OBLIGACIONES POR PAGAR</t>
  </si>
  <si>
    <t>CARMENZA ADRIANA LOPEZ RUIZ</t>
  </si>
  <si>
    <t>DAVID GUILLERMO LEAL YEPES</t>
  </si>
  <si>
    <t>33,132,149,000.00</t>
  </si>
  <si>
    <t>32,238,952,520.00</t>
  </si>
  <si>
    <t>1,503,140,318.00</t>
  </si>
  <si>
    <t>1,410,304,744.00</t>
  </si>
  <si>
    <t>ALCALDIA LOCAL DE SUMAPAZ</t>
  </si>
  <si>
    <t>GOBIERNO</t>
  </si>
  <si>
    <t>ADICION AL CONTRATO 114 DE 2017 CUYO OBJETO ES PRESTAR LOS SERVICIOS PARA LA ELABORACIÓN, DISEÑO, DIAGRAMACIÓN E IMPRESIÓN DEL PERIÓDICO LOCAL "EL RURAL", ASÍ COMO LA ADQUISICIÓN DE LAS DEMÁS PIEZAS PUBLICITARIAS ESTABLECIDAS POR EL FONDO DE DESARROLLO LOCAL</t>
  </si>
  <si>
    <t>PAGO DE ARL CONDUCTORES DEL MES DE noviembre DE 2018</t>
  </si>
  <si>
    <t>conductores</t>
  </si>
  <si>
    <t>honorarios ediles año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</si>
</sst>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64" formatCode="_-&quot;$&quot;\ * #,##0_-;\-&quot;$&quot;\ * #,##0_-;_-&quot;$&quot;\ * &quot;-&quot;_-;_-@_-"/>
    <numFmt numFmtId="165" formatCode="_(* #,##0.00_);_(* \(#,##0.00\);_(* &quot;-&quot;??_);_(@_)"/>
    <numFmt numFmtId="166" formatCode="&quot;$&quot;\ #,##0.00"/>
    <numFmt numFmtId="167" formatCode="_(* #,##0_);_(* \(#,##0\);_(* &quot;-&quot;??_);_(@_)"/>
    <numFmt numFmtId="168"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1"/>
      <color rgb="FF000000"/>
      <name val="Calibri"/>
      <family val="2"/>
      <charset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7">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0" fontId="28" fillId="0" borderId="0"/>
    <xf numFmtId="41" fontId="1" fillId="0" borderId="0" applyFont="0" applyFill="0" applyBorder="0" applyAlignment="0" applyProtection="0"/>
    <xf numFmtId="164" fontId="1" fillId="0" borderId="0" applyFont="0" applyFill="0" applyBorder="0" applyAlignment="0" applyProtection="0"/>
  </cellStyleXfs>
  <cellXfs count="178">
    <xf numFmtId="0" fontId="0" fillId="0" borderId="0" xfId="0"/>
    <xf numFmtId="0" fontId="10" fillId="0" borderId="0" xfId="0" applyFont="1" applyAlignment="1">
      <alignment vertical="center"/>
    </xf>
    <xf numFmtId="0" fontId="0" fillId="0" borderId="0" xfId="0" applyFill="1"/>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13" fillId="0" borderId="0" xfId="0" applyFont="1" applyAlignment="1"/>
    <xf numFmtId="0" fontId="13" fillId="0" borderId="0" xfId="0" applyFont="1" applyAlignment="1">
      <alignment horizontal="left"/>
    </xf>
    <xf numFmtId="0" fontId="14" fillId="0" borderId="0" xfId="0" applyFont="1" applyAlignment="1"/>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10" xfId="0" applyFont="1" applyFill="1" applyBorder="1" applyAlignment="1" applyProtection="1">
      <alignment horizontal="justify" vertical="top" wrapText="1"/>
    </xf>
    <xf numFmtId="0" fontId="22" fillId="0" borderId="8" xfId="0" applyFont="1" applyFill="1" applyBorder="1" applyAlignment="1" applyProtection="1">
      <alignment horizontal="justify" vertical="top" wrapText="1"/>
    </xf>
    <xf numFmtId="0" fontId="22" fillId="0" borderId="18" xfId="0" applyFont="1" applyFill="1" applyBorder="1" applyAlignment="1" applyProtection="1">
      <alignment horizontal="justify" vertical="top" wrapText="1"/>
    </xf>
    <xf numFmtId="0" fontId="24" fillId="0" borderId="8" xfId="0" applyFont="1" applyFill="1" applyBorder="1" applyAlignment="1" applyProtection="1">
      <alignment horizontal="justify" vertical="top" wrapText="1"/>
    </xf>
    <xf numFmtId="0" fontId="22" fillId="0" borderId="9" xfId="0" applyFont="1" applyFill="1" applyBorder="1" applyAlignment="1" applyProtection="1">
      <alignment horizontal="justify" vertical="top" wrapText="1"/>
    </xf>
    <xf numFmtId="10" fontId="24" fillId="0" borderId="11" xfId="0" applyNumberFormat="1" applyFont="1" applyFill="1" applyBorder="1" applyAlignment="1" applyProtection="1">
      <alignment vertical="center" textRotation="90" wrapText="1"/>
    </xf>
    <xf numFmtId="0" fontId="22" fillId="0" borderId="8"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4" xfId="0" applyFont="1" applyFill="1" applyBorder="1" applyAlignment="1" applyProtection="1">
      <alignment horizontal="center" vertical="center" wrapText="1"/>
    </xf>
    <xf numFmtId="3" fontId="22" fillId="0" borderId="4" xfId="0" applyNumberFormat="1"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 fontId="22" fillId="0" borderId="4" xfId="0" applyNumberFormat="1"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3" fontId="22" fillId="0" borderId="19" xfId="0" applyNumberFormat="1" applyFont="1" applyFill="1" applyBorder="1" applyAlignment="1" applyProtection="1">
      <alignment horizontal="center" vertical="center" wrapText="1"/>
    </xf>
    <xf numFmtId="0" fontId="22" fillId="0" borderId="5" xfId="0" applyFont="1" applyFill="1" applyBorder="1" applyAlignment="1" applyProtection="1">
      <alignment vertical="center" textRotation="90" wrapText="1"/>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22" fillId="0" borderId="24" xfId="0" applyFont="1" applyFill="1" applyBorder="1" applyAlignment="1" applyProtection="1">
      <alignment horizontal="justify" vertical="top" wrapText="1"/>
    </xf>
    <xf numFmtId="0" fontId="22" fillId="0" borderId="21"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0" fontId="22" fillId="0" borderId="3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2" fillId="0" borderId="34" xfId="0" applyFont="1" applyFill="1" applyBorder="1" applyAlignment="1" applyProtection="1">
      <alignment horizontal="justify" vertical="top" wrapText="1"/>
    </xf>
    <xf numFmtId="0" fontId="22" fillId="0" borderId="23" xfId="0" applyFont="1" applyFill="1" applyBorder="1" applyAlignment="1" applyProtection="1">
      <alignment horizontal="justify" vertical="top" wrapText="1"/>
    </xf>
    <xf numFmtId="0" fontId="22" fillId="0" borderId="24" xfId="0" applyFont="1" applyFill="1" applyBorder="1" applyAlignment="1" applyProtection="1">
      <alignment horizontal="justify" vertical="top" wrapText="1"/>
    </xf>
    <xf numFmtId="0" fontId="22" fillId="0" borderId="35" xfId="0" applyFont="1" applyFill="1" applyBorder="1" applyAlignment="1" applyProtection="1">
      <alignment horizontal="justify" vertical="top" wrapText="1"/>
    </xf>
    <xf numFmtId="0" fontId="22" fillId="0" borderId="22" xfId="0" applyFont="1" applyFill="1" applyBorder="1" applyAlignment="1" applyProtection="1">
      <alignment horizontal="justify" vertical="top" wrapText="1"/>
    </xf>
    <xf numFmtId="0" fontId="22" fillId="0" borderId="21" xfId="0" applyFont="1" applyFill="1" applyBorder="1" applyAlignment="1" applyProtection="1">
      <alignment horizontal="justify" vertical="top" wrapText="1"/>
    </xf>
    <xf numFmtId="0" fontId="22" fillId="0" borderId="1" xfId="0" applyFont="1" applyFill="1" applyBorder="1" applyAlignment="1" applyProtection="1">
      <alignment horizontal="justify" vertical="top" wrapText="1"/>
    </xf>
    <xf numFmtId="0" fontId="22" fillId="0" borderId="2" xfId="0" applyFont="1" applyFill="1" applyBorder="1" applyAlignment="1" applyProtection="1">
      <alignment horizontal="justify" vertical="top" wrapText="1"/>
    </xf>
    <xf numFmtId="0" fontId="22" fillId="0" borderId="3" xfId="0" applyFont="1" applyFill="1" applyBorder="1" applyAlignment="1" applyProtection="1">
      <alignment horizontal="justify" vertical="top" wrapText="1"/>
    </xf>
    <xf numFmtId="0" fontId="22" fillId="0" borderId="31" xfId="0" applyFont="1" applyFill="1" applyBorder="1" applyAlignment="1" applyProtection="1">
      <alignment horizontal="justify" vertical="top" wrapText="1"/>
    </xf>
    <xf numFmtId="0" fontId="22" fillId="0" borderId="27" xfId="0" applyFont="1" applyFill="1" applyBorder="1" applyAlignment="1" applyProtection="1">
      <alignment horizontal="justify" vertical="top" wrapText="1"/>
    </xf>
    <xf numFmtId="0" fontId="22" fillId="0" borderId="25" xfId="0" applyFont="1" applyFill="1" applyBorder="1" applyAlignment="1" applyProtection="1">
      <alignment horizontal="justify" vertical="top" wrapText="1"/>
    </xf>
    <xf numFmtId="0" fontId="15" fillId="0" borderId="0" xfId="0" applyFont="1" applyAlignment="1">
      <alignment horizontal="center" vertical="top"/>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40"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8" xfId="0" applyFont="1" applyBorder="1" applyAlignment="1">
      <alignment horizontal="justify" vertical="top" wrapText="1"/>
    </xf>
    <xf numFmtId="0" fontId="17" fillId="0" borderId="39" xfId="0" applyFont="1" applyBorder="1" applyAlignment="1">
      <alignment horizontal="center" wrapText="1"/>
    </xf>
    <xf numFmtId="0" fontId="17" fillId="0" borderId="39" xfId="0" applyFont="1" applyBorder="1" applyAlignment="1">
      <alignment horizontal="justify" vertical="top" wrapText="1"/>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xf numFmtId="0" fontId="3" fillId="0" borderId="0" xfId="0" applyFont="1" applyFill="1" applyAlignment="1" applyProtection="1">
      <alignment vertical="center"/>
    </xf>
    <xf numFmtId="0" fontId="3" fillId="0" borderId="0" xfId="0" applyFont="1" applyFill="1" applyAlignment="1" applyProtection="1">
      <alignment vertical="center" wrapText="1"/>
    </xf>
    <xf numFmtId="3" fontId="4" fillId="0" borderId="0" xfId="0" applyNumberFormat="1" applyFont="1" applyFill="1" applyAlignment="1" applyProtection="1">
      <alignment vertical="center"/>
    </xf>
    <xf numFmtId="3" fontId="3" fillId="0" borderId="0" xfId="0" applyNumberFormat="1" applyFont="1" applyFill="1" applyAlignment="1" applyProtection="1">
      <alignment vertical="center"/>
    </xf>
    <xf numFmtId="0" fontId="26" fillId="0" borderId="0" xfId="0" applyFont="1" applyFill="1" applyBorder="1" applyAlignment="1" applyProtection="1">
      <alignment horizontal="center" vertical="top" wrapText="1"/>
    </xf>
    <xf numFmtId="0" fontId="22" fillId="0" borderId="11" xfId="0" applyFont="1" applyFill="1" applyBorder="1" applyAlignment="1" applyProtection="1">
      <alignment horizontal="justify" vertical="top" wrapText="1"/>
    </xf>
    <xf numFmtId="0" fontId="23" fillId="0" borderId="0" xfId="0" applyFont="1" applyFill="1" applyBorder="1" applyAlignment="1" applyProtection="1">
      <alignment horizontal="justify" vertical="top" wrapText="1"/>
    </xf>
    <xf numFmtId="0" fontId="23" fillId="0" borderId="0" xfId="0" applyFont="1" applyFill="1" applyAlignment="1" applyProtection="1">
      <alignment horizontal="justify" vertical="top" wrapText="1"/>
    </xf>
    <xf numFmtId="0" fontId="22" fillId="0" borderId="6" xfId="0" applyFont="1" applyFill="1" applyBorder="1" applyAlignment="1" applyProtection="1">
      <alignment horizontal="justify" vertical="top" wrapText="1"/>
    </xf>
    <xf numFmtId="0" fontId="22" fillId="0" borderId="7"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3" fontId="22" fillId="0" borderId="0" xfId="0" applyNumberFormat="1" applyFont="1" applyFill="1" applyBorder="1" applyAlignment="1" applyProtection="1">
      <alignment horizontal="justify" vertical="top" wrapText="1"/>
    </xf>
    <xf numFmtId="166" fontId="15" fillId="0" borderId="13" xfId="0" applyNumberFormat="1" applyFont="1" applyFill="1" applyBorder="1" applyAlignment="1" applyProtection="1">
      <alignment horizontal="justify" vertical="top" wrapText="1"/>
    </xf>
    <xf numFmtId="166" fontId="22" fillId="0" borderId="0" xfId="0" applyNumberFormat="1" applyFont="1" applyFill="1" applyBorder="1" applyAlignment="1" applyProtection="1">
      <alignment horizontal="justify" vertical="top" wrapText="1"/>
    </xf>
    <xf numFmtId="166" fontId="22" fillId="0" borderId="20" xfId="0" applyNumberFormat="1" applyFont="1" applyFill="1" applyBorder="1" applyAlignment="1" applyProtection="1">
      <alignment horizontal="justify" vertical="top" wrapText="1"/>
    </xf>
    <xf numFmtId="166" fontId="22" fillId="0" borderId="32" xfId="0" applyNumberFormat="1" applyFont="1" applyFill="1" applyBorder="1" applyAlignment="1" applyProtection="1">
      <alignment horizontal="justify" vertical="top" wrapText="1"/>
    </xf>
    <xf numFmtId="166" fontId="15" fillId="0" borderId="17" xfId="0" applyNumberFormat="1" applyFont="1" applyFill="1" applyBorder="1" applyAlignment="1" applyProtection="1">
      <alignment horizontal="justify" vertical="top" wrapText="1"/>
    </xf>
    <xf numFmtId="166" fontId="22" fillId="0" borderId="26" xfId="0" applyNumberFormat="1" applyFont="1" applyFill="1" applyBorder="1" applyAlignment="1" applyProtection="1">
      <alignment horizontal="justify" vertical="top" wrapText="1"/>
    </xf>
    <xf numFmtId="166" fontId="22" fillId="0" borderId="28" xfId="0" applyNumberFormat="1" applyFont="1" applyFill="1" applyBorder="1" applyAlignment="1" applyProtection="1">
      <alignment horizontal="justify" vertical="top" wrapText="1"/>
    </xf>
    <xf numFmtId="0" fontId="22" fillId="3" borderId="6" xfId="0" applyFont="1" applyFill="1" applyBorder="1" applyAlignment="1" applyProtection="1">
      <alignment horizontal="justify" vertical="top" wrapText="1"/>
    </xf>
    <xf numFmtId="0" fontId="22" fillId="3" borderId="23" xfId="0" applyFont="1" applyFill="1" applyBorder="1" applyAlignment="1" applyProtection="1">
      <alignment horizontal="justify" vertical="top" wrapText="1"/>
    </xf>
    <xf numFmtId="0" fontId="22" fillId="3" borderId="7" xfId="0" applyFont="1" applyFill="1" applyBorder="1" applyAlignment="1" applyProtection="1">
      <alignment horizontal="justify" vertical="top" wrapText="1"/>
    </xf>
    <xf numFmtId="0" fontId="23" fillId="0" borderId="0" xfId="0" applyFont="1" applyFill="1" applyBorder="1" applyAlignment="1" applyProtection="1">
      <alignment horizontal="justify" vertical="top" wrapText="1"/>
    </xf>
    <xf numFmtId="0" fontId="22" fillId="3" borderId="20" xfId="0" applyFont="1" applyFill="1" applyBorder="1" applyAlignment="1" applyProtection="1">
      <alignment horizontal="justify" vertical="top" wrapText="1"/>
    </xf>
    <xf numFmtId="0" fontId="22" fillId="3" borderId="22" xfId="0" applyFont="1" applyFill="1" applyBorder="1" applyAlignment="1" applyProtection="1">
      <alignment horizontal="justify" vertical="top" wrapText="1"/>
    </xf>
    <xf numFmtId="0" fontId="22" fillId="3" borderId="32" xfId="0" applyFont="1" applyFill="1" applyBorder="1" applyAlignment="1" applyProtection="1">
      <alignment horizontal="justify" vertical="top" wrapText="1"/>
    </xf>
    <xf numFmtId="0" fontId="22" fillId="0" borderId="33" xfId="0" applyFont="1" applyFill="1" applyBorder="1" applyAlignment="1" applyProtection="1">
      <alignment horizontal="justify" vertical="top" wrapText="1"/>
    </xf>
    <xf numFmtId="0" fontId="22" fillId="0" borderId="0" xfId="0" applyFont="1" applyFill="1" applyBorder="1" applyAlignment="1" applyProtection="1">
      <alignment horizontal="justify" vertical="top" wrapText="1"/>
    </xf>
    <xf numFmtId="0" fontId="5" fillId="0" borderId="0" xfId="0" applyFont="1" applyFill="1" applyAlignment="1" applyProtection="1">
      <alignment horizontal="center" vertical="center" wrapText="1"/>
    </xf>
    <xf numFmtId="0" fontId="22" fillId="0" borderId="14" xfId="0" applyFont="1" applyFill="1" applyBorder="1" applyAlignment="1" applyProtection="1">
      <alignment horizontal="justify" vertical="top" wrapText="1"/>
    </xf>
    <xf numFmtId="0" fontId="22" fillId="0" borderId="29" xfId="0" applyFont="1" applyFill="1" applyBorder="1" applyAlignment="1" applyProtection="1">
      <alignment horizontal="justify" vertical="top" wrapText="1"/>
    </xf>
    <xf numFmtId="0" fontId="22" fillId="0" borderId="30" xfId="0" applyFont="1" applyFill="1" applyBorder="1" applyAlignment="1" applyProtection="1">
      <alignment horizontal="justify" vertical="top" wrapText="1"/>
    </xf>
    <xf numFmtId="0" fontId="25" fillId="3" borderId="26" xfId="2" applyFont="1" applyFill="1" applyBorder="1" applyAlignment="1" applyProtection="1">
      <alignment horizontal="justify" vertical="top" wrapText="1"/>
    </xf>
    <xf numFmtId="0" fontId="25" fillId="3" borderId="27" xfId="2" applyFont="1" applyFill="1" applyBorder="1" applyAlignment="1" applyProtection="1">
      <alignment horizontal="justify" vertical="top" wrapText="1"/>
    </xf>
    <xf numFmtId="0" fontId="25" fillId="3" borderId="28" xfId="2" applyFont="1" applyFill="1" applyBorder="1" applyAlignment="1" applyProtection="1">
      <alignment horizontal="justify" vertical="top" wrapText="1"/>
    </xf>
    <xf numFmtId="0" fontId="0" fillId="0" borderId="12" xfId="0" applyBorder="1" applyProtection="1"/>
    <xf numFmtId="0" fontId="0" fillId="0" borderId="12" xfId="0" applyBorder="1" applyAlignment="1" applyProtection="1">
      <alignment wrapText="1"/>
    </xf>
    <xf numFmtId="0" fontId="8" fillId="0" borderId="12" xfId="3" applyFont="1" applyFill="1" applyBorder="1" applyAlignment="1" applyProtection="1">
      <alignment wrapText="1"/>
    </xf>
    <xf numFmtId="0" fontId="0" fillId="0" borderId="12" xfId="0" applyNumberFormat="1" applyBorder="1" applyProtection="1"/>
    <xf numFmtId="0" fontId="0" fillId="0" borderId="12" xfId="0" applyNumberFormat="1" applyBorder="1" applyAlignment="1" applyProtection="1">
      <alignment wrapText="1"/>
    </xf>
    <xf numFmtId="49" fontId="0" fillId="0" borderId="12" xfId="0" applyNumberFormat="1" applyBorder="1" applyProtection="1"/>
    <xf numFmtId="0" fontId="8" fillId="0" borderId="12" xfId="3" applyFont="1" applyFill="1" applyBorder="1" applyAlignment="1" applyProtection="1">
      <alignment horizontal="justify" vertical="top" wrapText="1"/>
    </xf>
    <xf numFmtId="165" fontId="8" fillId="0" borderId="12" xfId="1" applyNumberFormat="1" applyFont="1" applyFill="1" applyBorder="1" applyAlignment="1" applyProtection="1">
      <alignment horizontal="left" wrapText="1"/>
    </xf>
    <xf numFmtId="3" fontId="8" fillId="0" borderId="12" xfId="1" applyNumberFormat="1" applyFont="1" applyFill="1" applyBorder="1" applyAlignment="1" applyProtection="1">
      <alignment horizontal="right" wrapText="1"/>
    </xf>
    <xf numFmtId="167" fontId="8" fillId="0" borderId="12" xfId="1" applyNumberFormat="1" applyFont="1" applyFill="1" applyBorder="1" applyAlignment="1" applyProtection="1">
      <alignment horizontal="left" wrapText="1"/>
    </xf>
    <xf numFmtId="14" fontId="0" fillId="0" borderId="12" xfId="0" applyNumberFormat="1" applyBorder="1" applyProtection="1"/>
    <xf numFmtId="0" fontId="4" fillId="0" borderId="16" xfId="0" applyFont="1" applyFill="1" applyBorder="1" applyAlignment="1" applyProtection="1">
      <alignment vertical="center" textRotation="90" wrapText="1"/>
    </xf>
    <xf numFmtId="10" fontId="0" fillId="0" borderId="12" xfId="0" applyNumberFormat="1" applyBorder="1" applyProtection="1"/>
    <xf numFmtId="167" fontId="0" fillId="0" borderId="0" xfId="0" applyNumberFormat="1" applyProtection="1"/>
    <xf numFmtId="0" fontId="0" fillId="0" borderId="0" xfId="0" applyProtection="1"/>
    <xf numFmtId="14" fontId="18" fillId="2" borderId="4" xfId="0" applyNumberFormat="1" applyFont="1" applyFill="1" applyBorder="1" applyAlignment="1" applyProtection="1">
      <alignment vertical="center" wrapText="1"/>
    </xf>
    <xf numFmtId="0" fontId="11" fillId="0" borderId="4" xfId="0" applyFont="1" applyFill="1" applyBorder="1" applyAlignment="1" applyProtection="1">
      <alignment wrapText="1"/>
    </xf>
    <xf numFmtId="14" fontId="18" fillId="2" borderId="4" xfId="0" applyNumberFormat="1" applyFont="1" applyFill="1" applyBorder="1" applyAlignment="1" applyProtection="1">
      <alignment horizontal="center" vertical="center" wrapText="1"/>
    </xf>
    <xf numFmtId="0" fontId="0" fillId="3" borderId="12" xfId="0" applyFill="1" applyBorder="1" applyAlignment="1" applyProtection="1">
      <alignment wrapText="1"/>
    </xf>
    <xf numFmtId="168" fontId="0" fillId="0" borderId="0" xfId="0" applyNumberFormat="1" applyProtection="1"/>
    <xf numFmtId="0" fontId="0" fillId="0" borderId="12" xfId="0" applyNumberFormat="1" applyFill="1" applyBorder="1" applyProtection="1"/>
    <xf numFmtId="0" fontId="2" fillId="0" borderId="4" xfId="0" applyFont="1" applyBorder="1" applyProtection="1"/>
    <xf numFmtId="0" fontId="0" fillId="0" borderId="4" xfId="0" applyBorder="1" applyProtection="1"/>
    <xf numFmtId="0" fontId="3" fillId="0" borderId="4" xfId="0" applyFont="1" applyFill="1" applyBorder="1" applyAlignment="1" applyProtection="1">
      <alignment vertical="center"/>
    </xf>
    <xf numFmtId="0" fontId="0" fillId="0" borderId="4" xfId="0" applyBorder="1" applyAlignment="1" applyProtection="1">
      <alignment wrapText="1"/>
    </xf>
    <xf numFmtId="0" fontId="0" fillId="0" borderId="4" xfId="0" applyBorder="1" applyAlignment="1" applyProtection="1">
      <alignment horizontal="justify" vertical="top" wrapText="1"/>
    </xf>
    <xf numFmtId="41" fontId="0" fillId="0" borderId="4" xfId="5" applyFont="1" applyBorder="1" applyProtection="1"/>
    <xf numFmtId="4" fontId="0" fillId="0" borderId="4" xfId="0" applyNumberFormat="1" applyBorder="1" applyProtection="1"/>
    <xf numFmtId="0" fontId="0" fillId="0" borderId="0" xfId="0" applyAlignment="1" applyProtection="1">
      <alignment wrapText="1"/>
    </xf>
    <xf numFmtId="164" fontId="0" fillId="0" borderId="0" xfId="6" applyFont="1" applyProtection="1"/>
    <xf numFmtId="167" fontId="9" fillId="3" borderId="0" xfId="1" applyNumberFormat="1" applyFont="1" applyFill="1" applyProtection="1"/>
  </cellXfs>
  <cellStyles count="7">
    <cellStyle name="Hipervínculo" xfId="2" builtinId="8"/>
    <cellStyle name="Millares" xfId="1" builtinId="3"/>
    <cellStyle name="Millares [0]" xfId="5" builtinId="6"/>
    <cellStyle name="Moneda [0]" xfId="6" builtinId="7"/>
    <cellStyle name="Normal" xfId="0" builtinId="0"/>
    <cellStyle name="Normal 2" xfId="4"/>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373</xdr:row>
          <xdr:rowOff>85725</xdr:rowOff>
        </xdr:from>
        <xdr:to>
          <xdr:col>3</xdr:col>
          <xdr:colOff>390525</xdr:colOff>
          <xdr:row>376</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379"/>
  <sheetViews>
    <sheetView tabSelected="1" zoomScale="80" zoomScaleNormal="80" workbookViewId="0">
      <selection activeCell="E15" sqref="E15"/>
    </sheetView>
  </sheetViews>
  <sheetFormatPr baseColWidth="10" defaultRowHeight="15" x14ac:dyDescent="0.25"/>
  <cols>
    <col min="1" max="2" width="9.7109375" style="161" customWidth="1"/>
    <col min="3" max="3" width="16.7109375" style="161" customWidth="1"/>
    <col min="4" max="4" width="9.140625" style="161" customWidth="1"/>
    <col min="5" max="5" width="40.28515625" style="161" customWidth="1"/>
    <col min="6" max="6" width="29" style="175" customWidth="1"/>
    <col min="7" max="7" width="27.7109375" style="175" customWidth="1"/>
    <col min="8" max="8" width="65.42578125" style="175" customWidth="1"/>
    <col min="9" max="9" width="46.5703125" style="175" customWidth="1"/>
    <col min="10" max="10" width="9.7109375" style="161" customWidth="1"/>
    <col min="11" max="11" width="72.42578125" style="161" customWidth="1"/>
    <col min="12" max="12" width="15.42578125" style="161" customWidth="1"/>
    <col min="13" max="13" width="15.28515625" style="161" customWidth="1"/>
    <col min="14" max="14" width="39" style="161" customWidth="1"/>
    <col min="15" max="15" width="16.7109375" style="161" customWidth="1"/>
    <col min="16" max="16" width="10.7109375" style="161" customWidth="1"/>
    <col min="17" max="17" width="16.85546875" style="161" customWidth="1"/>
    <col min="18" max="18" width="17.140625" style="161" customWidth="1"/>
    <col min="19" max="19" width="17" style="161" customWidth="1"/>
    <col min="20" max="20" width="30.42578125" style="161" customWidth="1"/>
    <col min="21" max="21" width="25.7109375" style="161" customWidth="1"/>
    <col min="22" max="22" width="23.85546875" style="161" customWidth="1"/>
    <col min="23" max="23" width="15.85546875" style="161" customWidth="1"/>
    <col min="24" max="24" width="13.5703125" style="161" customWidth="1"/>
    <col min="25" max="25" width="8.42578125" style="161" customWidth="1"/>
    <col min="26" max="26" width="8.140625" style="161" customWidth="1"/>
    <col min="27" max="31" width="4.28515625" style="161" customWidth="1"/>
    <col min="32" max="32" width="10.42578125" style="161" customWidth="1"/>
    <col min="33" max="33" width="21.42578125" style="161" customWidth="1"/>
    <col min="34" max="34" width="17.28515625" style="161" bestFit="1" customWidth="1"/>
    <col min="35" max="35" width="32.85546875" style="161" customWidth="1"/>
    <col min="36" max="36" width="45.7109375" style="161" customWidth="1"/>
    <col min="37" max="37" width="35.140625" style="161" customWidth="1"/>
    <col min="38" max="38" width="23.42578125" style="161" customWidth="1"/>
    <col min="39" max="259" width="11" style="161"/>
    <col min="260" max="260" width="4.140625" style="161" customWidth="1"/>
    <col min="261" max="261" width="8" style="161" customWidth="1"/>
    <col min="262" max="262" width="10.7109375" style="161" customWidth="1"/>
    <col min="263" max="263" width="8.140625" style="161" customWidth="1"/>
    <col min="264" max="269" width="8.42578125" style="161" customWidth="1"/>
    <col min="270" max="270" width="9.42578125" style="161" customWidth="1"/>
    <col min="271" max="271" width="71.42578125" style="161" customWidth="1"/>
    <col min="272" max="273" width="8.85546875" style="161" customWidth="1"/>
    <col min="274" max="274" width="30.7109375" style="161" customWidth="1"/>
    <col min="275" max="275" width="12.7109375" style="161" customWidth="1"/>
    <col min="276" max="276" width="11.85546875" style="161" customWidth="1"/>
    <col min="277" max="277" width="11" style="161" bestFit="1" customWidth="1"/>
    <col min="278" max="278" width="12.7109375" style="161" bestFit="1" customWidth="1"/>
    <col min="279" max="280" width="5.7109375" style="161" customWidth="1"/>
    <col min="281" max="282" width="10.7109375" style="161" customWidth="1"/>
    <col min="283" max="283" width="6.140625" style="161" customWidth="1"/>
    <col min="284" max="284" width="8.140625" style="161" customWidth="1"/>
    <col min="285" max="287" width="4.28515625" style="161" customWidth="1"/>
    <col min="288" max="288" width="6.28515625" style="161" customWidth="1"/>
    <col min="289" max="515" width="11" style="161"/>
    <col min="516" max="516" width="4.140625" style="161" customWidth="1"/>
    <col min="517" max="517" width="8" style="161" customWidth="1"/>
    <col min="518" max="518" width="10.7109375" style="161" customWidth="1"/>
    <col min="519" max="519" width="8.140625" style="161" customWidth="1"/>
    <col min="520" max="525" width="8.42578125" style="161" customWidth="1"/>
    <col min="526" max="526" width="9.42578125" style="161" customWidth="1"/>
    <col min="527" max="527" width="71.42578125" style="161" customWidth="1"/>
    <col min="528" max="529" width="8.85546875" style="161" customWidth="1"/>
    <col min="530" max="530" width="30.7109375" style="161" customWidth="1"/>
    <col min="531" max="531" width="12.7109375" style="161" customWidth="1"/>
    <col min="532" max="532" width="11.85546875" style="161" customWidth="1"/>
    <col min="533" max="533" width="11" style="161" bestFit="1" customWidth="1"/>
    <col min="534" max="534" width="12.7109375" style="161" bestFit="1" customWidth="1"/>
    <col min="535" max="536" width="5.7109375" style="161" customWidth="1"/>
    <col min="537" max="538" width="10.7109375" style="161" customWidth="1"/>
    <col min="539" max="539" width="6.140625" style="161" customWidth="1"/>
    <col min="540" max="540" width="8.140625" style="161" customWidth="1"/>
    <col min="541" max="543" width="4.28515625" style="161" customWidth="1"/>
    <col min="544" max="544" width="6.28515625" style="161" customWidth="1"/>
    <col min="545" max="771" width="11" style="161"/>
    <col min="772" max="772" width="4.140625" style="161" customWidth="1"/>
    <col min="773" max="773" width="8" style="161" customWidth="1"/>
    <col min="774" max="774" width="10.7109375" style="161" customWidth="1"/>
    <col min="775" max="775" width="8.140625" style="161" customWidth="1"/>
    <col min="776" max="781" width="8.42578125" style="161" customWidth="1"/>
    <col min="782" max="782" width="9.42578125" style="161" customWidth="1"/>
    <col min="783" max="783" width="71.42578125" style="161" customWidth="1"/>
    <col min="784" max="785" width="8.85546875" style="161" customWidth="1"/>
    <col min="786" max="786" width="30.7109375" style="161" customWidth="1"/>
    <col min="787" max="787" width="12.7109375" style="161" customWidth="1"/>
    <col min="788" max="788" width="11.85546875" style="161" customWidth="1"/>
    <col min="789" max="789" width="11" style="161" bestFit="1" customWidth="1"/>
    <col min="790" max="790" width="12.7109375" style="161" bestFit="1" customWidth="1"/>
    <col min="791" max="792" width="5.7109375" style="161" customWidth="1"/>
    <col min="793" max="794" width="10.7109375" style="161" customWidth="1"/>
    <col min="795" max="795" width="6.140625" style="161" customWidth="1"/>
    <col min="796" max="796" width="8.140625" style="161" customWidth="1"/>
    <col min="797" max="799" width="4.28515625" style="161" customWidth="1"/>
    <col min="800" max="800" width="6.28515625" style="161" customWidth="1"/>
    <col min="801" max="1027" width="11" style="161"/>
    <col min="1028" max="1028" width="4.140625" style="161" customWidth="1"/>
    <col min="1029" max="1029" width="8" style="161" customWidth="1"/>
    <col min="1030" max="1030" width="10.7109375" style="161" customWidth="1"/>
    <col min="1031" max="1031" width="8.140625" style="161" customWidth="1"/>
    <col min="1032" max="1037" width="8.42578125" style="161" customWidth="1"/>
    <col min="1038" max="1038" width="9.42578125" style="161" customWidth="1"/>
    <col min="1039" max="1039" width="71.42578125" style="161" customWidth="1"/>
    <col min="1040" max="1041" width="8.85546875" style="161" customWidth="1"/>
    <col min="1042" max="1042" width="30.7109375" style="161" customWidth="1"/>
    <col min="1043" max="1043" width="12.7109375" style="161" customWidth="1"/>
    <col min="1044" max="1044" width="11.85546875" style="161" customWidth="1"/>
    <col min="1045" max="1045" width="11" style="161" bestFit="1" customWidth="1"/>
    <col min="1046" max="1046" width="12.7109375" style="161" bestFit="1" customWidth="1"/>
    <col min="1047" max="1048" width="5.7109375" style="161" customWidth="1"/>
    <col min="1049" max="1050" width="10.7109375" style="161" customWidth="1"/>
    <col min="1051" max="1051" width="6.140625" style="161" customWidth="1"/>
    <col min="1052" max="1052" width="8.140625" style="161" customWidth="1"/>
    <col min="1053" max="1055" width="4.28515625" style="161" customWidth="1"/>
    <col min="1056" max="1056" width="6.28515625" style="161" customWidth="1"/>
    <col min="1057" max="1283" width="11" style="161"/>
    <col min="1284" max="1284" width="4.140625" style="161" customWidth="1"/>
    <col min="1285" max="1285" width="8" style="161" customWidth="1"/>
    <col min="1286" max="1286" width="10.7109375" style="161" customWidth="1"/>
    <col min="1287" max="1287" width="8.140625" style="161" customWidth="1"/>
    <col min="1288" max="1293" width="8.42578125" style="161" customWidth="1"/>
    <col min="1294" max="1294" width="9.42578125" style="161" customWidth="1"/>
    <col min="1295" max="1295" width="71.42578125" style="161" customWidth="1"/>
    <col min="1296" max="1297" width="8.85546875" style="161" customWidth="1"/>
    <col min="1298" max="1298" width="30.7109375" style="161" customWidth="1"/>
    <col min="1299" max="1299" width="12.7109375" style="161" customWidth="1"/>
    <col min="1300" max="1300" width="11.85546875" style="161" customWidth="1"/>
    <col min="1301" max="1301" width="11" style="161" bestFit="1" customWidth="1"/>
    <col min="1302" max="1302" width="12.7109375" style="161" bestFit="1" customWidth="1"/>
    <col min="1303" max="1304" width="5.7109375" style="161" customWidth="1"/>
    <col min="1305" max="1306" width="10.7109375" style="161" customWidth="1"/>
    <col min="1307" max="1307" width="6.140625" style="161" customWidth="1"/>
    <col min="1308" max="1308" width="8.140625" style="161" customWidth="1"/>
    <col min="1309" max="1311" width="4.28515625" style="161" customWidth="1"/>
    <col min="1312" max="1312" width="6.28515625" style="161" customWidth="1"/>
    <col min="1313" max="1539" width="11" style="161"/>
    <col min="1540" max="1540" width="4.140625" style="161" customWidth="1"/>
    <col min="1541" max="1541" width="8" style="161" customWidth="1"/>
    <col min="1542" max="1542" width="10.7109375" style="161" customWidth="1"/>
    <col min="1543" max="1543" width="8.140625" style="161" customWidth="1"/>
    <col min="1544" max="1549" width="8.42578125" style="161" customWidth="1"/>
    <col min="1550" max="1550" width="9.42578125" style="161" customWidth="1"/>
    <col min="1551" max="1551" width="71.42578125" style="161" customWidth="1"/>
    <col min="1552" max="1553" width="8.85546875" style="161" customWidth="1"/>
    <col min="1554" max="1554" width="30.7109375" style="161" customWidth="1"/>
    <col min="1555" max="1555" width="12.7109375" style="161" customWidth="1"/>
    <col min="1556" max="1556" width="11.85546875" style="161" customWidth="1"/>
    <col min="1557" max="1557" width="11" style="161" bestFit="1" customWidth="1"/>
    <col min="1558" max="1558" width="12.7109375" style="161" bestFit="1" customWidth="1"/>
    <col min="1559" max="1560" width="5.7109375" style="161" customWidth="1"/>
    <col min="1561" max="1562" width="10.7109375" style="161" customWidth="1"/>
    <col min="1563" max="1563" width="6.140625" style="161" customWidth="1"/>
    <col min="1564" max="1564" width="8.140625" style="161" customWidth="1"/>
    <col min="1565" max="1567" width="4.28515625" style="161" customWidth="1"/>
    <col min="1568" max="1568" width="6.28515625" style="161" customWidth="1"/>
    <col min="1569" max="1795" width="11" style="161"/>
    <col min="1796" max="1796" width="4.140625" style="161" customWidth="1"/>
    <col min="1797" max="1797" width="8" style="161" customWidth="1"/>
    <col min="1798" max="1798" width="10.7109375" style="161" customWidth="1"/>
    <col min="1799" max="1799" width="8.140625" style="161" customWidth="1"/>
    <col min="1800" max="1805" width="8.42578125" style="161" customWidth="1"/>
    <col min="1806" max="1806" width="9.42578125" style="161" customWidth="1"/>
    <col min="1807" max="1807" width="71.42578125" style="161" customWidth="1"/>
    <col min="1808" max="1809" width="8.85546875" style="161" customWidth="1"/>
    <col min="1810" max="1810" width="30.7109375" style="161" customWidth="1"/>
    <col min="1811" max="1811" width="12.7109375" style="161" customWidth="1"/>
    <col min="1812" max="1812" width="11.85546875" style="161" customWidth="1"/>
    <col min="1813" max="1813" width="11" style="161" bestFit="1" customWidth="1"/>
    <col min="1814" max="1814" width="12.7109375" style="161" bestFit="1" customWidth="1"/>
    <col min="1815" max="1816" width="5.7109375" style="161" customWidth="1"/>
    <col min="1817" max="1818" width="10.7109375" style="161" customWidth="1"/>
    <col min="1819" max="1819" width="6.140625" style="161" customWidth="1"/>
    <col min="1820" max="1820" width="8.140625" style="161" customWidth="1"/>
    <col min="1821" max="1823" width="4.28515625" style="161" customWidth="1"/>
    <col min="1824" max="1824" width="6.28515625" style="161" customWidth="1"/>
    <col min="1825" max="2051" width="11" style="161"/>
    <col min="2052" max="2052" width="4.140625" style="161" customWidth="1"/>
    <col min="2053" max="2053" width="8" style="161" customWidth="1"/>
    <col min="2054" max="2054" width="10.7109375" style="161" customWidth="1"/>
    <col min="2055" max="2055" width="8.140625" style="161" customWidth="1"/>
    <col min="2056" max="2061" width="8.42578125" style="161" customWidth="1"/>
    <col min="2062" max="2062" width="9.42578125" style="161" customWidth="1"/>
    <col min="2063" max="2063" width="71.42578125" style="161" customWidth="1"/>
    <col min="2064" max="2065" width="8.85546875" style="161" customWidth="1"/>
    <col min="2066" max="2066" width="30.7109375" style="161" customWidth="1"/>
    <col min="2067" max="2067" width="12.7109375" style="161" customWidth="1"/>
    <col min="2068" max="2068" width="11.85546875" style="161" customWidth="1"/>
    <col min="2069" max="2069" width="11" style="161" bestFit="1" customWidth="1"/>
    <col min="2070" max="2070" width="12.7109375" style="161" bestFit="1" customWidth="1"/>
    <col min="2071" max="2072" width="5.7109375" style="161" customWidth="1"/>
    <col min="2073" max="2074" width="10.7109375" style="161" customWidth="1"/>
    <col min="2075" max="2075" width="6.140625" style="161" customWidth="1"/>
    <col min="2076" max="2076" width="8.140625" style="161" customWidth="1"/>
    <col min="2077" max="2079" width="4.28515625" style="161" customWidth="1"/>
    <col min="2080" max="2080" width="6.28515625" style="161" customWidth="1"/>
    <col min="2081" max="2307" width="11" style="161"/>
    <col min="2308" max="2308" width="4.140625" style="161" customWidth="1"/>
    <col min="2309" max="2309" width="8" style="161" customWidth="1"/>
    <col min="2310" max="2310" width="10.7109375" style="161" customWidth="1"/>
    <col min="2311" max="2311" width="8.140625" style="161" customWidth="1"/>
    <col min="2312" max="2317" width="8.42578125" style="161" customWidth="1"/>
    <col min="2318" max="2318" width="9.42578125" style="161" customWidth="1"/>
    <col min="2319" max="2319" width="71.42578125" style="161" customWidth="1"/>
    <col min="2320" max="2321" width="8.85546875" style="161" customWidth="1"/>
    <col min="2322" max="2322" width="30.7109375" style="161" customWidth="1"/>
    <col min="2323" max="2323" width="12.7109375" style="161" customWidth="1"/>
    <col min="2324" max="2324" width="11.85546875" style="161" customWidth="1"/>
    <col min="2325" max="2325" width="11" style="161" bestFit="1" customWidth="1"/>
    <col min="2326" max="2326" width="12.7109375" style="161" bestFit="1" customWidth="1"/>
    <col min="2327" max="2328" width="5.7109375" style="161" customWidth="1"/>
    <col min="2329" max="2330" width="10.7109375" style="161" customWidth="1"/>
    <col min="2331" max="2331" width="6.140625" style="161" customWidth="1"/>
    <col min="2332" max="2332" width="8.140625" style="161" customWidth="1"/>
    <col min="2333" max="2335" width="4.28515625" style="161" customWidth="1"/>
    <col min="2336" max="2336" width="6.28515625" style="161" customWidth="1"/>
    <col min="2337" max="2563" width="11" style="161"/>
    <col min="2564" max="2564" width="4.140625" style="161" customWidth="1"/>
    <col min="2565" max="2565" width="8" style="161" customWidth="1"/>
    <col min="2566" max="2566" width="10.7109375" style="161" customWidth="1"/>
    <col min="2567" max="2567" width="8.140625" style="161" customWidth="1"/>
    <col min="2568" max="2573" width="8.42578125" style="161" customWidth="1"/>
    <col min="2574" max="2574" width="9.42578125" style="161" customWidth="1"/>
    <col min="2575" max="2575" width="71.42578125" style="161" customWidth="1"/>
    <col min="2576" max="2577" width="8.85546875" style="161" customWidth="1"/>
    <col min="2578" max="2578" width="30.7109375" style="161" customWidth="1"/>
    <col min="2579" max="2579" width="12.7109375" style="161" customWidth="1"/>
    <col min="2580" max="2580" width="11.85546875" style="161" customWidth="1"/>
    <col min="2581" max="2581" width="11" style="161" bestFit="1" customWidth="1"/>
    <col min="2582" max="2582" width="12.7109375" style="161" bestFit="1" customWidth="1"/>
    <col min="2583" max="2584" width="5.7109375" style="161" customWidth="1"/>
    <col min="2585" max="2586" width="10.7109375" style="161" customWidth="1"/>
    <col min="2587" max="2587" width="6.140625" style="161" customWidth="1"/>
    <col min="2588" max="2588" width="8.140625" style="161" customWidth="1"/>
    <col min="2589" max="2591" width="4.28515625" style="161" customWidth="1"/>
    <col min="2592" max="2592" width="6.28515625" style="161" customWidth="1"/>
    <col min="2593" max="2819" width="11" style="161"/>
    <col min="2820" max="2820" width="4.140625" style="161" customWidth="1"/>
    <col min="2821" max="2821" width="8" style="161" customWidth="1"/>
    <col min="2822" max="2822" width="10.7109375" style="161" customWidth="1"/>
    <col min="2823" max="2823" width="8.140625" style="161" customWidth="1"/>
    <col min="2824" max="2829" width="8.42578125" style="161" customWidth="1"/>
    <col min="2830" max="2830" width="9.42578125" style="161" customWidth="1"/>
    <col min="2831" max="2831" width="71.42578125" style="161" customWidth="1"/>
    <col min="2832" max="2833" width="8.85546875" style="161" customWidth="1"/>
    <col min="2834" max="2834" width="30.7109375" style="161" customWidth="1"/>
    <col min="2835" max="2835" width="12.7109375" style="161" customWidth="1"/>
    <col min="2836" max="2836" width="11.85546875" style="161" customWidth="1"/>
    <col min="2837" max="2837" width="11" style="161" bestFit="1" customWidth="1"/>
    <col min="2838" max="2838" width="12.7109375" style="161" bestFit="1" customWidth="1"/>
    <col min="2839" max="2840" width="5.7109375" style="161" customWidth="1"/>
    <col min="2841" max="2842" width="10.7109375" style="161" customWidth="1"/>
    <col min="2843" max="2843" width="6.140625" style="161" customWidth="1"/>
    <col min="2844" max="2844" width="8.140625" style="161" customWidth="1"/>
    <col min="2845" max="2847" width="4.28515625" style="161" customWidth="1"/>
    <col min="2848" max="2848" width="6.28515625" style="161" customWidth="1"/>
    <col min="2849" max="3075" width="11" style="161"/>
    <col min="3076" max="3076" width="4.140625" style="161" customWidth="1"/>
    <col min="3077" max="3077" width="8" style="161" customWidth="1"/>
    <col min="3078" max="3078" width="10.7109375" style="161" customWidth="1"/>
    <col min="3079" max="3079" width="8.140625" style="161" customWidth="1"/>
    <col min="3080" max="3085" width="8.42578125" style="161" customWidth="1"/>
    <col min="3086" max="3086" width="9.42578125" style="161" customWidth="1"/>
    <col min="3087" max="3087" width="71.42578125" style="161" customWidth="1"/>
    <col min="3088" max="3089" width="8.85546875" style="161" customWidth="1"/>
    <col min="3090" max="3090" width="30.7109375" style="161" customWidth="1"/>
    <col min="3091" max="3091" width="12.7109375" style="161" customWidth="1"/>
    <col min="3092" max="3092" width="11.85546875" style="161" customWidth="1"/>
    <col min="3093" max="3093" width="11" style="161" bestFit="1" customWidth="1"/>
    <col min="3094" max="3094" width="12.7109375" style="161" bestFit="1" customWidth="1"/>
    <col min="3095" max="3096" width="5.7109375" style="161" customWidth="1"/>
    <col min="3097" max="3098" width="10.7109375" style="161" customWidth="1"/>
    <col min="3099" max="3099" width="6.140625" style="161" customWidth="1"/>
    <col min="3100" max="3100" width="8.140625" style="161" customWidth="1"/>
    <col min="3101" max="3103" width="4.28515625" style="161" customWidth="1"/>
    <col min="3104" max="3104" width="6.28515625" style="161" customWidth="1"/>
    <col min="3105" max="3331" width="11" style="161"/>
    <col min="3332" max="3332" width="4.140625" style="161" customWidth="1"/>
    <col min="3333" max="3333" width="8" style="161" customWidth="1"/>
    <col min="3334" max="3334" width="10.7109375" style="161" customWidth="1"/>
    <col min="3335" max="3335" width="8.140625" style="161" customWidth="1"/>
    <col min="3336" max="3341" width="8.42578125" style="161" customWidth="1"/>
    <col min="3342" max="3342" width="9.42578125" style="161" customWidth="1"/>
    <col min="3343" max="3343" width="71.42578125" style="161" customWidth="1"/>
    <col min="3344" max="3345" width="8.85546875" style="161" customWidth="1"/>
    <col min="3346" max="3346" width="30.7109375" style="161" customWidth="1"/>
    <col min="3347" max="3347" width="12.7109375" style="161" customWidth="1"/>
    <col min="3348" max="3348" width="11.85546875" style="161" customWidth="1"/>
    <col min="3349" max="3349" width="11" style="161" bestFit="1" customWidth="1"/>
    <col min="3350" max="3350" width="12.7109375" style="161" bestFit="1" customWidth="1"/>
    <col min="3351" max="3352" width="5.7109375" style="161" customWidth="1"/>
    <col min="3353" max="3354" width="10.7109375" style="161" customWidth="1"/>
    <col min="3355" max="3355" width="6.140625" style="161" customWidth="1"/>
    <col min="3356" max="3356" width="8.140625" style="161" customWidth="1"/>
    <col min="3357" max="3359" width="4.28515625" style="161" customWidth="1"/>
    <col min="3360" max="3360" width="6.28515625" style="161" customWidth="1"/>
    <col min="3361" max="3587" width="11" style="161"/>
    <col min="3588" max="3588" width="4.140625" style="161" customWidth="1"/>
    <col min="3589" max="3589" width="8" style="161" customWidth="1"/>
    <col min="3590" max="3590" width="10.7109375" style="161" customWidth="1"/>
    <col min="3591" max="3591" width="8.140625" style="161" customWidth="1"/>
    <col min="3592" max="3597" width="8.42578125" style="161" customWidth="1"/>
    <col min="3598" max="3598" width="9.42578125" style="161" customWidth="1"/>
    <col min="3599" max="3599" width="71.42578125" style="161" customWidth="1"/>
    <col min="3600" max="3601" width="8.85546875" style="161" customWidth="1"/>
    <col min="3602" max="3602" width="30.7109375" style="161" customWidth="1"/>
    <col min="3603" max="3603" width="12.7109375" style="161" customWidth="1"/>
    <col min="3604" max="3604" width="11.85546875" style="161" customWidth="1"/>
    <col min="3605" max="3605" width="11" style="161" bestFit="1" customWidth="1"/>
    <col min="3606" max="3606" width="12.7109375" style="161" bestFit="1" customWidth="1"/>
    <col min="3607" max="3608" width="5.7109375" style="161" customWidth="1"/>
    <col min="3609" max="3610" width="10.7109375" style="161" customWidth="1"/>
    <col min="3611" max="3611" width="6.140625" style="161" customWidth="1"/>
    <col min="3612" max="3612" width="8.140625" style="161" customWidth="1"/>
    <col min="3613" max="3615" width="4.28515625" style="161" customWidth="1"/>
    <col min="3616" max="3616" width="6.28515625" style="161" customWidth="1"/>
    <col min="3617" max="3843" width="11" style="161"/>
    <col min="3844" max="3844" width="4.140625" style="161" customWidth="1"/>
    <col min="3845" max="3845" width="8" style="161" customWidth="1"/>
    <col min="3846" max="3846" width="10.7109375" style="161" customWidth="1"/>
    <col min="3847" max="3847" width="8.140625" style="161" customWidth="1"/>
    <col min="3848" max="3853" width="8.42578125" style="161" customWidth="1"/>
    <col min="3854" max="3854" width="9.42578125" style="161" customWidth="1"/>
    <col min="3855" max="3855" width="71.42578125" style="161" customWidth="1"/>
    <col min="3856" max="3857" width="8.85546875" style="161" customWidth="1"/>
    <col min="3858" max="3858" width="30.7109375" style="161" customWidth="1"/>
    <col min="3859" max="3859" width="12.7109375" style="161" customWidth="1"/>
    <col min="3860" max="3860" width="11.85546875" style="161" customWidth="1"/>
    <col min="3861" max="3861" width="11" style="161" bestFit="1" customWidth="1"/>
    <col min="3862" max="3862" width="12.7109375" style="161" bestFit="1" customWidth="1"/>
    <col min="3863" max="3864" width="5.7109375" style="161" customWidth="1"/>
    <col min="3865" max="3866" width="10.7109375" style="161" customWidth="1"/>
    <col min="3867" max="3867" width="6.140625" style="161" customWidth="1"/>
    <col min="3868" max="3868" width="8.140625" style="161" customWidth="1"/>
    <col min="3869" max="3871" width="4.28515625" style="161" customWidth="1"/>
    <col min="3872" max="3872" width="6.28515625" style="161" customWidth="1"/>
    <col min="3873" max="4099" width="11" style="161"/>
    <col min="4100" max="4100" width="4.140625" style="161" customWidth="1"/>
    <col min="4101" max="4101" width="8" style="161" customWidth="1"/>
    <col min="4102" max="4102" width="10.7109375" style="161" customWidth="1"/>
    <col min="4103" max="4103" width="8.140625" style="161" customWidth="1"/>
    <col min="4104" max="4109" width="8.42578125" style="161" customWidth="1"/>
    <col min="4110" max="4110" width="9.42578125" style="161" customWidth="1"/>
    <col min="4111" max="4111" width="71.42578125" style="161" customWidth="1"/>
    <col min="4112" max="4113" width="8.85546875" style="161" customWidth="1"/>
    <col min="4114" max="4114" width="30.7109375" style="161" customWidth="1"/>
    <col min="4115" max="4115" width="12.7109375" style="161" customWidth="1"/>
    <col min="4116" max="4116" width="11.85546875" style="161" customWidth="1"/>
    <col min="4117" max="4117" width="11" style="161" bestFit="1" customWidth="1"/>
    <col min="4118" max="4118" width="12.7109375" style="161" bestFit="1" customWidth="1"/>
    <col min="4119" max="4120" width="5.7109375" style="161" customWidth="1"/>
    <col min="4121" max="4122" width="10.7109375" style="161" customWidth="1"/>
    <col min="4123" max="4123" width="6.140625" style="161" customWidth="1"/>
    <col min="4124" max="4124" width="8.140625" style="161" customWidth="1"/>
    <col min="4125" max="4127" width="4.28515625" style="161" customWidth="1"/>
    <col min="4128" max="4128" width="6.28515625" style="161" customWidth="1"/>
    <col min="4129" max="4355" width="11" style="161"/>
    <col min="4356" max="4356" width="4.140625" style="161" customWidth="1"/>
    <col min="4357" max="4357" width="8" style="161" customWidth="1"/>
    <col min="4358" max="4358" width="10.7109375" style="161" customWidth="1"/>
    <col min="4359" max="4359" width="8.140625" style="161" customWidth="1"/>
    <col min="4360" max="4365" width="8.42578125" style="161" customWidth="1"/>
    <col min="4366" max="4366" width="9.42578125" style="161" customWidth="1"/>
    <col min="4367" max="4367" width="71.42578125" style="161" customWidth="1"/>
    <col min="4368" max="4369" width="8.85546875" style="161" customWidth="1"/>
    <col min="4370" max="4370" width="30.7109375" style="161" customWidth="1"/>
    <col min="4371" max="4371" width="12.7109375" style="161" customWidth="1"/>
    <col min="4372" max="4372" width="11.85546875" style="161" customWidth="1"/>
    <col min="4373" max="4373" width="11" style="161" bestFit="1" customWidth="1"/>
    <col min="4374" max="4374" width="12.7109375" style="161" bestFit="1" customWidth="1"/>
    <col min="4375" max="4376" width="5.7109375" style="161" customWidth="1"/>
    <col min="4377" max="4378" width="10.7109375" style="161" customWidth="1"/>
    <col min="4379" max="4379" width="6.140625" style="161" customWidth="1"/>
    <col min="4380" max="4380" width="8.140625" style="161" customWidth="1"/>
    <col min="4381" max="4383" width="4.28515625" style="161" customWidth="1"/>
    <col min="4384" max="4384" width="6.28515625" style="161" customWidth="1"/>
    <col min="4385" max="4611" width="11" style="161"/>
    <col min="4612" max="4612" width="4.140625" style="161" customWidth="1"/>
    <col min="4613" max="4613" width="8" style="161" customWidth="1"/>
    <col min="4614" max="4614" width="10.7109375" style="161" customWidth="1"/>
    <col min="4615" max="4615" width="8.140625" style="161" customWidth="1"/>
    <col min="4616" max="4621" width="8.42578125" style="161" customWidth="1"/>
    <col min="4622" max="4622" width="9.42578125" style="161" customWidth="1"/>
    <col min="4623" max="4623" width="71.42578125" style="161" customWidth="1"/>
    <col min="4624" max="4625" width="8.85546875" style="161" customWidth="1"/>
    <col min="4626" max="4626" width="30.7109375" style="161" customWidth="1"/>
    <col min="4627" max="4627" width="12.7109375" style="161" customWidth="1"/>
    <col min="4628" max="4628" width="11.85546875" style="161" customWidth="1"/>
    <col min="4629" max="4629" width="11" style="161" bestFit="1" customWidth="1"/>
    <col min="4630" max="4630" width="12.7109375" style="161" bestFit="1" customWidth="1"/>
    <col min="4631" max="4632" width="5.7109375" style="161" customWidth="1"/>
    <col min="4633" max="4634" width="10.7109375" style="161" customWidth="1"/>
    <col min="4635" max="4635" width="6.140625" style="161" customWidth="1"/>
    <col min="4636" max="4636" width="8.140625" style="161" customWidth="1"/>
    <col min="4637" max="4639" width="4.28515625" style="161" customWidth="1"/>
    <col min="4640" max="4640" width="6.28515625" style="161" customWidth="1"/>
    <col min="4641" max="4867" width="11" style="161"/>
    <col min="4868" max="4868" width="4.140625" style="161" customWidth="1"/>
    <col min="4869" max="4869" width="8" style="161" customWidth="1"/>
    <col min="4870" max="4870" width="10.7109375" style="161" customWidth="1"/>
    <col min="4871" max="4871" width="8.140625" style="161" customWidth="1"/>
    <col min="4872" max="4877" width="8.42578125" style="161" customWidth="1"/>
    <col min="4878" max="4878" width="9.42578125" style="161" customWidth="1"/>
    <col min="4879" max="4879" width="71.42578125" style="161" customWidth="1"/>
    <col min="4880" max="4881" width="8.85546875" style="161" customWidth="1"/>
    <col min="4882" max="4882" width="30.7109375" style="161" customWidth="1"/>
    <col min="4883" max="4883" width="12.7109375" style="161" customWidth="1"/>
    <col min="4884" max="4884" width="11.85546875" style="161" customWidth="1"/>
    <col min="4885" max="4885" width="11" style="161" bestFit="1" customWidth="1"/>
    <col min="4886" max="4886" width="12.7109375" style="161" bestFit="1" customWidth="1"/>
    <col min="4887" max="4888" width="5.7109375" style="161" customWidth="1"/>
    <col min="4889" max="4890" width="10.7109375" style="161" customWidth="1"/>
    <col min="4891" max="4891" width="6.140625" style="161" customWidth="1"/>
    <col min="4892" max="4892" width="8.140625" style="161" customWidth="1"/>
    <col min="4893" max="4895" width="4.28515625" style="161" customWidth="1"/>
    <col min="4896" max="4896" width="6.28515625" style="161" customWidth="1"/>
    <col min="4897" max="5123" width="11" style="161"/>
    <col min="5124" max="5124" width="4.140625" style="161" customWidth="1"/>
    <col min="5125" max="5125" width="8" style="161" customWidth="1"/>
    <col min="5126" max="5126" width="10.7109375" style="161" customWidth="1"/>
    <col min="5127" max="5127" width="8.140625" style="161" customWidth="1"/>
    <col min="5128" max="5133" width="8.42578125" style="161" customWidth="1"/>
    <col min="5134" max="5134" width="9.42578125" style="161" customWidth="1"/>
    <col min="5135" max="5135" width="71.42578125" style="161" customWidth="1"/>
    <col min="5136" max="5137" width="8.85546875" style="161" customWidth="1"/>
    <col min="5138" max="5138" width="30.7109375" style="161" customWidth="1"/>
    <col min="5139" max="5139" width="12.7109375" style="161" customWidth="1"/>
    <col min="5140" max="5140" width="11.85546875" style="161" customWidth="1"/>
    <col min="5141" max="5141" width="11" style="161" bestFit="1" customWidth="1"/>
    <col min="5142" max="5142" width="12.7109375" style="161" bestFit="1" customWidth="1"/>
    <col min="5143" max="5144" width="5.7109375" style="161" customWidth="1"/>
    <col min="5145" max="5146" width="10.7109375" style="161" customWidth="1"/>
    <col min="5147" max="5147" width="6.140625" style="161" customWidth="1"/>
    <col min="5148" max="5148" width="8.140625" style="161" customWidth="1"/>
    <col min="5149" max="5151" width="4.28515625" style="161" customWidth="1"/>
    <col min="5152" max="5152" width="6.28515625" style="161" customWidth="1"/>
    <col min="5153" max="5379" width="11" style="161"/>
    <col min="5380" max="5380" width="4.140625" style="161" customWidth="1"/>
    <col min="5381" max="5381" width="8" style="161" customWidth="1"/>
    <col min="5382" max="5382" width="10.7109375" style="161" customWidth="1"/>
    <col min="5383" max="5383" width="8.140625" style="161" customWidth="1"/>
    <col min="5384" max="5389" width="8.42578125" style="161" customWidth="1"/>
    <col min="5390" max="5390" width="9.42578125" style="161" customWidth="1"/>
    <col min="5391" max="5391" width="71.42578125" style="161" customWidth="1"/>
    <col min="5392" max="5393" width="8.85546875" style="161" customWidth="1"/>
    <col min="5394" max="5394" width="30.7109375" style="161" customWidth="1"/>
    <col min="5395" max="5395" width="12.7109375" style="161" customWidth="1"/>
    <col min="5396" max="5396" width="11.85546875" style="161" customWidth="1"/>
    <col min="5397" max="5397" width="11" style="161" bestFit="1" customWidth="1"/>
    <col min="5398" max="5398" width="12.7109375" style="161" bestFit="1" customWidth="1"/>
    <col min="5399" max="5400" width="5.7109375" style="161" customWidth="1"/>
    <col min="5401" max="5402" width="10.7109375" style="161" customWidth="1"/>
    <col min="5403" max="5403" width="6.140625" style="161" customWidth="1"/>
    <col min="5404" max="5404" width="8.140625" style="161" customWidth="1"/>
    <col min="5405" max="5407" width="4.28515625" style="161" customWidth="1"/>
    <col min="5408" max="5408" width="6.28515625" style="161" customWidth="1"/>
    <col min="5409" max="5635" width="11" style="161"/>
    <col min="5636" max="5636" width="4.140625" style="161" customWidth="1"/>
    <col min="5637" max="5637" width="8" style="161" customWidth="1"/>
    <col min="5638" max="5638" width="10.7109375" style="161" customWidth="1"/>
    <col min="5639" max="5639" width="8.140625" style="161" customWidth="1"/>
    <col min="5640" max="5645" width="8.42578125" style="161" customWidth="1"/>
    <col min="5646" max="5646" width="9.42578125" style="161" customWidth="1"/>
    <col min="5647" max="5647" width="71.42578125" style="161" customWidth="1"/>
    <col min="5648" max="5649" width="8.85546875" style="161" customWidth="1"/>
    <col min="5650" max="5650" width="30.7109375" style="161" customWidth="1"/>
    <col min="5651" max="5651" width="12.7109375" style="161" customWidth="1"/>
    <col min="5652" max="5652" width="11.85546875" style="161" customWidth="1"/>
    <col min="5653" max="5653" width="11" style="161" bestFit="1" customWidth="1"/>
    <col min="5654" max="5654" width="12.7109375" style="161" bestFit="1" customWidth="1"/>
    <col min="5655" max="5656" width="5.7109375" style="161" customWidth="1"/>
    <col min="5657" max="5658" width="10.7109375" style="161" customWidth="1"/>
    <col min="5659" max="5659" width="6.140625" style="161" customWidth="1"/>
    <col min="5660" max="5660" width="8.140625" style="161" customWidth="1"/>
    <col min="5661" max="5663" width="4.28515625" style="161" customWidth="1"/>
    <col min="5664" max="5664" width="6.28515625" style="161" customWidth="1"/>
    <col min="5665" max="5891" width="11" style="161"/>
    <col min="5892" max="5892" width="4.140625" style="161" customWidth="1"/>
    <col min="5893" max="5893" width="8" style="161" customWidth="1"/>
    <col min="5894" max="5894" width="10.7109375" style="161" customWidth="1"/>
    <col min="5895" max="5895" width="8.140625" style="161" customWidth="1"/>
    <col min="5896" max="5901" width="8.42578125" style="161" customWidth="1"/>
    <col min="5902" max="5902" width="9.42578125" style="161" customWidth="1"/>
    <col min="5903" max="5903" width="71.42578125" style="161" customWidth="1"/>
    <col min="5904" max="5905" width="8.85546875" style="161" customWidth="1"/>
    <col min="5906" max="5906" width="30.7109375" style="161" customWidth="1"/>
    <col min="5907" max="5907" width="12.7109375" style="161" customWidth="1"/>
    <col min="5908" max="5908" width="11.85546875" style="161" customWidth="1"/>
    <col min="5909" max="5909" width="11" style="161" bestFit="1" customWidth="1"/>
    <col min="5910" max="5910" width="12.7109375" style="161" bestFit="1" customWidth="1"/>
    <col min="5911" max="5912" width="5.7109375" style="161" customWidth="1"/>
    <col min="5913" max="5914" width="10.7109375" style="161" customWidth="1"/>
    <col min="5915" max="5915" width="6.140625" style="161" customWidth="1"/>
    <col min="5916" max="5916" width="8.140625" style="161" customWidth="1"/>
    <col min="5917" max="5919" width="4.28515625" style="161" customWidth="1"/>
    <col min="5920" max="5920" width="6.28515625" style="161" customWidth="1"/>
    <col min="5921" max="6147" width="11" style="161"/>
    <col min="6148" max="6148" width="4.140625" style="161" customWidth="1"/>
    <col min="6149" max="6149" width="8" style="161" customWidth="1"/>
    <col min="6150" max="6150" width="10.7109375" style="161" customWidth="1"/>
    <col min="6151" max="6151" width="8.140625" style="161" customWidth="1"/>
    <col min="6152" max="6157" width="8.42578125" style="161" customWidth="1"/>
    <col min="6158" max="6158" width="9.42578125" style="161" customWidth="1"/>
    <col min="6159" max="6159" width="71.42578125" style="161" customWidth="1"/>
    <col min="6160" max="6161" width="8.85546875" style="161" customWidth="1"/>
    <col min="6162" max="6162" width="30.7109375" style="161" customWidth="1"/>
    <col min="6163" max="6163" width="12.7109375" style="161" customWidth="1"/>
    <col min="6164" max="6164" width="11.85546875" style="161" customWidth="1"/>
    <col min="6165" max="6165" width="11" style="161" bestFit="1" customWidth="1"/>
    <col min="6166" max="6166" width="12.7109375" style="161" bestFit="1" customWidth="1"/>
    <col min="6167" max="6168" width="5.7109375" style="161" customWidth="1"/>
    <col min="6169" max="6170" width="10.7109375" style="161" customWidth="1"/>
    <col min="6171" max="6171" width="6.140625" style="161" customWidth="1"/>
    <col min="6172" max="6172" width="8.140625" style="161" customWidth="1"/>
    <col min="6173" max="6175" width="4.28515625" style="161" customWidth="1"/>
    <col min="6176" max="6176" width="6.28515625" style="161" customWidth="1"/>
    <col min="6177" max="6403" width="11" style="161"/>
    <col min="6404" max="6404" width="4.140625" style="161" customWidth="1"/>
    <col min="6405" max="6405" width="8" style="161" customWidth="1"/>
    <col min="6406" max="6406" width="10.7109375" style="161" customWidth="1"/>
    <col min="6407" max="6407" width="8.140625" style="161" customWidth="1"/>
    <col min="6408" max="6413" width="8.42578125" style="161" customWidth="1"/>
    <col min="6414" max="6414" width="9.42578125" style="161" customWidth="1"/>
    <col min="6415" max="6415" width="71.42578125" style="161" customWidth="1"/>
    <col min="6416" max="6417" width="8.85546875" style="161" customWidth="1"/>
    <col min="6418" max="6418" width="30.7109375" style="161" customWidth="1"/>
    <col min="6419" max="6419" width="12.7109375" style="161" customWidth="1"/>
    <col min="6420" max="6420" width="11.85546875" style="161" customWidth="1"/>
    <col min="6421" max="6421" width="11" style="161" bestFit="1" customWidth="1"/>
    <col min="6422" max="6422" width="12.7109375" style="161" bestFit="1" customWidth="1"/>
    <col min="6423" max="6424" width="5.7109375" style="161" customWidth="1"/>
    <col min="6425" max="6426" width="10.7109375" style="161" customWidth="1"/>
    <col min="6427" max="6427" width="6.140625" style="161" customWidth="1"/>
    <col min="6428" max="6428" width="8.140625" style="161" customWidth="1"/>
    <col min="6429" max="6431" width="4.28515625" style="161" customWidth="1"/>
    <col min="6432" max="6432" width="6.28515625" style="161" customWidth="1"/>
    <col min="6433" max="6659" width="11" style="161"/>
    <col min="6660" max="6660" width="4.140625" style="161" customWidth="1"/>
    <col min="6661" max="6661" width="8" style="161" customWidth="1"/>
    <col min="6662" max="6662" width="10.7109375" style="161" customWidth="1"/>
    <col min="6663" max="6663" width="8.140625" style="161" customWidth="1"/>
    <col min="6664" max="6669" width="8.42578125" style="161" customWidth="1"/>
    <col min="6670" max="6670" width="9.42578125" style="161" customWidth="1"/>
    <col min="6671" max="6671" width="71.42578125" style="161" customWidth="1"/>
    <col min="6672" max="6673" width="8.85546875" style="161" customWidth="1"/>
    <col min="6674" max="6674" width="30.7109375" style="161" customWidth="1"/>
    <col min="6675" max="6675" width="12.7109375" style="161" customWidth="1"/>
    <col min="6676" max="6676" width="11.85546875" style="161" customWidth="1"/>
    <col min="6677" max="6677" width="11" style="161" bestFit="1" customWidth="1"/>
    <col min="6678" max="6678" width="12.7109375" style="161" bestFit="1" customWidth="1"/>
    <col min="6679" max="6680" width="5.7109375" style="161" customWidth="1"/>
    <col min="6681" max="6682" width="10.7109375" style="161" customWidth="1"/>
    <col min="6683" max="6683" width="6.140625" style="161" customWidth="1"/>
    <col min="6684" max="6684" width="8.140625" style="161" customWidth="1"/>
    <col min="6685" max="6687" width="4.28515625" style="161" customWidth="1"/>
    <col min="6688" max="6688" width="6.28515625" style="161" customWidth="1"/>
    <col min="6689" max="6915" width="11" style="161"/>
    <col min="6916" max="6916" width="4.140625" style="161" customWidth="1"/>
    <col min="6917" max="6917" width="8" style="161" customWidth="1"/>
    <col min="6918" max="6918" width="10.7109375" style="161" customWidth="1"/>
    <col min="6919" max="6919" width="8.140625" style="161" customWidth="1"/>
    <col min="6920" max="6925" width="8.42578125" style="161" customWidth="1"/>
    <col min="6926" max="6926" width="9.42578125" style="161" customWidth="1"/>
    <col min="6927" max="6927" width="71.42578125" style="161" customWidth="1"/>
    <col min="6928" max="6929" width="8.85546875" style="161" customWidth="1"/>
    <col min="6930" max="6930" width="30.7109375" style="161" customWidth="1"/>
    <col min="6931" max="6931" width="12.7109375" style="161" customWidth="1"/>
    <col min="6932" max="6932" width="11.85546875" style="161" customWidth="1"/>
    <col min="6933" max="6933" width="11" style="161" bestFit="1" customWidth="1"/>
    <col min="6934" max="6934" width="12.7109375" style="161" bestFit="1" customWidth="1"/>
    <col min="6935" max="6936" width="5.7109375" style="161" customWidth="1"/>
    <col min="6937" max="6938" width="10.7109375" style="161" customWidth="1"/>
    <col min="6939" max="6939" width="6.140625" style="161" customWidth="1"/>
    <col min="6940" max="6940" width="8.140625" style="161" customWidth="1"/>
    <col min="6941" max="6943" width="4.28515625" style="161" customWidth="1"/>
    <col min="6944" max="6944" width="6.28515625" style="161" customWidth="1"/>
    <col min="6945" max="7171" width="11" style="161"/>
    <col min="7172" max="7172" width="4.140625" style="161" customWidth="1"/>
    <col min="7173" max="7173" width="8" style="161" customWidth="1"/>
    <col min="7174" max="7174" width="10.7109375" style="161" customWidth="1"/>
    <col min="7175" max="7175" width="8.140625" style="161" customWidth="1"/>
    <col min="7176" max="7181" width="8.42578125" style="161" customWidth="1"/>
    <col min="7182" max="7182" width="9.42578125" style="161" customWidth="1"/>
    <col min="7183" max="7183" width="71.42578125" style="161" customWidth="1"/>
    <col min="7184" max="7185" width="8.85546875" style="161" customWidth="1"/>
    <col min="7186" max="7186" width="30.7109375" style="161" customWidth="1"/>
    <col min="7187" max="7187" width="12.7109375" style="161" customWidth="1"/>
    <col min="7188" max="7188" width="11.85546875" style="161" customWidth="1"/>
    <col min="7189" max="7189" width="11" style="161" bestFit="1" customWidth="1"/>
    <col min="7190" max="7190" width="12.7109375" style="161" bestFit="1" customWidth="1"/>
    <col min="7191" max="7192" width="5.7109375" style="161" customWidth="1"/>
    <col min="7193" max="7194" width="10.7109375" style="161" customWidth="1"/>
    <col min="7195" max="7195" width="6.140625" style="161" customWidth="1"/>
    <col min="7196" max="7196" width="8.140625" style="161" customWidth="1"/>
    <col min="7197" max="7199" width="4.28515625" style="161" customWidth="1"/>
    <col min="7200" max="7200" width="6.28515625" style="161" customWidth="1"/>
    <col min="7201" max="7427" width="11" style="161"/>
    <col min="7428" max="7428" width="4.140625" style="161" customWidth="1"/>
    <col min="7429" max="7429" width="8" style="161" customWidth="1"/>
    <col min="7430" max="7430" width="10.7109375" style="161" customWidth="1"/>
    <col min="7431" max="7431" width="8.140625" style="161" customWidth="1"/>
    <col min="7432" max="7437" width="8.42578125" style="161" customWidth="1"/>
    <col min="7438" max="7438" width="9.42578125" style="161" customWidth="1"/>
    <col min="7439" max="7439" width="71.42578125" style="161" customWidth="1"/>
    <col min="7440" max="7441" width="8.85546875" style="161" customWidth="1"/>
    <col min="7442" max="7442" width="30.7109375" style="161" customWidth="1"/>
    <col min="7443" max="7443" width="12.7109375" style="161" customWidth="1"/>
    <col min="7444" max="7444" width="11.85546875" style="161" customWidth="1"/>
    <col min="7445" max="7445" width="11" style="161" bestFit="1" customWidth="1"/>
    <col min="7446" max="7446" width="12.7109375" style="161" bestFit="1" customWidth="1"/>
    <col min="7447" max="7448" width="5.7109375" style="161" customWidth="1"/>
    <col min="7449" max="7450" width="10.7109375" style="161" customWidth="1"/>
    <col min="7451" max="7451" width="6.140625" style="161" customWidth="1"/>
    <col min="7452" max="7452" width="8.140625" style="161" customWidth="1"/>
    <col min="7453" max="7455" width="4.28515625" style="161" customWidth="1"/>
    <col min="7456" max="7456" width="6.28515625" style="161" customWidth="1"/>
    <col min="7457" max="7683" width="11" style="161"/>
    <col min="7684" max="7684" width="4.140625" style="161" customWidth="1"/>
    <col min="7685" max="7685" width="8" style="161" customWidth="1"/>
    <col min="7686" max="7686" width="10.7109375" style="161" customWidth="1"/>
    <col min="7687" max="7687" width="8.140625" style="161" customWidth="1"/>
    <col min="7688" max="7693" width="8.42578125" style="161" customWidth="1"/>
    <col min="7694" max="7694" width="9.42578125" style="161" customWidth="1"/>
    <col min="7695" max="7695" width="71.42578125" style="161" customWidth="1"/>
    <col min="7696" max="7697" width="8.85546875" style="161" customWidth="1"/>
    <col min="7698" max="7698" width="30.7109375" style="161" customWidth="1"/>
    <col min="7699" max="7699" width="12.7109375" style="161" customWidth="1"/>
    <col min="7700" max="7700" width="11.85546875" style="161" customWidth="1"/>
    <col min="7701" max="7701" width="11" style="161" bestFit="1" customWidth="1"/>
    <col min="7702" max="7702" width="12.7109375" style="161" bestFit="1" customWidth="1"/>
    <col min="7703" max="7704" width="5.7109375" style="161" customWidth="1"/>
    <col min="7705" max="7706" width="10.7109375" style="161" customWidth="1"/>
    <col min="7707" max="7707" width="6.140625" style="161" customWidth="1"/>
    <col min="7708" max="7708" width="8.140625" style="161" customWidth="1"/>
    <col min="7709" max="7711" width="4.28515625" style="161" customWidth="1"/>
    <col min="7712" max="7712" width="6.28515625" style="161" customWidth="1"/>
    <col min="7713" max="7939" width="11" style="161"/>
    <col min="7940" max="7940" width="4.140625" style="161" customWidth="1"/>
    <col min="7941" max="7941" width="8" style="161" customWidth="1"/>
    <col min="7942" max="7942" width="10.7109375" style="161" customWidth="1"/>
    <col min="7943" max="7943" width="8.140625" style="161" customWidth="1"/>
    <col min="7944" max="7949" width="8.42578125" style="161" customWidth="1"/>
    <col min="7950" max="7950" width="9.42578125" style="161" customWidth="1"/>
    <col min="7951" max="7951" width="71.42578125" style="161" customWidth="1"/>
    <col min="7952" max="7953" width="8.85546875" style="161" customWidth="1"/>
    <col min="7954" max="7954" width="30.7109375" style="161" customWidth="1"/>
    <col min="7955" max="7955" width="12.7109375" style="161" customWidth="1"/>
    <col min="7956" max="7956" width="11.85546875" style="161" customWidth="1"/>
    <col min="7957" max="7957" width="11" style="161" bestFit="1" customWidth="1"/>
    <col min="7958" max="7958" width="12.7109375" style="161" bestFit="1" customWidth="1"/>
    <col min="7959" max="7960" width="5.7109375" style="161" customWidth="1"/>
    <col min="7961" max="7962" width="10.7109375" style="161" customWidth="1"/>
    <col min="7963" max="7963" width="6.140625" style="161" customWidth="1"/>
    <col min="7964" max="7964" width="8.140625" style="161" customWidth="1"/>
    <col min="7965" max="7967" width="4.28515625" style="161" customWidth="1"/>
    <col min="7968" max="7968" width="6.28515625" style="161" customWidth="1"/>
    <col min="7969" max="8195" width="11" style="161"/>
    <col min="8196" max="8196" width="4.140625" style="161" customWidth="1"/>
    <col min="8197" max="8197" width="8" style="161" customWidth="1"/>
    <col min="8198" max="8198" width="10.7109375" style="161" customWidth="1"/>
    <col min="8199" max="8199" width="8.140625" style="161" customWidth="1"/>
    <col min="8200" max="8205" width="8.42578125" style="161" customWidth="1"/>
    <col min="8206" max="8206" width="9.42578125" style="161" customWidth="1"/>
    <col min="8207" max="8207" width="71.42578125" style="161" customWidth="1"/>
    <col min="8208" max="8209" width="8.85546875" style="161" customWidth="1"/>
    <col min="8210" max="8210" width="30.7109375" style="161" customWidth="1"/>
    <col min="8211" max="8211" width="12.7109375" style="161" customWidth="1"/>
    <col min="8212" max="8212" width="11.85546875" style="161" customWidth="1"/>
    <col min="8213" max="8213" width="11" style="161" bestFit="1" customWidth="1"/>
    <col min="8214" max="8214" width="12.7109375" style="161" bestFit="1" customWidth="1"/>
    <col min="8215" max="8216" width="5.7109375" style="161" customWidth="1"/>
    <col min="8217" max="8218" width="10.7109375" style="161" customWidth="1"/>
    <col min="8219" max="8219" width="6.140625" style="161" customWidth="1"/>
    <col min="8220" max="8220" width="8.140625" style="161" customWidth="1"/>
    <col min="8221" max="8223" width="4.28515625" style="161" customWidth="1"/>
    <col min="8224" max="8224" width="6.28515625" style="161" customWidth="1"/>
    <col min="8225" max="8451" width="11" style="161"/>
    <col min="8452" max="8452" width="4.140625" style="161" customWidth="1"/>
    <col min="8453" max="8453" width="8" style="161" customWidth="1"/>
    <col min="8454" max="8454" width="10.7109375" style="161" customWidth="1"/>
    <col min="8455" max="8455" width="8.140625" style="161" customWidth="1"/>
    <col min="8456" max="8461" width="8.42578125" style="161" customWidth="1"/>
    <col min="8462" max="8462" width="9.42578125" style="161" customWidth="1"/>
    <col min="8463" max="8463" width="71.42578125" style="161" customWidth="1"/>
    <col min="8464" max="8465" width="8.85546875" style="161" customWidth="1"/>
    <col min="8466" max="8466" width="30.7109375" style="161" customWidth="1"/>
    <col min="8467" max="8467" width="12.7109375" style="161" customWidth="1"/>
    <col min="8468" max="8468" width="11.85546875" style="161" customWidth="1"/>
    <col min="8469" max="8469" width="11" style="161" bestFit="1" customWidth="1"/>
    <col min="8470" max="8470" width="12.7109375" style="161" bestFit="1" customWidth="1"/>
    <col min="8471" max="8472" width="5.7109375" style="161" customWidth="1"/>
    <col min="8473" max="8474" width="10.7109375" style="161" customWidth="1"/>
    <col min="8475" max="8475" width="6.140625" style="161" customWidth="1"/>
    <col min="8476" max="8476" width="8.140625" style="161" customWidth="1"/>
    <col min="8477" max="8479" width="4.28515625" style="161" customWidth="1"/>
    <col min="8480" max="8480" width="6.28515625" style="161" customWidth="1"/>
    <col min="8481" max="8707" width="11" style="161"/>
    <col min="8708" max="8708" width="4.140625" style="161" customWidth="1"/>
    <col min="8709" max="8709" width="8" style="161" customWidth="1"/>
    <col min="8710" max="8710" width="10.7109375" style="161" customWidth="1"/>
    <col min="8711" max="8711" width="8.140625" style="161" customWidth="1"/>
    <col min="8712" max="8717" width="8.42578125" style="161" customWidth="1"/>
    <col min="8718" max="8718" width="9.42578125" style="161" customWidth="1"/>
    <col min="8719" max="8719" width="71.42578125" style="161" customWidth="1"/>
    <col min="8720" max="8721" width="8.85546875" style="161" customWidth="1"/>
    <col min="8722" max="8722" width="30.7109375" style="161" customWidth="1"/>
    <col min="8723" max="8723" width="12.7109375" style="161" customWidth="1"/>
    <col min="8724" max="8724" width="11.85546875" style="161" customWidth="1"/>
    <col min="8725" max="8725" width="11" style="161" bestFit="1" customWidth="1"/>
    <col min="8726" max="8726" width="12.7109375" style="161" bestFit="1" customWidth="1"/>
    <col min="8727" max="8728" width="5.7109375" style="161" customWidth="1"/>
    <col min="8729" max="8730" width="10.7109375" style="161" customWidth="1"/>
    <col min="8731" max="8731" width="6.140625" style="161" customWidth="1"/>
    <col min="8732" max="8732" width="8.140625" style="161" customWidth="1"/>
    <col min="8733" max="8735" width="4.28515625" style="161" customWidth="1"/>
    <col min="8736" max="8736" width="6.28515625" style="161" customWidth="1"/>
    <col min="8737" max="8963" width="11" style="161"/>
    <col min="8964" max="8964" width="4.140625" style="161" customWidth="1"/>
    <col min="8965" max="8965" width="8" style="161" customWidth="1"/>
    <col min="8966" max="8966" width="10.7109375" style="161" customWidth="1"/>
    <col min="8967" max="8967" width="8.140625" style="161" customWidth="1"/>
    <col min="8968" max="8973" width="8.42578125" style="161" customWidth="1"/>
    <col min="8974" max="8974" width="9.42578125" style="161" customWidth="1"/>
    <col min="8975" max="8975" width="71.42578125" style="161" customWidth="1"/>
    <col min="8976" max="8977" width="8.85546875" style="161" customWidth="1"/>
    <col min="8978" max="8978" width="30.7109375" style="161" customWidth="1"/>
    <col min="8979" max="8979" width="12.7109375" style="161" customWidth="1"/>
    <col min="8980" max="8980" width="11.85546875" style="161" customWidth="1"/>
    <col min="8981" max="8981" width="11" style="161" bestFit="1" customWidth="1"/>
    <col min="8982" max="8982" width="12.7109375" style="161" bestFit="1" customWidth="1"/>
    <col min="8983" max="8984" width="5.7109375" style="161" customWidth="1"/>
    <col min="8985" max="8986" width="10.7109375" style="161" customWidth="1"/>
    <col min="8987" max="8987" width="6.140625" style="161" customWidth="1"/>
    <col min="8988" max="8988" width="8.140625" style="161" customWidth="1"/>
    <col min="8989" max="8991" width="4.28515625" style="161" customWidth="1"/>
    <col min="8992" max="8992" width="6.28515625" style="161" customWidth="1"/>
    <col min="8993" max="9219" width="11" style="161"/>
    <col min="9220" max="9220" width="4.140625" style="161" customWidth="1"/>
    <col min="9221" max="9221" width="8" style="161" customWidth="1"/>
    <col min="9222" max="9222" width="10.7109375" style="161" customWidth="1"/>
    <col min="9223" max="9223" width="8.140625" style="161" customWidth="1"/>
    <col min="9224" max="9229" width="8.42578125" style="161" customWidth="1"/>
    <col min="9230" max="9230" width="9.42578125" style="161" customWidth="1"/>
    <col min="9231" max="9231" width="71.42578125" style="161" customWidth="1"/>
    <col min="9232" max="9233" width="8.85546875" style="161" customWidth="1"/>
    <col min="9234" max="9234" width="30.7109375" style="161" customWidth="1"/>
    <col min="9235" max="9235" width="12.7109375" style="161" customWidth="1"/>
    <col min="9236" max="9236" width="11.85546875" style="161" customWidth="1"/>
    <col min="9237" max="9237" width="11" style="161" bestFit="1" customWidth="1"/>
    <col min="9238" max="9238" width="12.7109375" style="161" bestFit="1" customWidth="1"/>
    <col min="9239" max="9240" width="5.7109375" style="161" customWidth="1"/>
    <col min="9241" max="9242" width="10.7109375" style="161" customWidth="1"/>
    <col min="9243" max="9243" width="6.140625" style="161" customWidth="1"/>
    <col min="9244" max="9244" width="8.140625" style="161" customWidth="1"/>
    <col min="9245" max="9247" width="4.28515625" style="161" customWidth="1"/>
    <col min="9248" max="9248" width="6.28515625" style="161" customWidth="1"/>
    <col min="9249" max="9475" width="11" style="161"/>
    <col min="9476" max="9476" width="4.140625" style="161" customWidth="1"/>
    <col min="9477" max="9477" width="8" style="161" customWidth="1"/>
    <col min="9478" max="9478" width="10.7109375" style="161" customWidth="1"/>
    <col min="9479" max="9479" width="8.140625" style="161" customWidth="1"/>
    <col min="9480" max="9485" width="8.42578125" style="161" customWidth="1"/>
    <col min="9486" max="9486" width="9.42578125" style="161" customWidth="1"/>
    <col min="9487" max="9487" width="71.42578125" style="161" customWidth="1"/>
    <col min="9488" max="9489" width="8.85546875" style="161" customWidth="1"/>
    <col min="9490" max="9490" width="30.7109375" style="161" customWidth="1"/>
    <col min="9491" max="9491" width="12.7109375" style="161" customWidth="1"/>
    <col min="9492" max="9492" width="11.85546875" style="161" customWidth="1"/>
    <col min="9493" max="9493" width="11" style="161" bestFit="1" customWidth="1"/>
    <col min="9494" max="9494" width="12.7109375" style="161" bestFit="1" customWidth="1"/>
    <col min="9495" max="9496" width="5.7109375" style="161" customWidth="1"/>
    <col min="9497" max="9498" width="10.7109375" style="161" customWidth="1"/>
    <col min="9499" max="9499" width="6.140625" style="161" customWidth="1"/>
    <col min="9500" max="9500" width="8.140625" style="161" customWidth="1"/>
    <col min="9501" max="9503" width="4.28515625" style="161" customWidth="1"/>
    <col min="9504" max="9504" width="6.28515625" style="161" customWidth="1"/>
    <col min="9505" max="9731" width="11" style="161"/>
    <col min="9732" max="9732" width="4.140625" style="161" customWidth="1"/>
    <col min="9733" max="9733" width="8" style="161" customWidth="1"/>
    <col min="9734" max="9734" width="10.7109375" style="161" customWidth="1"/>
    <col min="9735" max="9735" width="8.140625" style="161" customWidth="1"/>
    <col min="9736" max="9741" width="8.42578125" style="161" customWidth="1"/>
    <col min="9742" max="9742" width="9.42578125" style="161" customWidth="1"/>
    <col min="9743" max="9743" width="71.42578125" style="161" customWidth="1"/>
    <col min="9744" max="9745" width="8.85546875" style="161" customWidth="1"/>
    <col min="9746" max="9746" width="30.7109375" style="161" customWidth="1"/>
    <col min="9747" max="9747" width="12.7109375" style="161" customWidth="1"/>
    <col min="9748" max="9748" width="11.85546875" style="161" customWidth="1"/>
    <col min="9749" max="9749" width="11" style="161" bestFit="1" customWidth="1"/>
    <col min="9750" max="9750" width="12.7109375" style="161" bestFit="1" customWidth="1"/>
    <col min="9751" max="9752" width="5.7109375" style="161" customWidth="1"/>
    <col min="9753" max="9754" width="10.7109375" style="161" customWidth="1"/>
    <col min="9755" max="9755" width="6.140625" style="161" customWidth="1"/>
    <col min="9756" max="9756" width="8.140625" style="161" customWidth="1"/>
    <col min="9757" max="9759" width="4.28515625" style="161" customWidth="1"/>
    <col min="9760" max="9760" width="6.28515625" style="161" customWidth="1"/>
    <col min="9761" max="9987" width="11" style="161"/>
    <col min="9988" max="9988" width="4.140625" style="161" customWidth="1"/>
    <col min="9989" max="9989" width="8" style="161" customWidth="1"/>
    <col min="9990" max="9990" width="10.7109375" style="161" customWidth="1"/>
    <col min="9991" max="9991" width="8.140625" style="161" customWidth="1"/>
    <col min="9992" max="9997" width="8.42578125" style="161" customWidth="1"/>
    <col min="9998" max="9998" width="9.42578125" style="161" customWidth="1"/>
    <col min="9999" max="9999" width="71.42578125" style="161" customWidth="1"/>
    <col min="10000" max="10001" width="8.85546875" style="161" customWidth="1"/>
    <col min="10002" max="10002" width="30.7109375" style="161" customWidth="1"/>
    <col min="10003" max="10003" width="12.7109375" style="161" customWidth="1"/>
    <col min="10004" max="10004" width="11.85546875" style="161" customWidth="1"/>
    <col min="10005" max="10005" width="11" style="161" bestFit="1" customWidth="1"/>
    <col min="10006" max="10006" width="12.7109375" style="161" bestFit="1" customWidth="1"/>
    <col min="10007" max="10008" width="5.7109375" style="161" customWidth="1"/>
    <col min="10009" max="10010" width="10.7109375" style="161" customWidth="1"/>
    <col min="10011" max="10011" width="6.140625" style="161" customWidth="1"/>
    <col min="10012" max="10012" width="8.140625" style="161" customWidth="1"/>
    <col min="10013" max="10015" width="4.28515625" style="161" customWidth="1"/>
    <col min="10016" max="10016" width="6.28515625" style="161" customWidth="1"/>
    <col min="10017" max="10243" width="11" style="161"/>
    <col min="10244" max="10244" width="4.140625" style="161" customWidth="1"/>
    <col min="10245" max="10245" width="8" style="161" customWidth="1"/>
    <col min="10246" max="10246" width="10.7109375" style="161" customWidth="1"/>
    <col min="10247" max="10247" width="8.140625" style="161" customWidth="1"/>
    <col min="10248" max="10253" width="8.42578125" style="161" customWidth="1"/>
    <col min="10254" max="10254" width="9.42578125" style="161" customWidth="1"/>
    <col min="10255" max="10255" width="71.42578125" style="161" customWidth="1"/>
    <col min="10256" max="10257" width="8.85546875" style="161" customWidth="1"/>
    <col min="10258" max="10258" width="30.7109375" style="161" customWidth="1"/>
    <col min="10259" max="10259" width="12.7109375" style="161" customWidth="1"/>
    <col min="10260" max="10260" width="11.85546875" style="161" customWidth="1"/>
    <col min="10261" max="10261" width="11" style="161" bestFit="1" customWidth="1"/>
    <col min="10262" max="10262" width="12.7109375" style="161" bestFit="1" customWidth="1"/>
    <col min="10263" max="10264" width="5.7109375" style="161" customWidth="1"/>
    <col min="10265" max="10266" width="10.7109375" style="161" customWidth="1"/>
    <col min="10267" max="10267" width="6.140625" style="161" customWidth="1"/>
    <col min="10268" max="10268" width="8.140625" style="161" customWidth="1"/>
    <col min="10269" max="10271" width="4.28515625" style="161" customWidth="1"/>
    <col min="10272" max="10272" width="6.28515625" style="161" customWidth="1"/>
    <col min="10273" max="10499" width="11" style="161"/>
    <col min="10500" max="10500" width="4.140625" style="161" customWidth="1"/>
    <col min="10501" max="10501" width="8" style="161" customWidth="1"/>
    <col min="10502" max="10502" width="10.7109375" style="161" customWidth="1"/>
    <col min="10503" max="10503" width="8.140625" style="161" customWidth="1"/>
    <col min="10504" max="10509" width="8.42578125" style="161" customWidth="1"/>
    <col min="10510" max="10510" width="9.42578125" style="161" customWidth="1"/>
    <col min="10511" max="10511" width="71.42578125" style="161" customWidth="1"/>
    <col min="10512" max="10513" width="8.85546875" style="161" customWidth="1"/>
    <col min="10514" max="10514" width="30.7109375" style="161" customWidth="1"/>
    <col min="10515" max="10515" width="12.7109375" style="161" customWidth="1"/>
    <col min="10516" max="10516" width="11.85546875" style="161" customWidth="1"/>
    <col min="10517" max="10517" width="11" style="161" bestFit="1" customWidth="1"/>
    <col min="10518" max="10518" width="12.7109375" style="161" bestFit="1" customWidth="1"/>
    <col min="10519" max="10520" width="5.7109375" style="161" customWidth="1"/>
    <col min="10521" max="10522" width="10.7109375" style="161" customWidth="1"/>
    <col min="10523" max="10523" width="6.140625" style="161" customWidth="1"/>
    <col min="10524" max="10524" width="8.140625" style="161" customWidth="1"/>
    <col min="10525" max="10527" width="4.28515625" style="161" customWidth="1"/>
    <col min="10528" max="10528" width="6.28515625" style="161" customWidth="1"/>
    <col min="10529" max="10755" width="11" style="161"/>
    <col min="10756" max="10756" width="4.140625" style="161" customWidth="1"/>
    <col min="10757" max="10757" width="8" style="161" customWidth="1"/>
    <col min="10758" max="10758" width="10.7109375" style="161" customWidth="1"/>
    <col min="10759" max="10759" width="8.140625" style="161" customWidth="1"/>
    <col min="10760" max="10765" width="8.42578125" style="161" customWidth="1"/>
    <col min="10766" max="10766" width="9.42578125" style="161" customWidth="1"/>
    <col min="10767" max="10767" width="71.42578125" style="161" customWidth="1"/>
    <col min="10768" max="10769" width="8.85546875" style="161" customWidth="1"/>
    <col min="10770" max="10770" width="30.7109375" style="161" customWidth="1"/>
    <col min="10771" max="10771" width="12.7109375" style="161" customWidth="1"/>
    <col min="10772" max="10772" width="11.85546875" style="161" customWidth="1"/>
    <col min="10773" max="10773" width="11" style="161" bestFit="1" customWidth="1"/>
    <col min="10774" max="10774" width="12.7109375" style="161" bestFit="1" customWidth="1"/>
    <col min="10775" max="10776" width="5.7109375" style="161" customWidth="1"/>
    <col min="10777" max="10778" width="10.7109375" style="161" customWidth="1"/>
    <col min="10779" max="10779" width="6.140625" style="161" customWidth="1"/>
    <col min="10780" max="10780" width="8.140625" style="161" customWidth="1"/>
    <col min="10781" max="10783" width="4.28515625" style="161" customWidth="1"/>
    <col min="10784" max="10784" width="6.28515625" style="161" customWidth="1"/>
    <col min="10785" max="11011" width="11" style="161"/>
    <col min="11012" max="11012" width="4.140625" style="161" customWidth="1"/>
    <col min="11013" max="11013" width="8" style="161" customWidth="1"/>
    <col min="11014" max="11014" width="10.7109375" style="161" customWidth="1"/>
    <col min="11015" max="11015" width="8.140625" style="161" customWidth="1"/>
    <col min="11016" max="11021" width="8.42578125" style="161" customWidth="1"/>
    <col min="11022" max="11022" width="9.42578125" style="161" customWidth="1"/>
    <col min="11023" max="11023" width="71.42578125" style="161" customWidth="1"/>
    <col min="11024" max="11025" width="8.85546875" style="161" customWidth="1"/>
    <col min="11026" max="11026" width="30.7109375" style="161" customWidth="1"/>
    <col min="11027" max="11027" width="12.7109375" style="161" customWidth="1"/>
    <col min="11028" max="11028" width="11.85546875" style="161" customWidth="1"/>
    <col min="11029" max="11029" width="11" style="161" bestFit="1" customWidth="1"/>
    <col min="11030" max="11030" width="12.7109375" style="161" bestFit="1" customWidth="1"/>
    <col min="11031" max="11032" width="5.7109375" style="161" customWidth="1"/>
    <col min="11033" max="11034" width="10.7109375" style="161" customWidth="1"/>
    <col min="11035" max="11035" width="6.140625" style="161" customWidth="1"/>
    <col min="11036" max="11036" width="8.140625" style="161" customWidth="1"/>
    <col min="11037" max="11039" width="4.28515625" style="161" customWidth="1"/>
    <col min="11040" max="11040" width="6.28515625" style="161" customWidth="1"/>
    <col min="11041" max="11267" width="11" style="161"/>
    <col min="11268" max="11268" width="4.140625" style="161" customWidth="1"/>
    <col min="11269" max="11269" width="8" style="161" customWidth="1"/>
    <col min="11270" max="11270" width="10.7109375" style="161" customWidth="1"/>
    <col min="11271" max="11271" width="8.140625" style="161" customWidth="1"/>
    <col min="11272" max="11277" width="8.42578125" style="161" customWidth="1"/>
    <col min="11278" max="11278" width="9.42578125" style="161" customWidth="1"/>
    <col min="11279" max="11279" width="71.42578125" style="161" customWidth="1"/>
    <col min="11280" max="11281" width="8.85546875" style="161" customWidth="1"/>
    <col min="11282" max="11282" width="30.7109375" style="161" customWidth="1"/>
    <col min="11283" max="11283" width="12.7109375" style="161" customWidth="1"/>
    <col min="11284" max="11284" width="11.85546875" style="161" customWidth="1"/>
    <col min="11285" max="11285" width="11" style="161" bestFit="1" customWidth="1"/>
    <col min="11286" max="11286" width="12.7109375" style="161" bestFit="1" customWidth="1"/>
    <col min="11287" max="11288" width="5.7109375" style="161" customWidth="1"/>
    <col min="11289" max="11290" width="10.7109375" style="161" customWidth="1"/>
    <col min="11291" max="11291" width="6.140625" style="161" customWidth="1"/>
    <col min="11292" max="11292" width="8.140625" style="161" customWidth="1"/>
    <col min="11293" max="11295" width="4.28515625" style="161" customWidth="1"/>
    <col min="11296" max="11296" width="6.28515625" style="161" customWidth="1"/>
    <col min="11297" max="11523" width="11" style="161"/>
    <col min="11524" max="11524" width="4.140625" style="161" customWidth="1"/>
    <col min="11525" max="11525" width="8" style="161" customWidth="1"/>
    <col min="11526" max="11526" width="10.7109375" style="161" customWidth="1"/>
    <col min="11527" max="11527" width="8.140625" style="161" customWidth="1"/>
    <col min="11528" max="11533" width="8.42578125" style="161" customWidth="1"/>
    <col min="11534" max="11534" width="9.42578125" style="161" customWidth="1"/>
    <col min="11535" max="11535" width="71.42578125" style="161" customWidth="1"/>
    <col min="11536" max="11537" width="8.85546875" style="161" customWidth="1"/>
    <col min="11538" max="11538" width="30.7109375" style="161" customWidth="1"/>
    <col min="11539" max="11539" width="12.7109375" style="161" customWidth="1"/>
    <col min="11540" max="11540" width="11.85546875" style="161" customWidth="1"/>
    <col min="11541" max="11541" width="11" style="161" bestFit="1" customWidth="1"/>
    <col min="11542" max="11542" width="12.7109375" style="161" bestFit="1" customWidth="1"/>
    <col min="11543" max="11544" width="5.7109375" style="161" customWidth="1"/>
    <col min="11545" max="11546" width="10.7109375" style="161" customWidth="1"/>
    <col min="11547" max="11547" width="6.140625" style="161" customWidth="1"/>
    <col min="11548" max="11548" width="8.140625" style="161" customWidth="1"/>
    <col min="11549" max="11551" width="4.28515625" style="161" customWidth="1"/>
    <col min="11552" max="11552" width="6.28515625" style="161" customWidth="1"/>
    <col min="11553" max="11779" width="11" style="161"/>
    <col min="11780" max="11780" width="4.140625" style="161" customWidth="1"/>
    <col min="11781" max="11781" width="8" style="161" customWidth="1"/>
    <col min="11782" max="11782" width="10.7109375" style="161" customWidth="1"/>
    <col min="11783" max="11783" width="8.140625" style="161" customWidth="1"/>
    <col min="11784" max="11789" width="8.42578125" style="161" customWidth="1"/>
    <col min="11790" max="11790" width="9.42578125" style="161" customWidth="1"/>
    <col min="11791" max="11791" width="71.42578125" style="161" customWidth="1"/>
    <col min="11792" max="11793" width="8.85546875" style="161" customWidth="1"/>
    <col min="11794" max="11794" width="30.7109375" style="161" customWidth="1"/>
    <col min="11795" max="11795" width="12.7109375" style="161" customWidth="1"/>
    <col min="11796" max="11796" width="11.85546875" style="161" customWidth="1"/>
    <col min="11797" max="11797" width="11" style="161" bestFit="1" customWidth="1"/>
    <col min="11798" max="11798" width="12.7109375" style="161" bestFit="1" customWidth="1"/>
    <col min="11799" max="11800" width="5.7109375" style="161" customWidth="1"/>
    <col min="11801" max="11802" width="10.7109375" style="161" customWidth="1"/>
    <col min="11803" max="11803" width="6.140625" style="161" customWidth="1"/>
    <col min="11804" max="11804" width="8.140625" style="161" customWidth="1"/>
    <col min="11805" max="11807" width="4.28515625" style="161" customWidth="1"/>
    <col min="11808" max="11808" width="6.28515625" style="161" customWidth="1"/>
    <col min="11809" max="12035" width="11" style="161"/>
    <col min="12036" max="12036" width="4.140625" style="161" customWidth="1"/>
    <col min="12037" max="12037" width="8" style="161" customWidth="1"/>
    <col min="12038" max="12038" width="10.7109375" style="161" customWidth="1"/>
    <col min="12039" max="12039" width="8.140625" style="161" customWidth="1"/>
    <col min="12040" max="12045" width="8.42578125" style="161" customWidth="1"/>
    <col min="12046" max="12046" width="9.42578125" style="161" customWidth="1"/>
    <col min="12047" max="12047" width="71.42578125" style="161" customWidth="1"/>
    <col min="12048" max="12049" width="8.85546875" style="161" customWidth="1"/>
    <col min="12050" max="12050" width="30.7109375" style="161" customWidth="1"/>
    <col min="12051" max="12051" width="12.7109375" style="161" customWidth="1"/>
    <col min="12052" max="12052" width="11.85546875" style="161" customWidth="1"/>
    <col min="12053" max="12053" width="11" style="161" bestFit="1" customWidth="1"/>
    <col min="12054" max="12054" width="12.7109375" style="161" bestFit="1" customWidth="1"/>
    <col min="12055" max="12056" width="5.7109375" style="161" customWidth="1"/>
    <col min="12057" max="12058" width="10.7109375" style="161" customWidth="1"/>
    <col min="12059" max="12059" width="6.140625" style="161" customWidth="1"/>
    <col min="12060" max="12060" width="8.140625" style="161" customWidth="1"/>
    <col min="12061" max="12063" width="4.28515625" style="161" customWidth="1"/>
    <col min="12064" max="12064" width="6.28515625" style="161" customWidth="1"/>
    <col min="12065" max="12291" width="11" style="161"/>
    <col min="12292" max="12292" width="4.140625" style="161" customWidth="1"/>
    <col min="12293" max="12293" width="8" style="161" customWidth="1"/>
    <col min="12294" max="12294" width="10.7109375" style="161" customWidth="1"/>
    <col min="12295" max="12295" width="8.140625" style="161" customWidth="1"/>
    <col min="12296" max="12301" width="8.42578125" style="161" customWidth="1"/>
    <col min="12302" max="12302" width="9.42578125" style="161" customWidth="1"/>
    <col min="12303" max="12303" width="71.42578125" style="161" customWidth="1"/>
    <col min="12304" max="12305" width="8.85546875" style="161" customWidth="1"/>
    <col min="12306" max="12306" width="30.7109375" style="161" customWidth="1"/>
    <col min="12307" max="12307" width="12.7109375" style="161" customWidth="1"/>
    <col min="12308" max="12308" width="11.85546875" style="161" customWidth="1"/>
    <col min="12309" max="12309" width="11" style="161" bestFit="1" customWidth="1"/>
    <col min="12310" max="12310" width="12.7109375" style="161" bestFit="1" customWidth="1"/>
    <col min="12311" max="12312" width="5.7109375" style="161" customWidth="1"/>
    <col min="12313" max="12314" width="10.7109375" style="161" customWidth="1"/>
    <col min="12315" max="12315" width="6.140625" style="161" customWidth="1"/>
    <col min="12316" max="12316" width="8.140625" style="161" customWidth="1"/>
    <col min="12317" max="12319" width="4.28515625" style="161" customWidth="1"/>
    <col min="12320" max="12320" width="6.28515625" style="161" customWidth="1"/>
    <col min="12321" max="12547" width="11" style="161"/>
    <col min="12548" max="12548" width="4.140625" style="161" customWidth="1"/>
    <col min="12549" max="12549" width="8" style="161" customWidth="1"/>
    <col min="12550" max="12550" width="10.7109375" style="161" customWidth="1"/>
    <col min="12551" max="12551" width="8.140625" style="161" customWidth="1"/>
    <col min="12552" max="12557" width="8.42578125" style="161" customWidth="1"/>
    <col min="12558" max="12558" width="9.42578125" style="161" customWidth="1"/>
    <col min="12559" max="12559" width="71.42578125" style="161" customWidth="1"/>
    <col min="12560" max="12561" width="8.85546875" style="161" customWidth="1"/>
    <col min="12562" max="12562" width="30.7109375" style="161" customWidth="1"/>
    <col min="12563" max="12563" width="12.7109375" style="161" customWidth="1"/>
    <col min="12564" max="12564" width="11.85546875" style="161" customWidth="1"/>
    <col min="12565" max="12565" width="11" style="161" bestFit="1" customWidth="1"/>
    <col min="12566" max="12566" width="12.7109375" style="161" bestFit="1" customWidth="1"/>
    <col min="12567" max="12568" width="5.7109375" style="161" customWidth="1"/>
    <col min="12569" max="12570" width="10.7109375" style="161" customWidth="1"/>
    <col min="12571" max="12571" width="6.140625" style="161" customWidth="1"/>
    <col min="12572" max="12572" width="8.140625" style="161" customWidth="1"/>
    <col min="12573" max="12575" width="4.28515625" style="161" customWidth="1"/>
    <col min="12576" max="12576" width="6.28515625" style="161" customWidth="1"/>
    <col min="12577" max="12803" width="11" style="161"/>
    <col min="12804" max="12804" width="4.140625" style="161" customWidth="1"/>
    <col min="12805" max="12805" width="8" style="161" customWidth="1"/>
    <col min="12806" max="12806" width="10.7109375" style="161" customWidth="1"/>
    <col min="12807" max="12807" width="8.140625" style="161" customWidth="1"/>
    <col min="12808" max="12813" width="8.42578125" style="161" customWidth="1"/>
    <col min="12814" max="12814" width="9.42578125" style="161" customWidth="1"/>
    <col min="12815" max="12815" width="71.42578125" style="161" customWidth="1"/>
    <col min="12816" max="12817" width="8.85546875" style="161" customWidth="1"/>
    <col min="12818" max="12818" width="30.7109375" style="161" customWidth="1"/>
    <col min="12819" max="12819" width="12.7109375" style="161" customWidth="1"/>
    <col min="12820" max="12820" width="11.85546875" style="161" customWidth="1"/>
    <col min="12821" max="12821" width="11" style="161" bestFit="1" customWidth="1"/>
    <col min="12822" max="12822" width="12.7109375" style="161" bestFit="1" customWidth="1"/>
    <col min="12823" max="12824" width="5.7109375" style="161" customWidth="1"/>
    <col min="12825" max="12826" width="10.7109375" style="161" customWidth="1"/>
    <col min="12827" max="12827" width="6.140625" style="161" customWidth="1"/>
    <col min="12828" max="12828" width="8.140625" style="161" customWidth="1"/>
    <col min="12829" max="12831" width="4.28515625" style="161" customWidth="1"/>
    <col min="12832" max="12832" width="6.28515625" style="161" customWidth="1"/>
    <col min="12833" max="13059" width="11" style="161"/>
    <col min="13060" max="13060" width="4.140625" style="161" customWidth="1"/>
    <col min="13061" max="13061" width="8" style="161" customWidth="1"/>
    <col min="13062" max="13062" width="10.7109375" style="161" customWidth="1"/>
    <col min="13063" max="13063" width="8.140625" style="161" customWidth="1"/>
    <col min="13064" max="13069" width="8.42578125" style="161" customWidth="1"/>
    <col min="13070" max="13070" width="9.42578125" style="161" customWidth="1"/>
    <col min="13071" max="13071" width="71.42578125" style="161" customWidth="1"/>
    <col min="13072" max="13073" width="8.85546875" style="161" customWidth="1"/>
    <col min="13074" max="13074" width="30.7109375" style="161" customWidth="1"/>
    <col min="13075" max="13075" width="12.7109375" style="161" customWidth="1"/>
    <col min="13076" max="13076" width="11.85546875" style="161" customWidth="1"/>
    <col min="13077" max="13077" width="11" style="161" bestFit="1" customWidth="1"/>
    <col min="13078" max="13078" width="12.7109375" style="161" bestFit="1" customWidth="1"/>
    <col min="13079" max="13080" width="5.7109375" style="161" customWidth="1"/>
    <col min="13081" max="13082" width="10.7109375" style="161" customWidth="1"/>
    <col min="13083" max="13083" width="6.140625" style="161" customWidth="1"/>
    <col min="13084" max="13084" width="8.140625" style="161" customWidth="1"/>
    <col min="13085" max="13087" width="4.28515625" style="161" customWidth="1"/>
    <col min="13088" max="13088" width="6.28515625" style="161" customWidth="1"/>
    <col min="13089" max="13315" width="11" style="161"/>
    <col min="13316" max="13316" width="4.140625" style="161" customWidth="1"/>
    <col min="13317" max="13317" width="8" style="161" customWidth="1"/>
    <col min="13318" max="13318" width="10.7109375" style="161" customWidth="1"/>
    <col min="13319" max="13319" width="8.140625" style="161" customWidth="1"/>
    <col min="13320" max="13325" width="8.42578125" style="161" customWidth="1"/>
    <col min="13326" max="13326" width="9.42578125" style="161" customWidth="1"/>
    <col min="13327" max="13327" width="71.42578125" style="161" customWidth="1"/>
    <col min="13328" max="13329" width="8.85546875" style="161" customWidth="1"/>
    <col min="13330" max="13330" width="30.7109375" style="161" customWidth="1"/>
    <col min="13331" max="13331" width="12.7109375" style="161" customWidth="1"/>
    <col min="13332" max="13332" width="11.85546875" style="161" customWidth="1"/>
    <col min="13333" max="13333" width="11" style="161" bestFit="1" customWidth="1"/>
    <col min="13334" max="13334" width="12.7109375" style="161" bestFit="1" customWidth="1"/>
    <col min="13335" max="13336" width="5.7109375" style="161" customWidth="1"/>
    <col min="13337" max="13338" width="10.7109375" style="161" customWidth="1"/>
    <col min="13339" max="13339" width="6.140625" style="161" customWidth="1"/>
    <col min="13340" max="13340" width="8.140625" style="161" customWidth="1"/>
    <col min="13341" max="13343" width="4.28515625" style="161" customWidth="1"/>
    <col min="13344" max="13344" width="6.28515625" style="161" customWidth="1"/>
    <col min="13345" max="13571" width="11" style="161"/>
    <col min="13572" max="13572" width="4.140625" style="161" customWidth="1"/>
    <col min="13573" max="13573" width="8" style="161" customWidth="1"/>
    <col min="13574" max="13574" width="10.7109375" style="161" customWidth="1"/>
    <col min="13575" max="13575" width="8.140625" style="161" customWidth="1"/>
    <col min="13576" max="13581" width="8.42578125" style="161" customWidth="1"/>
    <col min="13582" max="13582" width="9.42578125" style="161" customWidth="1"/>
    <col min="13583" max="13583" width="71.42578125" style="161" customWidth="1"/>
    <col min="13584" max="13585" width="8.85546875" style="161" customWidth="1"/>
    <col min="13586" max="13586" width="30.7109375" style="161" customWidth="1"/>
    <col min="13587" max="13587" width="12.7109375" style="161" customWidth="1"/>
    <col min="13588" max="13588" width="11.85546875" style="161" customWidth="1"/>
    <col min="13589" max="13589" width="11" style="161" bestFit="1" customWidth="1"/>
    <col min="13590" max="13590" width="12.7109375" style="161" bestFit="1" customWidth="1"/>
    <col min="13591" max="13592" width="5.7109375" style="161" customWidth="1"/>
    <col min="13593" max="13594" width="10.7109375" style="161" customWidth="1"/>
    <col min="13595" max="13595" width="6.140625" style="161" customWidth="1"/>
    <col min="13596" max="13596" width="8.140625" style="161" customWidth="1"/>
    <col min="13597" max="13599" width="4.28515625" style="161" customWidth="1"/>
    <col min="13600" max="13600" width="6.28515625" style="161" customWidth="1"/>
    <col min="13601" max="13827" width="11" style="161"/>
    <col min="13828" max="13828" width="4.140625" style="161" customWidth="1"/>
    <col min="13829" max="13829" width="8" style="161" customWidth="1"/>
    <col min="13830" max="13830" width="10.7109375" style="161" customWidth="1"/>
    <col min="13831" max="13831" width="8.140625" style="161" customWidth="1"/>
    <col min="13832" max="13837" width="8.42578125" style="161" customWidth="1"/>
    <col min="13838" max="13838" width="9.42578125" style="161" customWidth="1"/>
    <col min="13839" max="13839" width="71.42578125" style="161" customWidth="1"/>
    <col min="13840" max="13841" width="8.85546875" style="161" customWidth="1"/>
    <col min="13842" max="13842" width="30.7109375" style="161" customWidth="1"/>
    <col min="13843" max="13843" width="12.7109375" style="161" customWidth="1"/>
    <col min="13844" max="13844" width="11.85546875" style="161" customWidth="1"/>
    <col min="13845" max="13845" width="11" style="161" bestFit="1" customWidth="1"/>
    <col min="13846" max="13846" width="12.7109375" style="161" bestFit="1" customWidth="1"/>
    <col min="13847" max="13848" width="5.7109375" style="161" customWidth="1"/>
    <col min="13849" max="13850" width="10.7109375" style="161" customWidth="1"/>
    <col min="13851" max="13851" width="6.140625" style="161" customWidth="1"/>
    <col min="13852" max="13852" width="8.140625" style="161" customWidth="1"/>
    <col min="13853" max="13855" width="4.28515625" style="161" customWidth="1"/>
    <col min="13856" max="13856" width="6.28515625" style="161" customWidth="1"/>
    <col min="13857" max="14083" width="11" style="161"/>
    <col min="14084" max="14084" width="4.140625" style="161" customWidth="1"/>
    <col min="14085" max="14085" width="8" style="161" customWidth="1"/>
    <col min="14086" max="14086" width="10.7109375" style="161" customWidth="1"/>
    <col min="14087" max="14087" width="8.140625" style="161" customWidth="1"/>
    <col min="14088" max="14093" width="8.42578125" style="161" customWidth="1"/>
    <col min="14094" max="14094" width="9.42578125" style="161" customWidth="1"/>
    <col min="14095" max="14095" width="71.42578125" style="161" customWidth="1"/>
    <col min="14096" max="14097" width="8.85546875" style="161" customWidth="1"/>
    <col min="14098" max="14098" width="30.7109375" style="161" customWidth="1"/>
    <col min="14099" max="14099" width="12.7109375" style="161" customWidth="1"/>
    <col min="14100" max="14100" width="11.85546875" style="161" customWidth="1"/>
    <col min="14101" max="14101" width="11" style="161" bestFit="1" customWidth="1"/>
    <col min="14102" max="14102" width="12.7109375" style="161" bestFit="1" customWidth="1"/>
    <col min="14103" max="14104" width="5.7109375" style="161" customWidth="1"/>
    <col min="14105" max="14106" width="10.7109375" style="161" customWidth="1"/>
    <col min="14107" max="14107" width="6.140625" style="161" customWidth="1"/>
    <col min="14108" max="14108" width="8.140625" style="161" customWidth="1"/>
    <col min="14109" max="14111" width="4.28515625" style="161" customWidth="1"/>
    <col min="14112" max="14112" width="6.28515625" style="161" customWidth="1"/>
    <col min="14113" max="14339" width="11" style="161"/>
    <col min="14340" max="14340" width="4.140625" style="161" customWidth="1"/>
    <col min="14341" max="14341" width="8" style="161" customWidth="1"/>
    <col min="14342" max="14342" width="10.7109375" style="161" customWidth="1"/>
    <col min="14343" max="14343" width="8.140625" style="161" customWidth="1"/>
    <col min="14344" max="14349" width="8.42578125" style="161" customWidth="1"/>
    <col min="14350" max="14350" width="9.42578125" style="161" customWidth="1"/>
    <col min="14351" max="14351" width="71.42578125" style="161" customWidth="1"/>
    <col min="14352" max="14353" width="8.85546875" style="161" customWidth="1"/>
    <col min="14354" max="14354" width="30.7109375" style="161" customWidth="1"/>
    <col min="14355" max="14355" width="12.7109375" style="161" customWidth="1"/>
    <col min="14356" max="14356" width="11.85546875" style="161" customWidth="1"/>
    <col min="14357" max="14357" width="11" style="161" bestFit="1" customWidth="1"/>
    <col min="14358" max="14358" width="12.7109375" style="161" bestFit="1" customWidth="1"/>
    <col min="14359" max="14360" width="5.7109375" style="161" customWidth="1"/>
    <col min="14361" max="14362" width="10.7109375" style="161" customWidth="1"/>
    <col min="14363" max="14363" width="6.140625" style="161" customWidth="1"/>
    <col min="14364" max="14364" width="8.140625" style="161" customWidth="1"/>
    <col min="14365" max="14367" width="4.28515625" style="161" customWidth="1"/>
    <col min="14368" max="14368" width="6.28515625" style="161" customWidth="1"/>
    <col min="14369" max="14595" width="11" style="161"/>
    <col min="14596" max="14596" width="4.140625" style="161" customWidth="1"/>
    <col min="14597" max="14597" width="8" style="161" customWidth="1"/>
    <col min="14598" max="14598" width="10.7109375" style="161" customWidth="1"/>
    <col min="14599" max="14599" width="8.140625" style="161" customWidth="1"/>
    <col min="14600" max="14605" width="8.42578125" style="161" customWidth="1"/>
    <col min="14606" max="14606" width="9.42578125" style="161" customWidth="1"/>
    <col min="14607" max="14607" width="71.42578125" style="161" customWidth="1"/>
    <col min="14608" max="14609" width="8.85546875" style="161" customWidth="1"/>
    <col min="14610" max="14610" width="30.7109375" style="161" customWidth="1"/>
    <col min="14611" max="14611" width="12.7109375" style="161" customWidth="1"/>
    <col min="14612" max="14612" width="11.85546875" style="161" customWidth="1"/>
    <col min="14613" max="14613" width="11" style="161" bestFit="1" customWidth="1"/>
    <col min="14614" max="14614" width="12.7109375" style="161" bestFit="1" customWidth="1"/>
    <col min="14615" max="14616" width="5.7109375" style="161" customWidth="1"/>
    <col min="14617" max="14618" width="10.7109375" style="161" customWidth="1"/>
    <col min="14619" max="14619" width="6.140625" style="161" customWidth="1"/>
    <col min="14620" max="14620" width="8.140625" style="161" customWidth="1"/>
    <col min="14621" max="14623" width="4.28515625" style="161" customWidth="1"/>
    <col min="14624" max="14624" width="6.28515625" style="161" customWidth="1"/>
    <col min="14625" max="14851" width="11" style="161"/>
    <col min="14852" max="14852" width="4.140625" style="161" customWidth="1"/>
    <col min="14853" max="14853" width="8" style="161" customWidth="1"/>
    <col min="14854" max="14854" width="10.7109375" style="161" customWidth="1"/>
    <col min="14855" max="14855" width="8.140625" style="161" customWidth="1"/>
    <col min="14856" max="14861" width="8.42578125" style="161" customWidth="1"/>
    <col min="14862" max="14862" width="9.42578125" style="161" customWidth="1"/>
    <col min="14863" max="14863" width="71.42578125" style="161" customWidth="1"/>
    <col min="14864" max="14865" width="8.85546875" style="161" customWidth="1"/>
    <col min="14866" max="14866" width="30.7109375" style="161" customWidth="1"/>
    <col min="14867" max="14867" width="12.7109375" style="161" customWidth="1"/>
    <col min="14868" max="14868" width="11.85546875" style="161" customWidth="1"/>
    <col min="14869" max="14869" width="11" style="161" bestFit="1" customWidth="1"/>
    <col min="14870" max="14870" width="12.7109375" style="161" bestFit="1" customWidth="1"/>
    <col min="14871" max="14872" width="5.7109375" style="161" customWidth="1"/>
    <col min="14873" max="14874" width="10.7109375" style="161" customWidth="1"/>
    <col min="14875" max="14875" width="6.140625" style="161" customWidth="1"/>
    <col min="14876" max="14876" width="8.140625" style="161" customWidth="1"/>
    <col min="14877" max="14879" width="4.28515625" style="161" customWidth="1"/>
    <col min="14880" max="14880" width="6.28515625" style="161" customWidth="1"/>
    <col min="14881" max="15107" width="11" style="161"/>
    <col min="15108" max="15108" width="4.140625" style="161" customWidth="1"/>
    <col min="15109" max="15109" width="8" style="161" customWidth="1"/>
    <col min="15110" max="15110" width="10.7109375" style="161" customWidth="1"/>
    <col min="15111" max="15111" width="8.140625" style="161" customWidth="1"/>
    <col min="15112" max="15117" width="8.42578125" style="161" customWidth="1"/>
    <col min="15118" max="15118" width="9.42578125" style="161" customWidth="1"/>
    <col min="15119" max="15119" width="71.42578125" style="161" customWidth="1"/>
    <col min="15120" max="15121" width="8.85546875" style="161" customWidth="1"/>
    <col min="15122" max="15122" width="30.7109375" style="161" customWidth="1"/>
    <col min="15123" max="15123" width="12.7109375" style="161" customWidth="1"/>
    <col min="15124" max="15124" width="11.85546875" style="161" customWidth="1"/>
    <col min="15125" max="15125" width="11" style="161" bestFit="1" customWidth="1"/>
    <col min="15126" max="15126" width="12.7109375" style="161" bestFit="1" customWidth="1"/>
    <col min="15127" max="15128" width="5.7109375" style="161" customWidth="1"/>
    <col min="15129" max="15130" width="10.7109375" style="161" customWidth="1"/>
    <col min="15131" max="15131" width="6.140625" style="161" customWidth="1"/>
    <col min="15132" max="15132" width="8.140625" style="161" customWidth="1"/>
    <col min="15133" max="15135" width="4.28515625" style="161" customWidth="1"/>
    <col min="15136" max="15136" width="6.28515625" style="161" customWidth="1"/>
    <col min="15137" max="15363" width="11" style="161"/>
    <col min="15364" max="15364" width="4.140625" style="161" customWidth="1"/>
    <col min="15365" max="15365" width="8" style="161" customWidth="1"/>
    <col min="15366" max="15366" width="10.7109375" style="161" customWidth="1"/>
    <col min="15367" max="15367" width="8.140625" style="161" customWidth="1"/>
    <col min="15368" max="15373" width="8.42578125" style="161" customWidth="1"/>
    <col min="15374" max="15374" width="9.42578125" style="161" customWidth="1"/>
    <col min="15375" max="15375" width="71.42578125" style="161" customWidth="1"/>
    <col min="15376" max="15377" width="8.85546875" style="161" customWidth="1"/>
    <col min="15378" max="15378" width="30.7109375" style="161" customWidth="1"/>
    <col min="15379" max="15379" width="12.7109375" style="161" customWidth="1"/>
    <col min="15380" max="15380" width="11.85546875" style="161" customWidth="1"/>
    <col min="15381" max="15381" width="11" style="161" bestFit="1" customWidth="1"/>
    <col min="15382" max="15382" width="12.7109375" style="161" bestFit="1" customWidth="1"/>
    <col min="15383" max="15384" width="5.7109375" style="161" customWidth="1"/>
    <col min="15385" max="15386" width="10.7109375" style="161" customWidth="1"/>
    <col min="15387" max="15387" width="6.140625" style="161" customWidth="1"/>
    <col min="15388" max="15388" width="8.140625" style="161" customWidth="1"/>
    <col min="15389" max="15391" width="4.28515625" style="161" customWidth="1"/>
    <col min="15392" max="15392" width="6.28515625" style="161" customWidth="1"/>
    <col min="15393" max="15619" width="11" style="161"/>
    <col min="15620" max="15620" width="4.140625" style="161" customWidth="1"/>
    <col min="15621" max="15621" width="8" style="161" customWidth="1"/>
    <col min="15622" max="15622" width="10.7109375" style="161" customWidth="1"/>
    <col min="15623" max="15623" width="8.140625" style="161" customWidth="1"/>
    <col min="15624" max="15629" width="8.42578125" style="161" customWidth="1"/>
    <col min="15630" max="15630" width="9.42578125" style="161" customWidth="1"/>
    <col min="15631" max="15631" width="71.42578125" style="161" customWidth="1"/>
    <col min="15632" max="15633" width="8.85546875" style="161" customWidth="1"/>
    <col min="15634" max="15634" width="30.7109375" style="161" customWidth="1"/>
    <col min="15635" max="15635" width="12.7109375" style="161" customWidth="1"/>
    <col min="15636" max="15636" width="11.85546875" style="161" customWidth="1"/>
    <col min="15637" max="15637" width="11" style="161" bestFit="1" customWidth="1"/>
    <col min="15638" max="15638" width="12.7109375" style="161" bestFit="1" customWidth="1"/>
    <col min="15639" max="15640" width="5.7109375" style="161" customWidth="1"/>
    <col min="15641" max="15642" width="10.7109375" style="161" customWidth="1"/>
    <col min="15643" max="15643" width="6.140625" style="161" customWidth="1"/>
    <col min="15644" max="15644" width="8.140625" style="161" customWidth="1"/>
    <col min="15645" max="15647" width="4.28515625" style="161" customWidth="1"/>
    <col min="15648" max="15648" width="6.28515625" style="161" customWidth="1"/>
    <col min="15649" max="15875" width="11" style="161"/>
    <col min="15876" max="15876" width="4.140625" style="161" customWidth="1"/>
    <col min="15877" max="15877" width="8" style="161" customWidth="1"/>
    <col min="15878" max="15878" width="10.7109375" style="161" customWidth="1"/>
    <col min="15879" max="15879" width="8.140625" style="161" customWidth="1"/>
    <col min="15880" max="15885" width="8.42578125" style="161" customWidth="1"/>
    <col min="15886" max="15886" width="9.42578125" style="161" customWidth="1"/>
    <col min="15887" max="15887" width="71.42578125" style="161" customWidth="1"/>
    <col min="15888" max="15889" width="8.85546875" style="161" customWidth="1"/>
    <col min="15890" max="15890" width="30.7109375" style="161" customWidth="1"/>
    <col min="15891" max="15891" width="12.7109375" style="161" customWidth="1"/>
    <col min="15892" max="15892" width="11.85546875" style="161" customWidth="1"/>
    <col min="15893" max="15893" width="11" style="161" bestFit="1" customWidth="1"/>
    <col min="15894" max="15894" width="12.7109375" style="161" bestFit="1" customWidth="1"/>
    <col min="15895" max="15896" width="5.7109375" style="161" customWidth="1"/>
    <col min="15897" max="15898" width="10.7109375" style="161" customWidth="1"/>
    <col min="15899" max="15899" width="6.140625" style="161" customWidth="1"/>
    <col min="15900" max="15900" width="8.140625" style="161" customWidth="1"/>
    <col min="15901" max="15903" width="4.28515625" style="161" customWidth="1"/>
    <col min="15904" max="15904" width="6.28515625" style="161" customWidth="1"/>
    <col min="15905" max="16131" width="11" style="161"/>
    <col min="16132" max="16132" width="4.140625" style="161" customWidth="1"/>
    <col min="16133" max="16133" width="8" style="161" customWidth="1"/>
    <col min="16134" max="16134" width="10.7109375" style="161" customWidth="1"/>
    <col min="16135" max="16135" width="8.140625" style="161" customWidth="1"/>
    <col min="16136" max="16141" width="8.42578125" style="161" customWidth="1"/>
    <col min="16142" max="16142" width="9.42578125" style="161" customWidth="1"/>
    <col min="16143" max="16143" width="71.42578125" style="161" customWidth="1"/>
    <col min="16144" max="16145" width="8.85546875" style="161" customWidth="1"/>
    <col min="16146" max="16146" width="30.7109375" style="161" customWidth="1"/>
    <col min="16147" max="16147" width="12.7109375" style="161" customWidth="1"/>
    <col min="16148" max="16148" width="11.85546875" style="161" customWidth="1"/>
    <col min="16149" max="16149" width="11" style="161" bestFit="1" customWidth="1"/>
    <col min="16150" max="16150" width="12.7109375" style="161" bestFit="1" customWidth="1"/>
    <col min="16151" max="16152" width="5.7109375" style="161" customWidth="1"/>
    <col min="16153" max="16154" width="10.7109375" style="161" customWidth="1"/>
    <col min="16155" max="16155" width="6.140625" style="161" customWidth="1"/>
    <col min="16156" max="16156" width="8.140625" style="161" customWidth="1"/>
    <col min="16157" max="16159" width="4.28515625" style="161" customWidth="1"/>
    <col min="16160" max="16160" width="6.28515625" style="161" customWidth="1"/>
    <col min="16161" max="16384" width="11" style="161"/>
  </cols>
  <sheetData>
    <row r="1" spans="1:35" s="112" customFormat="1" ht="4.5" customHeight="1" x14ac:dyDescent="0.25">
      <c r="F1" s="113"/>
      <c r="G1" s="113"/>
      <c r="H1" s="113"/>
      <c r="I1" s="113"/>
      <c r="O1" s="114"/>
      <c r="P1" s="114"/>
      <c r="Q1" s="115"/>
      <c r="R1" s="115"/>
      <c r="S1" s="115"/>
      <c r="T1" s="115"/>
    </row>
    <row r="2" spans="1:35" s="112" customFormat="1" ht="18" customHeight="1" x14ac:dyDescent="0.25">
      <c r="A2" s="116" t="s">
        <v>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5" s="112" customFormat="1" ht="18.75" customHeight="1" thickBot="1" x14ac:dyDescent="0.3">
      <c r="A3" s="116" t="s">
        <v>221</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5" s="112" customFormat="1" ht="15.75" customHeight="1" thickBot="1" x14ac:dyDescent="0.3">
      <c r="A4" s="81" t="s">
        <v>248</v>
      </c>
      <c r="B4" s="82"/>
      <c r="C4" s="82"/>
      <c r="D4" s="83"/>
      <c r="E4" s="117" t="s">
        <v>1173</v>
      </c>
      <c r="F4" s="118"/>
      <c r="G4" s="119"/>
      <c r="H4" s="37" t="s">
        <v>249</v>
      </c>
      <c r="I4" s="55" t="s">
        <v>1174</v>
      </c>
      <c r="J4" s="120"/>
      <c r="K4" s="121"/>
      <c r="L4" s="119"/>
      <c r="M4" s="122"/>
      <c r="N4" s="122"/>
      <c r="O4" s="123"/>
      <c r="P4" s="123"/>
      <c r="Q4" s="123"/>
      <c r="R4" s="123"/>
      <c r="S4" s="123"/>
      <c r="T4" s="123"/>
      <c r="U4" s="87" t="s">
        <v>252</v>
      </c>
      <c r="V4" s="88"/>
      <c r="W4" s="88"/>
      <c r="X4" s="88"/>
      <c r="Y4" s="88"/>
      <c r="Z4" s="88"/>
      <c r="AA4" s="88"/>
      <c r="AB4" s="88"/>
      <c r="AC4" s="88"/>
      <c r="AD4" s="88"/>
      <c r="AE4" s="88"/>
      <c r="AF4" s="89"/>
    </row>
    <row r="5" spans="1:35" s="112" customFormat="1" ht="27.75" customHeight="1" thickBot="1" x14ac:dyDescent="0.3">
      <c r="A5" s="84" t="s">
        <v>244</v>
      </c>
      <c r="B5" s="85"/>
      <c r="C5" s="85"/>
      <c r="D5" s="86"/>
      <c r="E5" s="124" t="s">
        <v>1169</v>
      </c>
      <c r="F5" s="119"/>
      <c r="G5" s="125"/>
      <c r="H5" s="38" t="s">
        <v>250</v>
      </c>
      <c r="I5" s="124" t="s">
        <v>1171</v>
      </c>
      <c r="J5" s="126"/>
      <c r="K5" s="127"/>
      <c r="L5" s="119"/>
      <c r="M5" s="119"/>
      <c r="N5" s="119"/>
      <c r="O5" s="123"/>
      <c r="P5" s="123"/>
      <c r="Q5" s="123"/>
      <c r="R5" s="123"/>
      <c r="S5" s="123"/>
      <c r="T5" s="123"/>
      <c r="U5" s="123"/>
      <c r="V5" s="88"/>
      <c r="W5" s="88"/>
      <c r="X5" s="88"/>
      <c r="Y5" s="88"/>
      <c r="Z5" s="88"/>
      <c r="AA5" s="88"/>
      <c r="AB5" s="88"/>
      <c r="AC5" s="88"/>
      <c r="AD5" s="88"/>
      <c r="AE5" s="88"/>
      <c r="AF5" s="88"/>
    </row>
    <row r="6" spans="1:35" s="112" customFormat="1" ht="27.75" customHeight="1" thickBot="1" x14ac:dyDescent="0.3">
      <c r="A6" s="90" t="s">
        <v>245</v>
      </c>
      <c r="B6" s="91"/>
      <c r="C6" s="91"/>
      <c r="D6" s="92"/>
      <c r="E6" s="128" t="s">
        <v>1170</v>
      </c>
      <c r="F6" s="119"/>
      <c r="G6" s="125"/>
      <c r="H6" s="39" t="s">
        <v>251</v>
      </c>
      <c r="I6" s="128" t="s">
        <v>1172</v>
      </c>
      <c r="J6" s="129"/>
      <c r="K6" s="130"/>
      <c r="L6" s="119"/>
      <c r="M6" s="119"/>
      <c r="N6" s="119"/>
      <c r="O6" s="123"/>
      <c r="P6" s="123"/>
      <c r="Q6" s="123"/>
      <c r="R6" s="123"/>
      <c r="S6" s="123"/>
      <c r="T6" s="123"/>
      <c r="U6" s="37" t="s">
        <v>154</v>
      </c>
      <c r="V6" s="131"/>
      <c r="W6" s="132"/>
      <c r="X6" s="132"/>
      <c r="Y6" s="132"/>
      <c r="Z6" s="132"/>
      <c r="AA6" s="132"/>
      <c r="AB6" s="132"/>
      <c r="AC6" s="132"/>
      <c r="AD6" s="132"/>
      <c r="AE6" s="132"/>
      <c r="AF6" s="133"/>
    </row>
    <row r="7" spans="1:35" s="112" customFormat="1" ht="15.75" customHeight="1" thickBot="1" x14ac:dyDescent="0.3">
      <c r="A7" s="134"/>
      <c r="B7" s="134"/>
      <c r="C7" s="134"/>
      <c r="D7" s="134"/>
      <c r="E7" s="134"/>
      <c r="F7" s="134"/>
      <c r="G7" s="134"/>
      <c r="H7" s="134"/>
      <c r="I7" s="134"/>
      <c r="J7" s="134"/>
      <c r="K7" s="134"/>
      <c r="L7" s="134"/>
      <c r="M7" s="134"/>
      <c r="N7" s="134"/>
      <c r="O7" s="123"/>
      <c r="P7" s="123"/>
      <c r="Q7" s="123"/>
      <c r="R7" s="123"/>
      <c r="S7" s="123"/>
      <c r="T7" s="123"/>
      <c r="U7" s="40" t="s">
        <v>155</v>
      </c>
      <c r="V7" s="135"/>
      <c r="W7" s="136"/>
      <c r="X7" s="136"/>
      <c r="Y7" s="136"/>
      <c r="Z7" s="136"/>
      <c r="AA7" s="136"/>
      <c r="AB7" s="136"/>
      <c r="AC7" s="136"/>
      <c r="AD7" s="136"/>
      <c r="AE7" s="136"/>
      <c r="AF7" s="137"/>
    </row>
    <row r="8" spans="1:35" s="112" customFormat="1" ht="33" customHeight="1" x14ac:dyDescent="0.25">
      <c r="A8" s="81" t="s">
        <v>246</v>
      </c>
      <c r="B8" s="82"/>
      <c r="C8" s="82"/>
      <c r="D8" s="83"/>
      <c r="F8" s="138"/>
      <c r="G8" s="122"/>
      <c r="H8" s="122"/>
      <c r="I8" s="139"/>
      <c r="J8" s="122"/>
      <c r="K8" s="122"/>
      <c r="L8" s="122"/>
      <c r="M8" s="122"/>
      <c r="N8" s="122"/>
      <c r="O8" s="123"/>
      <c r="P8" s="123"/>
      <c r="Q8" s="123"/>
      <c r="R8" s="123"/>
      <c r="S8" s="123"/>
      <c r="T8" s="123"/>
      <c r="U8" s="38" t="s">
        <v>156</v>
      </c>
      <c r="V8" s="135"/>
      <c r="W8" s="136"/>
      <c r="X8" s="136"/>
      <c r="Y8" s="136"/>
      <c r="Z8" s="136"/>
      <c r="AA8" s="136"/>
      <c r="AB8" s="136"/>
      <c r="AC8" s="136"/>
      <c r="AD8" s="136"/>
      <c r="AE8" s="136"/>
      <c r="AF8" s="137"/>
      <c r="AH8" s="140"/>
      <c r="AI8" s="140"/>
    </row>
    <row r="9" spans="1:35" s="112" customFormat="1" ht="28.5" customHeight="1" thickBot="1" x14ac:dyDescent="0.3">
      <c r="A9" s="90" t="s">
        <v>247</v>
      </c>
      <c r="B9" s="91"/>
      <c r="C9" s="91"/>
      <c r="D9" s="92"/>
      <c r="E9" s="141"/>
      <c r="F9" s="142"/>
      <c r="G9" s="143"/>
      <c r="H9" s="143"/>
      <c r="I9" s="139"/>
      <c r="J9" s="143"/>
      <c r="K9" s="143"/>
      <c r="L9" s="143"/>
      <c r="M9" s="143"/>
      <c r="N9" s="143"/>
      <c r="O9" s="123"/>
      <c r="P9" s="123"/>
      <c r="Q9" s="123"/>
      <c r="R9" s="123"/>
      <c r="S9" s="123"/>
      <c r="T9" s="123"/>
      <c r="U9" s="41" t="s">
        <v>157</v>
      </c>
      <c r="V9" s="144"/>
      <c r="W9" s="145"/>
      <c r="X9" s="145"/>
      <c r="Y9" s="145"/>
      <c r="Z9" s="145"/>
      <c r="AA9" s="145"/>
      <c r="AB9" s="145"/>
      <c r="AC9" s="145"/>
      <c r="AD9" s="145"/>
      <c r="AE9" s="145"/>
      <c r="AF9" s="146"/>
    </row>
    <row r="10" spans="1:35" s="140" customFormat="1" ht="51.75" customHeight="1" x14ac:dyDescent="0.25">
      <c r="A10" s="68" t="s">
        <v>1</v>
      </c>
      <c r="B10" s="69"/>
      <c r="C10" s="69"/>
      <c r="D10" s="69"/>
      <c r="E10" s="69"/>
      <c r="F10" s="69"/>
      <c r="G10" s="69"/>
      <c r="H10" s="69"/>
      <c r="I10" s="69"/>
      <c r="J10" s="69"/>
      <c r="K10" s="69"/>
      <c r="L10" s="69"/>
      <c r="M10" s="69"/>
      <c r="N10" s="70"/>
      <c r="O10" s="71" t="s">
        <v>2</v>
      </c>
      <c r="P10" s="69"/>
      <c r="Q10" s="69"/>
      <c r="R10" s="69"/>
      <c r="S10" s="69"/>
      <c r="T10" s="69"/>
      <c r="U10" s="70"/>
      <c r="V10" s="71" t="s">
        <v>3</v>
      </c>
      <c r="W10" s="69"/>
      <c r="X10" s="69"/>
      <c r="Y10" s="69"/>
      <c r="Z10" s="70"/>
      <c r="AA10" s="71" t="s">
        <v>4</v>
      </c>
      <c r="AB10" s="69"/>
      <c r="AC10" s="69"/>
      <c r="AD10" s="69"/>
      <c r="AE10" s="70"/>
      <c r="AF10" s="42" t="s">
        <v>5</v>
      </c>
    </row>
    <row r="11" spans="1:35" s="112" customFormat="1" ht="18" customHeight="1" x14ac:dyDescent="0.25">
      <c r="A11" s="43">
        <v>1</v>
      </c>
      <c r="B11" s="44">
        <v>2</v>
      </c>
      <c r="C11" s="44">
        <v>3</v>
      </c>
      <c r="D11" s="57">
        <v>4</v>
      </c>
      <c r="E11" s="59"/>
      <c r="F11" s="45">
        <v>5</v>
      </c>
      <c r="G11" s="45">
        <v>6</v>
      </c>
      <c r="H11" s="45">
        <v>7</v>
      </c>
      <c r="I11" s="57">
        <v>8</v>
      </c>
      <c r="J11" s="58"/>
      <c r="K11" s="58"/>
      <c r="L11" s="56">
        <v>9</v>
      </c>
      <c r="M11" s="57">
        <v>10</v>
      </c>
      <c r="N11" s="59"/>
      <c r="O11" s="46">
        <v>11</v>
      </c>
      <c r="P11" s="46">
        <v>12</v>
      </c>
      <c r="Q11" s="46">
        <v>13</v>
      </c>
      <c r="R11" s="46">
        <v>14</v>
      </c>
      <c r="S11" s="46">
        <v>15</v>
      </c>
      <c r="T11" s="46">
        <v>16</v>
      </c>
      <c r="U11" s="46">
        <v>17</v>
      </c>
      <c r="V11" s="44">
        <v>18</v>
      </c>
      <c r="W11" s="44">
        <v>19</v>
      </c>
      <c r="X11" s="44">
        <v>20</v>
      </c>
      <c r="Y11" s="44">
        <v>21</v>
      </c>
      <c r="Z11" s="44">
        <v>22</v>
      </c>
      <c r="AA11" s="57">
        <v>23</v>
      </c>
      <c r="AB11" s="58"/>
      <c r="AC11" s="58"/>
      <c r="AD11" s="58"/>
      <c r="AE11" s="59"/>
      <c r="AF11" s="47">
        <v>24</v>
      </c>
    </row>
    <row r="12" spans="1:35" s="112" customFormat="1" ht="87.75" hidden="1" customHeight="1" thickTop="1" thickBot="1" x14ac:dyDescent="0.25">
      <c r="A12" s="75" t="s">
        <v>6</v>
      </c>
      <c r="B12" s="45"/>
      <c r="C12" s="64" t="s">
        <v>222</v>
      </c>
      <c r="D12" s="64" t="s">
        <v>158</v>
      </c>
      <c r="E12" s="45"/>
      <c r="F12" s="64" t="s">
        <v>7</v>
      </c>
      <c r="G12" s="45"/>
      <c r="H12" s="64" t="s">
        <v>8</v>
      </c>
      <c r="I12" s="45"/>
      <c r="J12" s="72" t="s">
        <v>9</v>
      </c>
      <c r="K12" s="73"/>
      <c r="L12" s="74"/>
      <c r="M12" s="72" t="s">
        <v>10</v>
      </c>
      <c r="N12" s="74"/>
      <c r="O12" s="77" t="s">
        <v>131</v>
      </c>
      <c r="P12" s="48"/>
      <c r="Q12" s="77" t="s">
        <v>126</v>
      </c>
      <c r="R12" s="48"/>
      <c r="S12" s="77" t="s">
        <v>127</v>
      </c>
      <c r="T12" s="79" t="s">
        <v>159</v>
      </c>
      <c r="U12" s="64" t="s">
        <v>11</v>
      </c>
      <c r="V12" s="62" t="s">
        <v>12</v>
      </c>
      <c r="W12" s="64" t="s">
        <v>13</v>
      </c>
      <c r="X12" s="64" t="s">
        <v>14</v>
      </c>
      <c r="Y12" s="64" t="s">
        <v>128</v>
      </c>
      <c r="Z12" s="45" t="s">
        <v>15</v>
      </c>
      <c r="AA12" s="45"/>
      <c r="AB12" s="66" t="s">
        <v>132</v>
      </c>
      <c r="AC12" s="66" t="s">
        <v>16</v>
      </c>
      <c r="AD12" s="66" t="s">
        <v>17</v>
      </c>
      <c r="AE12" s="66" t="s">
        <v>18</v>
      </c>
      <c r="AF12" s="60" t="s">
        <v>19</v>
      </c>
    </row>
    <row r="13" spans="1:35" s="112" customFormat="1" ht="94.5" customHeight="1" thickBot="1" x14ac:dyDescent="0.3">
      <c r="A13" s="76"/>
      <c r="B13" s="49" t="s">
        <v>55</v>
      </c>
      <c r="C13" s="65"/>
      <c r="D13" s="65"/>
      <c r="E13" s="49" t="s">
        <v>153</v>
      </c>
      <c r="F13" s="65"/>
      <c r="G13" s="49" t="s">
        <v>103</v>
      </c>
      <c r="H13" s="65"/>
      <c r="I13" s="49" t="s">
        <v>165</v>
      </c>
      <c r="J13" s="49" t="s">
        <v>20</v>
      </c>
      <c r="K13" s="49" t="s">
        <v>133</v>
      </c>
      <c r="L13" s="49" t="s">
        <v>21</v>
      </c>
      <c r="M13" s="49" t="s">
        <v>160</v>
      </c>
      <c r="N13" s="49" t="s">
        <v>130</v>
      </c>
      <c r="O13" s="78"/>
      <c r="P13" s="50" t="s">
        <v>224</v>
      </c>
      <c r="Q13" s="78"/>
      <c r="R13" s="50" t="s">
        <v>225</v>
      </c>
      <c r="S13" s="78"/>
      <c r="T13" s="80"/>
      <c r="U13" s="65"/>
      <c r="V13" s="63"/>
      <c r="W13" s="65"/>
      <c r="X13" s="65"/>
      <c r="Y13" s="65"/>
      <c r="Z13" s="49" t="s">
        <v>129</v>
      </c>
      <c r="AA13" s="51" t="s">
        <v>161</v>
      </c>
      <c r="AB13" s="67"/>
      <c r="AC13" s="67"/>
      <c r="AD13" s="67"/>
      <c r="AE13" s="67"/>
      <c r="AF13" s="61"/>
    </row>
    <row r="14" spans="1:35" ht="44.25" customHeight="1" thickBot="1" x14ac:dyDescent="0.3">
      <c r="A14" s="147">
        <v>1</v>
      </c>
      <c r="B14" s="147">
        <v>2018</v>
      </c>
      <c r="C14" s="148"/>
      <c r="D14" s="147"/>
      <c r="E14" s="148"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No ha seleccionado un tipo de contrato válido</v>
      </c>
      <c r="F14" s="148"/>
      <c r="G14" s="148"/>
      <c r="H14" s="149"/>
      <c r="I14" s="149"/>
      <c r="J14" s="150"/>
      <c r="K14" s="151"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No ha seleccionado un número de programa</v>
      </c>
      <c r="L14" s="152"/>
      <c r="M14" s="147"/>
      <c r="N14" s="153"/>
      <c r="O14" s="154"/>
      <c r="P14" s="155"/>
      <c r="Q14" s="156"/>
      <c r="R14" s="156"/>
      <c r="S14" s="156"/>
      <c r="T14" s="156">
        <f t="shared" ref="T14:T83" si="0">O14+Q14+S14</f>
        <v>0</v>
      </c>
      <c r="U14" s="156"/>
      <c r="V14" s="157"/>
      <c r="W14" s="157"/>
      <c r="X14" s="157"/>
      <c r="Y14" s="147"/>
      <c r="Z14" s="147"/>
      <c r="AA14" s="158" t="s">
        <v>777</v>
      </c>
      <c r="AB14" s="147"/>
      <c r="AC14" s="147"/>
      <c r="AD14" s="147"/>
      <c r="AE14" s="147"/>
      <c r="AF14" s="159" t="e">
        <f>SUM(U14/T14)</f>
        <v>#DIV/0!</v>
      </c>
      <c r="AG14" s="160"/>
      <c r="AH14" s="160" t="b">
        <f>IF(I14="Funcionamiento",J14=0,J14="")</f>
        <v>1</v>
      </c>
    </row>
    <row r="15" spans="1:35" ht="44.25" customHeight="1" thickBot="1" x14ac:dyDescent="0.3">
      <c r="A15" s="147">
        <v>2</v>
      </c>
      <c r="B15" s="147">
        <v>2018</v>
      </c>
      <c r="C15" s="148" t="s">
        <v>281</v>
      </c>
      <c r="D15" s="147">
        <v>5</v>
      </c>
      <c r="E15" s="148"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148" t="s">
        <v>107</v>
      </c>
      <c r="G15" s="148" t="s">
        <v>116</v>
      </c>
      <c r="H15" s="149" t="s">
        <v>450</v>
      </c>
      <c r="I15" s="149" t="s">
        <v>163</v>
      </c>
      <c r="J15" s="150">
        <v>45</v>
      </c>
      <c r="K15" s="151"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52">
        <v>1375</v>
      </c>
      <c r="M15" s="147">
        <v>1032375829</v>
      </c>
      <c r="N15" s="153" t="s">
        <v>640</v>
      </c>
      <c r="O15" s="154">
        <v>68020000</v>
      </c>
      <c r="P15" s="155"/>
      <c r="Q15" s="156">
        <v>0</v>
      </c>
      <c r="R15" s="156"/>
      <c r="S15" s="156"/>
      <c r="T15" s="156">
        <f t="shared" si="0"/>
        <v>68020000</v>
      </c>
      <c r="U15" s="156">
        <v>62130000</v>
      </c>
      <c r="V15" s="157">
        <v>43104</v>
      </c>
      <c r="W15" s="157">
        <v>43105</v>
      </c>
      <c r="X15" s="157">
        <v>43466</v>
      </c>
      <c r="Y15" s="147">
        <v>361</v>
      </c>
      <c r="Z15" s="147"/>
      <c r="AA15" s="158"/>
      <c r="AB15" s="147"/>
      <c r="AC15" s="147"/>
      <c r="AD15" s="147" t="s">
        <v>778</v>
      </c>
      <c r="AE15" s="147"/>
      <c r="AF15" s="159">
        <f t="shared" ref="AF15:AF83" si="1">SUM(U15/T15)</f>
        <v>0.91340782122905029</v>
      </c>
      <c r="AG15" s="160"/>
      <c r="AH15" s="160" t="b">
        <f t="shared" ref="AH15:AH83" si="2">IF(I15="Funcionamiento",J15=0,J15="")</f>
        <v>0</v>
      </c>
    </row>
    <row r="16" spans="1:35" ht="44.25" customHeight="1" thickBot="1" x14ac:dyDescent="0.3">
      <c r="A16" s="147">
        <v>3</v>
      </c>
      <c r="B16" s="147">
        <v>2018</v>
      </c>
      <c r="C16" s="148" t="s">
        <v>282</v>
      </c>
      <c r="D16" s="147">
        <v>5</v>
      </c>
      <c r="E16" s="148"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148" t="s">
        <v>107</v>
      </c>
      <c r="G16" s="148" t="s">
        <v>116</v>
      </c>
      <c r="H16" s="149" t="s">
        <v>451</v>
      </c>
      <c r="I16" s="149" t="s">
        <v>163</v>
      </c>
      <c r="J16" s="150">
        <v>45</v>
      </c>
      <c r="K16" s="151"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52">
        <v>1375</v>
      </c>
      <c r="M16" s="147">
        <v>52603721</v>
      </c>
      <c r="N16" s="153" t="s">
        <v>641</v>
      </c>
      <c r="O16" s="154">
        <v>41766667</v>
      </c>
      <c r="P16" s="155"/>
      <c r="Q16" s="156">
        <v>0</v>
      </c>
      <c r="R16" s="156"/>
      <c r="S16" s="156"/>
      <c r="T16" s="156">
        <f t="shared" si="0"/>
        <v>41766667</v>
      </c>
      <c r="U16" s="156">
        <v>37683333</v>
      </c>
      <c r="V16" s="157">
        <v>43104</v>
      </c>
      <c r="W16" s="157">
        <v>43109</v>
      </c>
      <c r="X16" s="157">
        <v>43470</v>
      </c>
      <c r="Y16" s="147">
        <v>361</v>
      </c>
      <c r="Z16" s="147"/>
      <c r="AA16" s="158"/>
      <c r="AB16" s="147"/>
      <c r="AC16" s="147"/>
      <c r="AD16" s="147" t="s">
        <v>778</v>
      </c>
      <c r="AE16" s="147"/>
      <c r="AF16" s="159">
        <f t="shared" si="1"/>
        <v>0.90223462169006685</v>
      </c>
      <c r="AG16" s="160"/>
      <c r="AH16" s="160" t="b">
        <f t="shared" si="2"/>
        <v>0</v>
      </c>
    </row>
    <row r="17" spans="1:34" ht="44.25" customHeight="1" thickBot="1" x14ac:dyDescent="0.3">
      <c r="A17" s="147">
        <v>4</v>
      </c>
      <c r="B17" s="147">
        <v>2018</v>
      </c>
      <c r="C17" s="148" t="s">
        <v>283</v>
      </c>
      <c r="D17" s="147">
        <v>5</v>
      </c>
      <c r="E17" s="148"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148" t="s">
        <v>107</v>
      </c>
      <c r="G17" s="148" t="s">
        <v>116</v>
      </c>
      <c r="H17" s="149" t="s">
        <v>452</v>
      </c>
      <c r="I17" s="149" t="s">
        <v>163</v>
      </c>
      <c r="J17" s="150">
        <v>45</v>
      </c>
      <c r="K17" s="151"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52">
        <v>1375</v>
      </c>
      <c r="M17" s="147">
        <v>51552857</v>
      </c>
      <c r="N17" s="153" t="s">
        <v>642</v>
      </c>
      <c r="O17" s="154">
        <v>83533333</v>
      </c>
      <c r="P17" s="155"/>
      <c r="Q17" s="156">
        <v>0</v>
      </c>
      <c r="R17" s="156"/>
      <c r="S17" s="156"/>
      <c r="T17" s="156">
        <f t="shared" ref="T17:T21" si="3">O17+Q17+S17</f>
        <v>83533333</v>
      </c>
      <c r="U17" s="156">
        <v>74900000</v>
      </c>
      <c r="V17" s="157">
        <v>43104</v>
      </c>
      <c r="W17" s="157">
        <v>43109</v>
      </c>
      <c r="X17" s="162">
        <v>43473</v>
      </c>
      <c r="Y17" s="147">
        <v>364</v>
      </c>
      <c r="Z17" s="147"/>
      <c r="AA17" s="158"/>
      <c r="AB17" s="147"/>
      <c r="AC17" s="147"/>
      <c r="AD17" s="147" t="s">
        <v>778</v>
      </c>
      <c r="AE17" s="147"/>
      <c r="AF17" s="159">
        <f t="shared" ref="AF17:AF21" si="4">SUM(U17/T17)</f>
        <v>0.8966480482707424</v>
      </c>
      <c r="AG17" s="160"/>
      <c r="AH17" s="160" t="b">
        <f t="shared" ref="AH17:AH21" si="5">IF(I17="Funcionamiento",J17=0,J17="")</f>
        <v>0</v>
      </c>
    </row>
    <row r="18" spans="1:34" ht="44.25" customHeight="1" thickBot="1" x14ac:dyDescent="0.3">
      <c r="A18" s="147">
        <v>5</v>
      </c>
      <c r="B18" s="147">
        <v>2018</v>
      </c>
      <c r="C18" s="148" t="s">
        <v>284</v>
      </c>
      <c r="D18" s="147">
        <v>5</v>
      </c>
      <c r="E18" s="148"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148" t="s">
        <v>107</v>
      </c>
      <c r="G18" s="148" t="s">
        <v>116</v>
      </c>
      <c r="H18" s="149" t="s">
        <v>453</v>
      </c>
      <c r="I18" s="149" t="s">
        <v>163</v>
      </c>
      <c r="J18" s="150">
        <v>45</v>
      </c>
      <c r="K18" s="151"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52">
        <v>1375</v>
      </c>
      <c r="M18" s="147">
        <v>1013583673</v>
      </c>
      <c r="N18" s="153" t="s">
        <v>643</v>
      </c>
      <c r="O18" s="154">
        <v>85920000</v>
      </c>
      <c r="P18" s="155">
        <v>1</v>
      </c>
      <c r="Q18" s="156">
        <v>-80400000</v>
      </c>
      <c r="R18" s="156"/>
      <c r="S18" s="156"/>
      <c r="T18" s="156">
        <f t="shared" ref="T18:T20" si="6">O18+Q18+S18</f>
        <v>5520000</v>
      </c>
      <c r="U18" s="156">
        <v>5520000</v>
      </c>
      <c r="V18" s="157">
        <v>43104</v>
      </c>
      <c r="W18" s="157">
        <v>43109</v>
      </c>
      <c r="X18" s="157">
        <v>43160</v>
      </c>
      <c r="Y18" s="147">
        <v>51</v>
      </c>
      <c r="Z18" s="147"/>
      <c r="AA18" s="158"/>
      <c r="AB18" s="147"/>
      <c r="AC18" s="147"/>
      <c r="AD18" s="147"/>
      <c r="AE18" s="147" t="s">
        <v>778</v>
      </c>
      <c r="AF18" s="159">
        <f t="shared" ref="AF18:AF20" si="7">SUM(U18/T18)</f>
        <v>1</v>
      </c>
      <c r="AG18" s="160"/>
      <c r="AH18" s="160" t="b">
        <f t="shared" ref="AH18:AH20" si="8">IF(I18="Funcionamiento",J18=0,J18="")</f>
        <v>0</v>
      </c>
    </row>
    <row r="19" spans="1:34" ht="44.25" customHeight="1" thickBot="1" x14ac:dyDescent="0.3">
      <c r="A19" s="147">
        <v>6</v>
      </c>
      <c r="B19" s="147">
        <v>2018</v>
      </c>
      <c r="C19" s="148" t="s">
        <v>285</v>
      </c>
      <c r="D19" s="147">
        <v>5</v>
      </c>
      <c r="E19" s="148"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148" t="s">
        <v>107</v>
      </c>
      <c r="G19" s="148" t="s">
        <v>116</v>
      </c>
      <c r="H19" s="149" t="s">
        <v>454</v>
      </c>
      <c r="I19" s="149" t="s">
        <v>163</v>
      </c>
      <c r="J19" s="150">
        <v>45</v>
      </c>
      <c r="K19" s="151"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152">
        <v>1375</v>
      </c>
      <c r="M19" s="147">
        <v>80143954</v>
      </c>
      <c r="N19" s="153" t="s">
        <v>644</v>
      </c>
      <c r="O19" s="154">
        <v>26674413</v>
      </c>
      <c r="P19" s="155"/>
      <c r="Q19" s="156">
        <v>0</v>
      </c>
      <c r="R19" s="156"/>
      <c r="S19" s="156"/>
      <c r="T19" s="156">
        <f t="shared" si="6"/>
        <v>26674413</v>
      </c>
      <c r="U19" s="156">
        <v>24098815</v>
      </c>
      <c r="V19" s="157">
        <v>43105</v>
      </c>
      <c r="W19" s="157">
        <v>43109</v>
      </c>
      <c r="X19" s="157">
        <v>43469</v>
      </c>
      <c r="Y19" s="147">
        <v>360</v>
      </c>
      <c r="Z19" s="147"/>
      <c r="AA19" s="158"/>
      <c r="AB19" s="147"/>
      <c r="AC19" s="147"/>
      <c r="AD19" s="147" t="s">
        <v>778</v>
      </c>
      <c r="AE19" s="147"/>
      <c r="AF19" s="159">
        <f t="shared" si="7"/>
        <v>0.90344312356564327</v>
      </c>
      <c r="AG19" s="160"/>
      <c r="AH19" s="160" t="b">
        <f t="shared" si="8"/>
        <v>0</v>
      </c>
    </row>
    <row r="20" spans="1:34" ht="44.25" customHeight="1" thickBot="1" x14ac:dyDescent="0.3">
      <c r="A20" s="147">
        <v>7</v>
      </c>
      <c r="B20" s="147">
        <v>2018</v>
      </c>
      <c r="C20" s="148" t="s">
        <v>286</v>
      </c>
      <c r="D20" s="147">
        <v>5</v>
      </c>
      <c r="E20" s="148"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148" t="s">
        <v>107</v>
      </c>
      <c r="G20" s="148" t="s">
        <v>116</v>
      </c>
      <c r="H20" s="149" t="s">
        <v>455</v>
      </c>
      <c r="I20" s="149" t="s">
        <v>163</v>
      </c>
      <c r="J20" s="150">
        <v>11</v>
      </c>
      <c r="K20" s="151"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Mejores oportunidades para el desarrollo a través de la cultura, la recreación y el deporte</v>
      </c>
      <c r="L20" s="152">
        <v>1353</v>
      </c>
      <c r="M20" s="147">
        <v>28556433</v>
      </c>
      <c r="N20" s="153" t="s">
        <v>645</v>
      </c>
      <c r="O20" s="154">
        <v>85920000</v>
      </c>
      <c r="P20" s="155">
        <v>1</v>
      </c>
      <c r="Q20" s="156">
        <v>-20400000</v>
      </c>
      <c r="R20" s="156"/>
      <c r="S20" s="156"/>
      <c r="T20" s="156">
        <f t="shared" si="6"/>
        <v>65520000</v>
      </c>
      <c r="U20" s="156">
        <v>65520000</v>
      </c>
      <c r="V20" s="157">
        <v>43105</v>
      </c>
      <c r="W20" s="157">
        <v>43111</v>
      </c>
      <c r="X20" s="157">
        <v>43389</v>
      </c>
      <c r="Y20" s="147">
        <v>278</v>
      </c>
      <c r="Z20" s="147"/>
      <c r="AA20" s="158"/>
      <c r="AB20" s="147"/>
      <c r="AC20" s="147"/>
      <c r="AD20" s="147" t="s">
        <v>777</v>
      </c>
      <c r="AE20" s="147"/>
      <c r="AF20" s="159">
        <f t="shared" si="7"/>
        <v>1</v>
      </c>
      <c r="AG20" s="160"/>
      <c r="AH20" s="160" t="b">
        <f t="shared" si="8"/>
        <v>0</v>
      </c>
    </row>
    <row r="21" spans="1:34" ht="44.25" customHeight="1" thickBot="1" x14ac:dyDescent="0.3">
      <c r="A21" s="147">
        <v>8</v>
      </c>
      <c r="B21" s="147">
        <v>2018</v>
      </c>
      <c r="C21" s="148" t="s">
        <v>287</v>
      </c>
      <c r="D21" s="147">
        <v>5</v>
      </c>
      <c r="E21" s="148"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148" t="s">
        <v>107</v>
      </c>
      <c r="G21" s="148" t="s">
        <v>116</v>
      </c>
      <c r="H21" s="149" t="s">
        <v>456</v>
      </c>
      <c r="I21" s="149" t="s">
        <v>163</v>
      </c>
      <c r="J21" s="150">
        <v>11</v>
      </c>
      <c r="K21" s="151"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Mejores oportunidades para el desarrollo a través de la cultura, la recreación y el deporte</v>
      </c>
      <c r="L21" s="152">
        <v>1353</v>
      </c>
      <c r="M21" s="147">
        <v>53165749</v>
      </c>
      <c r="N21" s="153" t="s">
        <v>646</v>
      </c>
      <c r="O21" s="154">
        <v>59666667</v>
      </c>
      <c r="P21" s="155"/>
      <c r="Q21" s="156">
        <v>0</v>
      </c>
      <c r="R21" s="156"/>
      <c r="S21" s="156"/>
      <c r="T21" s="156">
        <f t="shared" si="3"/>
        <v>59666667</v>
      </c>
      <c r="U21" s="156">
        <v>53166667</v>
      </c>
      <c r="V21" s="157">
        <v>43105</v>
      </c>
      <c r="W21" s="157">
        <v>43110</v>
      </c>
      <c r="X21" s="157">
        <v>43475</v>
      </c>
      <c r="Y21" s="147">
        <v>365</v>
      </c>
      <c r="Z21" s="147"/>
      <c r="AA21" s="158"/>
      <c r="AB21" s="147"/>
      <c r="AC21" s="147"/>
      <c r="AD21" s="147" t="s">
        <v>778</v>
      </c>
      <c r="AE21" s="147"/>
      <c r="AF21" s="159">
        <f t="shared" si="4"/>
        <v>0.89106145312256169</v>
      </c>
      <c r="AG21" s="160"/>
      <c r="AH21" s="160" t="b">
        <f t="shared" si="5"/>
        <v>0</v>
      </c>
    </row>
    <row r="22" spans="1:34" ht="44.25" customHeight="1" thickBot="1" x14ac:dyDescent="0.3">
      <c r="A22" s="147">
        <v>9</v>
      </c>
      <c r="B22" s="147">
        <v>2018</v>
      </c>
      <c r="C22" s="148" t="s">
        <v>288</v>
      </c>
      <c r="D22" s="147">
        <v>5</v>
      </c>
      <c r="E22" s="148"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148" t="s">
        <v>107</v>
      </c>
      <c r="G22" s="148" t="s">
        <v>116</v>
      </c>
      <c r="H22" s="149" t="s">
        <v>457</v>
      </c>
      <c r="I22" s="149" t="s">
        <v>163</v>
      </c>
      <c r="J22" s="150">
        <v>45</v>
      </c>
      <c r="K22" s="151"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52">
        <v>1375</v>
      </c>
      <c r="M22" s="147">
        <v>80878166</v>
      </c>
      <c r="N22" s="153" t="s">
        <v>647</v>
      </c>
      <c r="O22" s="154">
        <v>56086667</v>
      </c>
      <c r="P22" s="155"/>
      <c r="Q22" s="156">
        <v>0</v>
      </c>
      <c r="R22" s="156"/>
      <c r="S22" s="156"/>
      <c r="T22" s="156">
        <f t="shared" si="0"/>
        <v>56086667</v>
      </c>
      <c r="U22" s="156">
        <v>50603333</v>
      </c>
      <c r="V22" s="157">
        <v>43105</v>
      </c>
      <c r="W22" s="157">
        <v>43109</v>
      </c>
      <c r="X22" s="157">
        <v>43470</v>
      </c>
      <c r="Y22" s="147">
        <v>361</v>
      </c>
      <c r="Z22" s="147"/>
      <c r="AA22" s="158"/>
      <c r="AB22" s="147"/>
      <c r="AC22" s="147"/>
      <c r="AD22" s="147" t="s">
        <v>778</v>
      </c>
      <c r="AE22" s="147"/>
      <c r="AF22" s="159">
        <f t="shared" si="1"/>
        <v>0.90223462556617962</v>
      </c>
      <c r="AG22" s="160"/>
      <c r="AH22" s="160" t="b">
        <f t="shared" si="2"/>
        <v>0</v>
      </c>
    </row>
    <row r="23" spans="1:34" ht="44.25" customHeight="1" thickBot="1" x14ac:dyDescent="0.3">
      <c r="A23" s="147">
        <v>10</v>
      </c>
      <c r="B23" s="147">
        <v>2018</v>
      </c>
      <c r="C23" s="148" t="s">
        <v>289</v>
      </c>
      <c r="D23" s="147">
        <v>5</v>
      </c>
      <c r="E23" s="148"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148" t="s">
        <v>107</v>
      </c>
      <c r="G23" s="148" t="s">
        <v>116</v>
      </c>
      <c r="H23" s="149" t="s">
        <v>458</v>
      </c>
      <c r="I23" s="149" t="s">
        <v>163</v>
      </c>
      <c r="J23" s="150">
        <v>36</v>
      </c>
      <c r="K23" s="151"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Bogotá, una ciudad digital</v>
      </c>
      <c r="L23" s="152">
        <v>1368</v>
      </c>
      <c r="M23" s="147">
        <v>80125822</v>
      </c>
      <c r="N23" s="153" t="s">
        <v>648</v>
      </c>
      <c r="O23" s="154">
        <v>59666667</v>
      </c>
      <c r="P23" s="155"/>
      <c r="Q23" s="156">
        <v>0</v>
      </c>
      <c r="R23" s="156"/>
      <c r="S23" s="156"/>
      <c r="T23" s="156">
        <f t="shared" si="0"/>
        <v>59666667</v>
      </c>
      <c r="U23" s="156">
        <v>53666667</v>
      </c>
      <c r="V23" s="157">
        <v>43105</v>
      </c>
      <c r="W23" s="157">
        <v>43110</v>
      </c>
      <c r="X23" s="157">
        <v>43471</v>
      </c>
      <c r="Y23" s="147">
        <v>361</v>
      </c>
      <c r="Z23" s="147"/>
      <c r="AA23" s="158"/>
      <c r="AB23" s="147"/>
      <c r="AC23" s="147"/>
      <c r="AD23" s="147" t="s">
        <v>778</v>
      </c>
      <c r="AE23" s="147"/>
      <c r="AF23" s="159">
        <f t="shared" si="1"/>
        <v>0.89944134134390308</v>
      </c>
      <c r="AG23" s="160"/>
      <c r="AH23" s="160" t="b">
        <f t="shared" si="2"/>
        <v>0</v>
      </c>
    </row>
    <row r="24" spans="1:34" ht="44.25" customHeight="1" thickBot="1" x14ac:dyDescent="0.3">
      <c r="A24" s="147">
        <v>11</v>
      </c>
      <c r="B24" s="147">
        <v>2018</v>
      </c>
      <c r="C24" s="148" t="s">
        <v>290</v>
      </c>
      <c r="D24" s="147">
        <v>5</v>
      </c>
      <c r="E24" s="148"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148" t="s">
        <v>107</v>
      </c>
      <c r="G24" s="148" t="s">
        <v>116</v>
      </c>
      <c r="H24" s="149" t="s">
        <v>459</v>
      </c>
      <c r="I24" s="149" t="s">
        <v>163</v>
      </c>
      <c r="J24" s="150">
        <v>45</v>
      </c>
      <c r="K24" s="151"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52">
        <v>1375</v>
      </c>
      <c r="M24" s="147">
        <v>77183787</v>
      </c>
      <c r="N24" s="153" t="s">
        <v>649</v>
      </c>
      <c r="O24" s="154">
        <v>59666667</v>
      </c>
      <c r="P24" s="155"/>
      <c r="Q24" s="156">
        <v>0</v>
      </c>
      <c r="R24" s="156"/>
      <c r="S24" s="156"/>
      <c r="T24" s="156">
        <f t="shared" si="0"/>
        <v>59666667</v>
      </c>
      <c r="U24" s="156">
        <v>53833333</v>
      </c>
      <c r="V24" s="157">
        <v>43105</v>
      </c>
      <c r="W24" s="157">
        <v>43109</v>
      </c>
      <c r="X24" s="157">
        <v>43470</v>
      </c>
      <c r="Y24" s="147">
        <v>361</v>
      </c>
      <c r="Z24" s="147"/>
      <c r="AA24" s="158"/>
      <c r="AB24" s="147"/>
      <c r="AC24" s="147"/>
      <c r="AD24" s="147" t="s">
        <v>778</v>
      </c>
      <c r="AE24" s="147"/>
      <c r="AF24" s="159">
        <f t="shared" si="1"/>
        <v>0.90223462624449935</v>
      </c>
      <c r="AG24" s="160"/>
      <c r="AH24" s="160" t="b">
        <f t="shared" si="2"/>
        <v>0</v>
      </c>
    </row>
    <row r="25" spans="1:34" ht="44.25" customHeight="1" thickBot="1" x14ac:dyDescent="0.3">
      <c r="A25" s="147">
        <v>12</v>
      </c>
      <c r="B25" s="147">
        <v>2018</v>
      </c>
      <c r="C25" s="148" t="s">
        <v>291</v>
      </c>
      <c r="D25" s="147">
        <v>5</v>
      </c>
      <c r="E25" s="148"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148" t="s">
        <v>107</v>
      </c>
      <c r="G25" s="148" t="s">
        <v>116</v>
      </c>
      <c r="H25" s="149" t="s">
        <v>460</v>
      </c>
      <c r="I25" s="149" t="s">
        <v>163</v>
      </c>
      <c r="J25" s="150">
        <v>45</v>
      </c>
      <c r="K25" s="151"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52">
        <v>1375</v>
      </c>
      <c r="M25" s="147">
        <v>52219073</v>
      </c>
      <c r="N25" s="153" t="s">
        <v>650</v>
      </c>
      <c r="O25" s="154">
        <v>56086667</v>
      </c>
      <c r="P25" s="155"/>
      <c r="Q25" s="156">
        <v>0</v>
      </c>
      <c r="R25" s="156"/>
      <c r="S25" s="156"/>
      <c r="T25" s="156">
        <f t="shared" si="0"/>
        <v>56086667</v>
      </c>
      <c r="U25" s="156">
        <v>50446667</v>
      </c>
      <c r="V25" s="157">
        <v>43109</v>
      </c>
      <c r="W25" s="157">
        <v>43110</v>
      </c>
      <c r="X25" s="157">
        <v>43471</v>
      </c>
      <c r="Y25" s="147">
        <v>361</v>
      </c>
      <c r="Z25" s="147"/>
      <c r="AA25" s="158"/>
      <c r="AB25" s="147"/>
      <c r="AC25" s="147"/>
      <c r="AD25" s="147" t="s">
        <v>778</v>
      </c>
      <c r="AE25" s="147"/>
      <c r="AF25" s="159">
        <f t="shared" si="1"/>
        <v>0.89944134137976139</v>
      </c>
      <c r="AG25" s="160"/>
      <c r="AH25" s="160" t="b">
        <f t="shared" si="2"/>
        <v>0</v>
      </c>
    </row>
    <row r="26" spans="1:34" ht="44.25" customHeight="1" thickBot="1" x14ac:dyDescent="0.3">
      <c r="A26" s="147">
        <v>13</v>
      </c>
      <c r="B26" s="147">
        <v>2018</v>
      </c>
      <c r="C26" s="148" t="s">
        <v>292</v>
      </c>
      <c r="D26" s="147">
        <v>5</v>
      </c>
      <c r="E26" s="148"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148" t="s">
        <v>107</v>
      </c>
      <c r="G26" s="148" t="s">
        <v>116</v>
      </c>
      <c r="H26" s="149" t="s">
        <v>461</v>
      </c>
      <c r="I26" s="149" t="s">
        <v>163</v>
      </c>
      <c r="J26" s="150">
        <v>3</v>
      </c>
      <c r="K26" s="151"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Igualdad y autonomía para una Bogotá incluyente</v>
      </c>
      <c r="L26" s="152">
        <v>1334</v>
      </c>
      <c r="M26" s="147">
        <v>49798425</v>
      </c>
      <c r="N26" s="153" t="s">
        <v>651</v>
      </c>
      <c r="O26" s="154">
        <v>59666667</v>
      </c>
      <c r="P26" s="155"/>
      <c r="Q26" s="156">
        <v>0</v>
      </c>
      <c r="R26" s="156"/>
      <c r="S26" s="156"/>
      <c r="T26" s="156">
        <f t="shared" si="0"/>
        <v>59666667</v>
      </c>
      <c r="U26" s="156">
        <v>53000000</v>
      </c>
      <c r="V26" s="157">
        <v>43105</v>
      </c>
      <c r="W26" s="157">
        <v>43109</v>
      </c>
      <c r="X26" s="157">
        <v>43475</v>
      </c>
      <c r="Y26" s="147">
        <v>366</v>
      </c>
      <c r="Z26" s="147"/>
      <c r="AA26" s="158"/>
      <c r="AB26" s="147"/>
      <c r="AC26" s="147"/>
      <c r="AD26" s="147" t="s">
        <v>778</v>
      </c>
      <c r="AE26" s="147"/>
      <c r="AF26" s="159">
        <f t="shared" si="1"/>
        <v>0.88826815146218907</v>
      </c>
      <c r="AG26" s="160"/>
      <c r="AH26" s="160" t="b">
        <f t="shared" si="2"/>
        <v>0</v>
      </c>
    </row>
    <row r="27" spans="1:34" ht="44.25" customHeight="1" thickBot="1" x14ac:dyDescent="0.3">
      <c r="A27" s="147">
        <v>14</v>
      </c>
      <c r="B27" s="147">
        <v>2018</v>
      </c>
      <c r="C27" s="148" t="s">
        <v>293</v>
      </c>
      <c r="D27" s="147">
        <v>5</v>
      </c>
      <c r="E27" s="148"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148" t="s">
        <v>107</v>
      </c>
      <c r="G27" s="148" t="s">
        <v>116</v>
      </c>
      <c r="H27" s="149" t="s">
        <v>462</v>
      </c>
      <c r="I27" s="149" t="s">
        <v>163</v>
      </c>
      <c r="J27" s="150">
        <v>45</v>
      </c>
      <c r="K27" s="151"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52">
        <v>1375</v>
      </c>
      <c r="M27" s="147">
        <v>51657917</v>
      </c>
      <c r="N27" s="153" t="s">
        <v>652</v>
      </c>
      <c r="O27" s="154">
        <v>34466667</v>
      </c>
      <c r="P27" s="155"/>
      <c r="Q27" s="156">
        <v>0</v>
      </c>
      <c r="R27" s="156"/>
      <c r="S27" s="156"/>
      <c r="T27" s="156">
        <f t="shared" si="0"/>
        <v>34466667</v>
      </c>
      <c r="U27" s="156">
        <v>34466667</v>
      </c>
      <c r="V27" s="157">
        <v>43109</v>
      </c>
      <c r="W27" s="157">
        <v>43110</v>
      </c>
      <c r="X27" s="157">
        <v>43334</v>
      </c>
      <c r="Y27" s="147">
        <v>224</v>
      </c>
      <c r="Z27" s="147"/>
      <c r="AA27" s="158"/>
      <c r="AB27" s="147"/>
      <c r="AC27" s="147"/>
      <c r="AD27" s="147" t="s">
        <v>777</v>
      </c>
      <c r="AE27" s="147"/>
      <c r="AF27" s="159">
        <f t="shared" si="1"/>
        <v>1</v>
      </c>
      <c r="AG27" s="160"/>
      <c r="AH27" s="160" t="b">
        <f t="shared" si="2"/>
        <v>0</v>
      </c>
    </row>
    <row r="28" spans="1:34" ht="44.25" customHeight="1" thickBot="1" x14ac:dyDescent="0.3">
      <c r="A28" s="147">
        <v>15</v>
      </c>
      <c r="B28" s="147">
        <v>2018</v>
      </c>
      <c r="C28" s="148" t="s">
        <v>294</v>
      </c>
      <c r="D28" s="147">
        <v>5</v>
      </c>
      <c r="E28" s="148"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148" t="s">
        <v>107</v>
      </c>
      <c r="G28" s="148" t="s">
        <v>116</v>
      </c>
      <c r="H28" s="149" t="s">
        <v>463</v>
      </c>
      <c r="I28" s="149" t="s">
        <v>163</v>
      </c>
      <c r="J28" s="150">
        <v>45</v>
      </c>
      <c r="K28" s="151"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152">
        <v>1375</v>
      </c>
      <c r="M28" s="147">
        <v>52524470</v>
      </c>
      <c r="N28" s="153" t="s">
        <v>653</v>
      </c>
      <c r="O28" s="154">
        <v>19800000</v>
      </c>
      <c r="P28" s="155"/>
      <c r="Q28" s="156">
        <v>0</v>
      </c>
      <c r="R28" s="156"/>
      <c r="S28" s="156"/>
      <c r="T28" s="156">
        <f t="shared" si="0"/>
        <v>19800000</v>
      </c>
      <c r="U28" s="156">
        <v>19800000</v>
      </c>
      <c r="V28" s="157">
        <v>43105</v>
      </c>
      <c r="W28" s="157">
        <v>43110</v>
      </c>
      <c r="X28" s="157">
        <v>43331</v>
      </c>
      <c r="Y28" s="147">
        <v>221</v>
      </c>
      <c r="Z28" s="147"/>
      <c r="AA28" s="158"/>
      <c r="AB28" s="147"/>
      <c r="AC28" s="147"/>
      <c r="AD28" s="147" t="s">
        <v>778</v>
      </c>
      <c r="AE28" s="147"/>
      <c r="AF28" s="159">
        <f t="shared" si="1"/>
        <v>1</v>
      </c>
      <c r="AG28" s="160"/>
      <c r="AH28" s="160" t="b">
        <f t="shared" si="2"/>
        <v>0</v>
      </c>
    </row>
    <row r="29" spans="1:34" ht="44.25" customHeight="1" thickBot="1" x14ac:dyDescent="0.3">
      <c r="A29" s="147">
        <v>16</v>
      </c>
      <c r="B29" s="147">
        <v>2018</v>
      </c>
      <c r="C29" s="148" t="s">
        <v>295</v>
      </c>
      <c r="D29" s="147">
        <v>5</v>
      </c>
      <c r="E29" s="148"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148" t="s">
        <v>107</v>
      </c>
      <c r="G29" s="148" t="s">
        <v>116</v>
      </c>
      <c r="H29" s="149" t="s">
        <v>464</v>
      </c>
      <c r="I29" s="149" t="s">
        <v>163</v>
      </c>
      <c r="J29" s="150">
        <v>45</v>
      </c>
      <c r="K29" s="151"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52">
        <v>1375</v>
      </c>
      <c r="M29" s="147">
        <v>40037804</v>
      </c>
      <c r="N29" s="153" t="s">
        <v>654</v>
      </c>
      <c r="O29" s="154">
        <v>85920000</v>
      </c>
      <c r="P29" s="155"/>
      <c r="Q29" s="156">
        <v>0</v>
      </c>
      <c r="R29" s="156"/>
      <c r="S29" s="156"/>
      <c r="T29" s="156">
        <f t="shared" si="0"/>
        <v>85920000</v>
      </c>
      <c r="U29" s="156">
        <v>71040000</v>
      </c>
      <c r="V29" s="157">
        <v>43109</v>
      </c>
      <c r="W29" s="157">
        <v>43111</v>
      </c>
      <c r="X29" s="157">
        <v>43135</v>
      </c>
      <c r="Y29" s="147">
        <v>24</v>
      </c>
      <c r="Z29" s="147"/>
      <c r="AA29" s="158"/>
      <c r="AB29" s="147"/>
      <c r="AC29" s="147"/>
      <c r="AD29" s="147" t="s">
        <v>778</v>
      </c>
      <c r="AE29" s="147"/>
      <c r="AF29" s="159">
        <f t="shared" si="1"/>
        <v>0.82681564245810057</v>
      </c>
      <c r="AG29" s="160"/>
      <c r="AH29" s="160" t="b">
        <f t="shared" si="2"/>
        <v>0</v>
      </c>
    </row>
    <row r="30" spans="1:34" ht="44.25" customHeight="1" thickBot="1" x14ac:dyDescent="0.3">
      <c r="A30" s="147">
        <v>17</v>
      </c>
      <c r="B30" s="147">
        <v>2018</v>
      </c>
      <c r="C30" s="148" t="s">
        <v>296</v>
      </c>
      <c r="D30" s="147">
        <v>5</v>
      </c>
      <c r="E30" s="148"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148" t="s">
        <v>107</v>
      </c>
      <c r="G30" s="148" t="s">
        <v>116</v>
      </c>
      <c r="H30" s="149" t="s">
        <v>465</v>
      </c>
      <c r="I30" s="149" t="s">
        <v>163</v>
      </c>
      <c r="J30" s="150">
        <v>45</v>
      </c>
      <c r="K30" s="151"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52">
        <v>1375</v>
      </c>
      <c r="M30" s="147">
        <v>1022972630</v>
      </c>
      <c r="N30" s="153" t="s">
        <v>655</v>
      </c>
      <c r="O30" s="154">
        <v>16401293</v>
      </c>
      <c r="P30" s="155">
        <v>1</v>
      </c>
      <c r="Q30" s="156">
        <v>-61849</v>
      </c>
      <c r="R30" s="156"/>
      <c r="S30" s="156"/>
      <c r="T30" s="156">
        <f t="shared" si="0"/>
        <v>16339444</v>
      </c>
      <c r="U30" s="156">
        <v>16339444</v>
      </c>
      <c r="V30" s="157">
        <v>43109</v>
      </c>
      <c r="W30" s="157">
        <v>43112</v>
      </c>
      <c r="X30" s="157">
        <v>43333</v>
      </c>
      <c r="Y30" s="147">
        <v>221</v>
      </c>
      <c r="Z30" s="147"/>
      <c r="AA30" s="158"/>
      <c r="AB30" s="147"/>
      <c r="AC30" s="147"/>
      <c r="AD30" s="147" t="s">
        <v>777</v>
      </c>
      <c r="AE30" s="147"/>
      <c r="AF30" s="159">
        <f t="shared" si="1"/>
        <v>1</v>
      </c>
      <c r="AG30" s="160"/>
      <c r="AH30" s="160" t="b">
        <f t="shared" si="2"/>
        <v>0</v>
      </c>
    </row>
    <row r="31" spans="1:34" ht="44.25" customHeight="1" thickBot="1" x14ac:dyDescent="0.3">
      <c r="A31" s="147">
        <v>18</v>
      </c>
      <c r="B31" s="147">
        <v>2018</v>
      </c>
      <c r="C31" s="148" t="s">
        <v>297</v>
      </c>
      <c r="D31" s="147">
        <v>5</v>
      </c>
      <c r="E31" s="148"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148" t="s">
        <v>107</v>
      </c>
      <c r="G31" s="148" t="s">
        <v>116</v>
      </c>
      <c r="H31" s="149" t="s">
        <v>466</v>
      </c>
      <c r="I31" s="149" t="s">
        <v>163</v>
      </c>
      <c r="J31" s="150">
        <v>41</v>
      </c>
      <c r="K31" s="151"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Desarrollo rural sostenible</v>
      </c>
      <c r="L31" s="152">
        <v>1356</v>
      </c>
      <c r="M31" s="147">
        <v>80771421</v>
      </c>
      <c r="N31" s="153" t="s">
        <v>656</v>
      </c>
      <c r="O31" s="154">
        <v>68020000</v>
      </c>
      <c r="P31" s="155"/>
      <c r="Q31" s="156">
        <v>0</v>
      </c>
      <c r="R31" s="156"/>
      <c r="S31" s="156"/>
      <c r="T31" s="156">
        <f t="shared" si="0"/>
        <v>68020000</v>
      </c>
      <c r="U31" s="156">
        <v>60800000</v>
      </c>
      <c r="V31" s="157">
        <v>43105</v>
      </c>
      <c r="W31" s="157">
        <v>43109</v>
      </c>
      <c r="X31" s="157">
        <v>43474</v>
      </c>
      <c r="Y31" s="147">
        <v>365</v>
      </c>
      <c r="Z31" s="147"/>
      <c r="AA31" s="158"/>
      <c r="AB31" s="147"/>
      <c r="AC31" s="147"/>
      <c r="AD31" s="147" t="s">
        <v>778</v>
      </c>
      <c r="AE31" s="147"/>
      <c r="AF31" s="159">
        <f t="shared" si="1"/>
        <v>0.8938547486033519</v>
      </c>
      <c r="AG31" s="160"/>
      <c r="AH31" s="160" t="b">
        <f t="shared" si="2"/>
        <v>0</v>
      </c>
    </row>
    <row r="32" spans="1:34" ht="44.25" customHeight="1" thickBot="1" x14ac:dyDescent="0.3">
      <c r="A32" s="147">
        <v>19</v>
      </c>
      <c r="B32" s="147">
        <v>2018</v>
      </c>
      <c r="C32" s="148" t="s">
        <v>298</v>
      </c>
      <c r="D32" s="147">
        <v>5</v>
      </c>
      <c r="E32" s="148"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148" t="s">
        <v>107</v>
      </c>
      <c r="G32" s="148" t="s">
        <v>116</v>
      </c>
      <c r="H32" s="149" t="s">
        <v>467</v>
      </c>
      <c r="I32" s="149" t="s">
        <v>163</v>
      </c>
      <c r="J32" s="150">
        <v>45</v>
      </c>
      <c r="K32" s="151"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52">
        <v>1375</v>
      </c>
      <c r="M32" s="147">
        <v>19180896</v>
      </c>
      <c r="N32" s="153" t="s">
        <v>657</v>
      </c>
      <c r="O32" s="154">
        <v>68246666</v>
      </c>
      <c r="P32" s="155"/>
      <c r="Q32" s="156">
        <v>0</v>
      </c>
      <c r="R32" s="156"/>
      <c r="S32" s="156"/>
      <c r="T32" s="156">
        <f t="shared" si="0"/>
        <v>68246666</v>
      </c>
      <c r="U32" s="156">
        <v>61286666</v>
      </c>
      <c r="V32" s="157">
        <v>43109</v>
      </c>
      <c r="W32" s="157">
        <v>43110</v>
      </c>
      <c r="X32" s="157">
        <v>43466</v>
      </c>
      <c r="Y32" s="147">
        <v>356</v>
      </c>
      <c r="Z32" s="147"/>
      <c r="AA32" s="158"/>
      <c r="AB32" s="147"/>
      <c r="AC32" s="147"/>
      <c r="AD32" s="147" t="s">
        <v>778</v>
      </c>
      <c r="AE32" s="147"/>
      <c r="AF32" s="159">
        <f t="shared" si="1"/>
        <v>0.89801699617091912</v>
      </c>
      <c r="AG32" s="160"/>
      <c r="AH32" s="160" t="b">
        <f t="shared" si="2"/>
        <v>0</v>
      </c>
    </row>
    <row r="33" spans="1:34" ht="44.25" customHeight="1" thickBot="1" x14ac:dyDescent="0.3">
      <c r="A33" s="147">
        <v>20</v>
      </c>
      <c r="B33" s="147">
        <v>2018</v>
      </c>
      <c r="C33" s="148" t="s">
        <v>299</v>
      </c>
      <c r="D33" s="147">
        <v>5</v>
      </c>
      <c r="E33" s="148"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148" t="s">
        <v>107</v>
      </c>
      <c r="G33" s="148" t="s">
        <v>116</v>
      </c>
      <c r="H33" s="149" t="s">
        <v>468</v>
      </c>
      <c r="I33" s="149" t="s">
        <v>163</v>
      </c>
      <c r="J33" s="150">
        <v>18</v>
      </c>
      <c r="K33" s="151"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Mejor movilidad para todos</v>
      </c>
      <c r="L33" s="152">
        <v>1364</v>
      </c>
      <c r="M33" s="147">
        <v>1016037910</v>
      </c>
      <c r="N33" s="153" t="s">
        <v>658</v>
      </c>
      <c r="O33" s="154">
        <v>21200000</v>
      </c>
      <c r="P33" s="155"/>
      <c r="Q33" s="156">
        <v>0</v>
      </c>
      <c r="R33" s="156"/>
      <c r="S33" s="156"/>
      <c r="T33" s="156">
        <f t="shared" si="0"/>
        <v>21200000</v>
      </c>
      <c r="U33" s="156">
        <v>21200000</v>
      </c>
      <c r="V33" s="157">
        <v>43109</v>
      </c>
      <c r="W33" s="157">
        <v>43111</v>
      </c>
      <c r="X33" s="157">
        <v>43353</v>
      </c>
      <c r="Y33" s="147">
        <v>242</v>
      </c>
      <c r="Z33" s="147"/>
      <c r="AA33" s="158"/>
      <c r="AB33" s="147"/>
      <c r="AC33" s="147"/>
      <c r="AD33" s="147" t="s">
        <v>777</v>
      </c>
      <c r="AE33" s="147"/>
      <c r="AF33" s="159">
        <f t="shared" si="1"/>
        <v>1</v>
      </c>
      <c r="AG33" s="160"/>
      <c r="AH33" s="160" t="b">
        <f t="shared" si="2"/>
        <v>0</v>
      </c>
    </row>
    <row r="34" spans="1:34" ht="44.25" customHeight="1" thickBot="1" x14ac:dyDescent="0.3">
      <c r="A34" s="147">
        <v>21</v>
      </c>
      <c r="B34" s="147">
        <v>2018</v>
      </c>
      <c r="C34" s="148" t="s">
        <v>300</v>
      </c>
      <c r="D34" s="147">
        <v>5</v>
      </c>
      <c r="E34" s="148"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148" t="s">
        <v>107</v>
      </c>
      <c r="G34" s="148" t="s">
        <v>116</v>
      </c>
      <c r="H34" s="149" t="s">
        <v>469</v>
      </c>
      <c r="I34" s="149" t="s">
        <v>163</v>
      </c>
      <c r="J34" s="150">
        <v>18</v>
      </c>
      <c r="K34" s="151"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Mejor movilidad para todos</v>
      </c>
      <c r="L34" s="152">
        <v>1364</v>
      </c>
      <c r="M34" s="147">
        <v>12194109</v>
      </c>
      <c r="N34" s="153" t="s">
        <v>659</v>
      </c>
      <c r="O34" s="154">
        <v>51170000</v>
      </c>
      <c r="P34" s="155"/>
      <c r="Q34" s="156">
        <v>0</v>
      </c>
      <c r="R34" s="156"/>
      <c r="S34" s="156"/>
      <c r="T34" s="156">
        <f t="shared" si="0"/>
        <v>51170000</v>
      </c>
      <c r="U34" s="156">
        <v>51170000</v>
      </c>
      <c r="V34" s="157">
        <v>43105</v>
      </c>
      <c r="W34" s="157">
        <v>43109</v>
      </c>
      <c r="X34" s="157">
        <v>43348</v>
      </c>
      <c r="Y34" s="147">
        <v>239</v>
      </c>
      <c r="Z34" s="147"/>
      <c r="AA34" s="158"/>
      <c r="AB34" s="147"/>
      <c r="AC34" s="147"/>
      <c r="AD34" s="147" t="s">
        <v>777</v>
      </c>
      <c r="AE34" s="147"/>
      <c r="AF34" s="159">
        <f t="shared" si="1"/>
        <v>1</v>
      </c>
      <c r="AG34" s="160"/>
      <c r="AH34" s="160" t="b">
        <f t="shared" si="2"/>
        <v>0</v>
      </c>
    </row>
    <row r="35" spans="1:34" ht="44.25" customHeight="1" thickBot="1" x14ac:dyDescent="0.3">
      <c r="A35" s="147">
        <v>22</v>
      </c>
      <c r="B35" s="147">
        <v>2018</v>
      </c>
      <c r="C35" s="148" t="s">
        <v>301</v>
      </c>
      <c r="D35" s="147">
        <v>5</v>
      </c>
      <c r="E35" s="148"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148" t="s">
        <v>107</v>
      </c>
      <c r="G35" s="148" t="s">
        <v>116</v>
      </c>
      <c r="H35" s="149" t="s">
        <v>470</v>
      </c>
      <c r="I35" s="149" t="s">
        <v>163</v>
      </c>
      <c r="J35" s="150">
        <v>45</v>
      </c>
      <c r="K35" s="151"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152">
        <v>1375</v>
      </c>
      <c r="M35" s="147">
        <v>1012446237</v>
      </c>
      <c r="N35" s="153" t="s">
        <v>660</v>
      </c>
      <c r="O35" s="154">
        <v>13200000</v>
      </c>
      <c r="P35" s="155"/>
      <c r="Q35" s="156">
        <v>0</v>
      </c>
      <c r="R35" s="156"/>
      <c r="S35" s="156"/>
      <c r="T35" s="156">
        <f t="shared" si="0"/>
        <v>13200000</v>
      </c>
      <c r="U35" s="156">
        <v>13200000</v>
      </c>
      <c r="V35" s="157">
        <v>43105</v>
      </c>
      <c r="W35" s="157">
        <v>43110</v>
      </c>
      <c r="X35" s="157">
        <v>43331</v>
      </c>
      <c r="Y35" s="147">
        <v>221</v>
      </c>
      <c r="Z35" s="147"/>
      <c r="AA35" s="158"/>
      <c r="AB35" s="147"/>
      <c r="AC35" s="147"/>
      <c r="AD35" s="147" t="s">
        <v>777</v>
      </c>
      <c r="AE35" s="147"/>
      <c r="AF35" s="159">
        <f t="shared" si="1"/>
        <v>1</v>
      </c>
      <c r="AG35" s="160"/>
      <c r="AH35" s="160" t="b">
        <f t="shared" si="2"/>
        <v>0</v>
      </c>
    </row>
    <row r="36" spans="1:34" ht="44.25" customHeight="1" thickBot="1" x14ac:dyDescent="0.3">
      <c r="A36" s="147">
        <v>23</v>
      </c>
      <c r="B36" s="147">
        <v>2018</v>
      </c>
      <c r="C36" s="148" t="s">
        <v>302</v>
      </c>
      <c r="D36" s="147">
        <v>5</v>
      </c>
      <c r="E36" s="148"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148" t="s">
        <v>107</v>
      </c>
      <c r="G36" s="148" t="s">
        <v>116</v>
      </c>
      <c r="H36" s="149" t="s">
        <v>471</v>
      </c>
      <c r="I36" s="149" t="s">
        <v>163</v>
      </c>
      <c r="J36" s="150">
        <v>18</v>
      </c>
      <c r="K36" s="151"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Mejor movilidad para todos</v>
      </c>
      <c r="L36" s="152">
        <v>1364</v>
      </c>
      <c r="M36" s="147">
        <v>52558577</v>
      </c>
      <c r="N36" s="153" t="s">
        <v>661</v>
      </c>
      <c r="O36" s="154">
        <v>18333333</v>
      </c>
      <c r="P36" s="155"/>
      <c r="Q36" s="156">
        <v>0</v>
      </c>
      <c r="R36" s="156"/>
      <c r="S36" s="156"/>
      <c r="T36" s="156">
        <f t="shared" si="0"/>
        <v>18333333</v>
      </c>
      <c r="U36" s="156">
        <v>18333333</v>
      </c>
      <c r="V36" s="157">
        <v>43109</v>
      </c>
      <c r="W36" s="157">
        <v>43111</v>
      </c>
      <c r="X36" s="157">
        <v>43332</v>
      </c>
      <c r="Y36" s="147">
        <v>221</v>
      </c>
      <c r="Z36" s="147"/>
      <c r="AA36" s="158"/>
      <c r="AB36" s="147"/>
      <c r="AC36" s="147"/>
      <c r="AD36" s="147" t="s">
        <v>777</v>
      </c>
      <c r="AE36" s="147"/>
      <c r="AF36" s="159">
        <f t="shared" si="1"/>
        <v>1</v>
      </c>
      <c r="AG36" s="160"/>
      <c r="AH36" s="160" t="b">
        <f t="shared" si="2"/>
        <v>0</v>
      </c>
    </row>
    <row r="37" spans="1:34" ht="44.25" customHeight="1" thickBot="1" x14ac:dyDescent="0.3">
      <c r="A37" s="147">
        <v>24</v>
      </c>
      <c r="B37" s="147">
        <v>2018</v>
      </c>
      <c r="C37" s="148" t="s">
        <v>303</v>
      </c>
      <c r="D37" s="147">
        <v>5</v>
      </c>
      <c r="E37" s="148"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148" t="s">
        <v>107</v>
      </c>
      <c r="G37" s="148" t="s">
        <v>116</v>
      </c>
      <c r="H37" s="149" t="s">
        <v>472</v>
      </c>
      <c r="I37" s="149" t="s">
        <v>163</v>
      </c>
      <c r="J37" s="150">
        <v>45</v>
      </c>
      <c r="K37" s="151"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52">
        <v>1375</v>
      </c>
      <c r="M37" s="147">
        <v>79909551</v>
      </c>
      <c r="N37" s="153" t="s">
        <v>662</v>
      </c>
      <c r="O37" s="154">
        <v>13200000</v>
      </c>
      <c r="P37" s="155"/>
      <c r="Q37" s="156">
        <v>0</v>
      </c>
      <c r="R37" s="156"/>
      <c r="S37" s="156"/>
      <c r="T37" s="156">
        <f t="shared" si="0"/>
        <v>13200000</v>
      </c>
      <c r="U37" s="156">
        <v>13200000</v>
      </c>
      <c r="V37" s="157">
        <v>43105</v>
      </c>
      <c r="W37" s="157">
        <v>43110</v>
      </c>
      <c r="X37" s="157">
        <v>43331</v>
      </c>
      <c r="Y37" s="147">
        <v>221</v>
      </c>
      <c r="Z37" s="147"/>
      <c r="AA37" s="158"/>
      <c r="AB37" s="147"/>
      <c r="AC37" s="147"/>
      <c r="AD37" s="147" t="s">
        <v>777</v>
      </c>
      <c r="AE37" s="147"/>
      <c r="AF37" s="159">
        <f t="shared" si="1"/>
        <v>1</v>
      </c>
      <c r="AG37" s="160"/>
      <c r="AH37" s="160" t="b">
        <f t="shared" si="2"/>
        <v>0</v>
      </c>
    </row>
    <row r="38" spans="1:34" ht="44.25" customHeight="1" thickBot="1" x14ac:dyDescent="0.3">
      <c r="A38" s="147">
        <v>25</v>
      </c>
      <c r="B38" s="147">
        <v>2018</v>
      </c>
      <c r="C38" s="148" t="s">
        <v>304</v>
      </c>
      <c r="D38" s="147">
        <v>5</v>
      </c>
      <c r="E38" s="148"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148" t="s">
        <v>107</v>
      </c>
      <c r="G38" s="148" t="s">
        <v>116</v>
      </c>
      <c r="H38" s="149" t="s">
        <v>473</v>
      </c>
      <c r="I38" s="149" t="s">
        <v>163</v>
      </c>
      <c r="J38" s="150">
        <v>45</v>
      </c>
      <c r="K38" s="151"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52">
        <v>1375</v>
      </c>
      <c r="M38" s="147">
        <v>52008301</v>
      </c>
      <c r="N38" s="153" t="s">
        <v>663</v>
      </c>
      <c r="O38" s="154">
        <v>34466667</v>
      </c>
      <c r="P38" s="155"/>
      <c r="Q38" s="156">
        <v>0</v>
      </c>
      <c r="R38" s="156"/>
      <c r="S38" s="156"/>
      <c r="T38" s="156">
        <f t="shared" si="0"/>
        <v>34466667</v>
      </c>
      <c r="U38" s="156">
        <v>34466667</v>
      </c>
      <c r="V38" s="157">
        <v>43105</v>
      </c>
      <c r="W38" s="157">
        <v>43109</v>
      </c>
      <c r="X38" s="157">
        <v>43330</v>
      </c>
      <c r="Y38" s="147">
        <v>221</v>
      </c>
      <c r="Z38" s="147"/>
      <c r="AA38" s="158"/>
      <c r="AB38" s="147"/>
      <c r="AC38" s="147"/>
      <c r="AD38" s="147" t="s">
        <v>777</v>
      </c>
      <c r="AE38" s="147"/>
      <c r="AF38" s="159">
        <f t="shared" si="1"/>
        <v>1</v>
      </c>
      <c r="AG38" s="160"/>
      <c r="AH38" s="160" t="b">
        <f t="shared" si="2"/>
        <v>0</v>
      </c>
    </row>
    <row r="39" spans="1:34" ht="44.25" customHeight="1" thickBot="1" x14ac:dyDescent="0.3">
      <c r="A39" s="147">
        <v>26</v>
      </c>
      <c r="B39" s="147">
        <v>2018</v>
      </c>
      <c r="C39" s="148"/>
      <c r="D39" s="147"/>
      <c r="E39" s="148"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No ha seleccionado un tipo de contrato válido</v>
      </c>
      <c r="F39" s="148"/>
      <c r="G39" s="148"/>
      <c r="H39" s="149"/>
      <c r="I39" s="149"/>
      <c r="J39" s="150"/>
      <c r="K39" s="151"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No ha seleccionado un número de programa</v>
      </c>
      <c r="L39" s="152"/>
      <c r="M39" s="147"/>
      <c r="N39" s="153"/>
      <c r="O39" s="154"/>
      <c r="P39" s="155"/>
      <c r="Q39" s="156"/>
      <c r="R39" s="156"/>
      <c r="S39" s="156"/>
      <c r="T39" s="156">
        <f t="shared" si="0"/>
        <v>0</v>
      </c>
      <c r="U39" s="156"/>
      <c r="V39" s="157"/>
      <c r="W39" s="157"/>
      <c r="X39" s="157"/>
      <c r="Y39" s="147">
        <v>0</v>
      </c>
      <c r="Z39" s="147"/>
      <c r="AA39" s="158" t="s">
        <v>777</v>
      </c>
      <c r="AB39" s="147"/>
      <c r="AC39" s="147"/>
      <c r="AD39" s="147"/>
      <c r="AE39" s="147"/>
      <c r="AF39" s="159" t="e">
        <f t="shared" si="1"/>
        <v>#DIV/0!</v>
      </c>
      <c r="AG39" s="160"/>
      <c r="AH39" s="160" t="b">
        <f t="shared" si="2"/>
        <v>1</v>
      </c>
    </row>
    <row r="40" spans="1:34" ht="44.25" customHeight="1" thickBot="1" x14ac:dyDescent="0.3">
      <c r="A40" s="147">
        <v>27</v>
      </c>
      <c r="B40" s="147">
        <v>2018</v>
      </c>
      <c r="C40" s="148" t="s">
        <v>305</v>
      </c>
      <c r="D40" s="147">
        <v>5</v>
      </c>
      <c r="E40" s="148"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148" t="s">
        <v>107</v>
      </c>
      <c r="G40" s="148" t="s">
        <v>116</v>
      </c>
      <c r="H40" s="149" t="s">
        <v>474</v>
      </c>
      <c r="I40" s="149" t="s">
        <v>163</v>
      </c>
      <c r="J40" s="150">
        <v>45</v>
      </c>
      <c r="K40" s="151"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52">
        <v>1375</v>
      </c>
      <c r="M40" s="147">
        <v>1072894261</v>
      </c>
      <c r="N40" s="153" t="s">
        <v>664</v>
      </c>
      <c r="O40" s="154">
        <v>12466667</v>
      </c>
      <c r="P40" s="155"/>
      <c r="Q40" s="156">
        <v>0</v>
      </c>
      <c r="R40" s="156"/>
      <c r="S40" s="156"/>
      <c r="T40" s="156">
        <f t="shared" si="0"/>
        <v>12466667</v>
      </c>
      <c r="U40" s="156">
        <v>12466667</v>
      </c>
      <c r="V40" s="157">
        <v>43109</v>
      </c>
      <c r="W40" s="157">
        <v>43110</v>
      </c>
      <c r="X40" s="157">
        <v>43331</v>
      </c>
      <c r="Y40" s="147">
        <v>221</v>
      </c>
      <c r="Z40" s="147"/>
      <c r="AA40" s="158"/>
      <c r="AB40" s="147"/>
      <c r="AC40" s="147"/>
      <c r="AD40" s="147" t="s">
        <v>777</v>
      </c>
      <c r="AE40" s="147"/>
      <c r="AF40" s="159">
        <f t="shared" si="1"/>
        <v>1</v>
      </c>
      <c r="AG40" s="160"/>
      <c r="AH40" s="160" t="b">
        <f t="shared" si="2"/>
        <v>0</v>
      </c>
    </row>
    <row r="41" spans="1:34" ht="44.25" customHeight="1" thickBot="1" x14ac:dyDescent="0.3">
      <c r="A41" s="147">
        <v>28</v>
      </c>
      <c r="B41" s="147">
        <v>2018</v>
      </c>
      <c r="C41" s="148" t="s">
        <v>306</v>
      </c>
      <c r="D41" s="147">
        <v>5</v>
      </c>
      <c r="E41" s="148"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148" t="s">
        <v>107</v>
      </c>
      <c r="G41" s="148" t="s">
        <v>116</v>
      </c>
      <c r="H41" s="149" t="s">
        <v>475</v>
      </c>
      <c r="I41" s="149" t="s">
        <v>163</v>
      </c>
      <c r="J41" s="150">
        <v>45</v>
      </c>
      <c r="K41" s="151"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52">
        <v>1375</v>
      </c>
      <c r="M41" s="147">
        <v>1069751536</v>
      </c>
      <c r="N41" s="153" t="s">
        <v>665</v>
      </c>
      <c r="O41" s="154">
        <v>18333333</v>
      </c>
      <c r="P41" s="155"/>
      <c r="Q41" s="156">
        <v>0</v>
      </c>
      <c r="R41" s="156"/>
      <c r="S41" s="156"/>
      <c r="T41" s="156">
        <f t="shared" si="0"/>
        <v>18333333</v>
      </c>
      <c r="U41" s="156">
        <v>18333333</v>
      </c>
      <c r="V41" s="157">
        <v>43110</v>
      </c>
      <c r="W41" s="157">
        <v>43111</v>
      </c>
      <c r="X41" s="157">
        <v>43332</v>
      </c>
      <c r="Y41" s="147">
        <v>221</v>
      </c>
      <c r="Z41" s="147"/>
      <c r="AA41" s="158"/>
      <c r="AB41" s="147"/>
      <c r="AC41" s="147"/>
      <c r="AD41" s="147" t="s">
        <v>777</v>
      </c>
      <c r="AE41" s="147"/>
      <c r="AF41" s="159">
        <f t="shared" si="1"/>
        <v>1</v>
      </c>
      <c r="AG41" s="160"/>
      <c r="AH41" s="160" t="b">
        <f t="shared" si="2"/>
        <v>0</v>
      </c>
    </row>
    <row r="42" spans="1:34" ht="44.25" customHeight="1" thickBot="1" x14ac:dyDescent="0.3">
      <c r="A42" s="147">
        <v>29</v>
      </c>
      <c r="B42" s="147">
        <v>2018</v>
      </c>
      <c r="C42" s="148" t="s">
        <v>307</v>
      </c>
      <c r="D42" s="147">
        <v>5</v>
      </c>
      <c r="E42" s="148"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148" t="s">
        <v>107</v>
      </c>
      <c r="G42" s="148" t="s">
        <v>116</v>
      </c>
      <c r="H42" s="149" t="s">
        <v>476</v>
      </c>
      <c r="I42" s="149" t="s">
        <v>163</v>
      </c>
      <c r="J42" s="150">
        <v>45</v>
      </c>
      <c r="K42" s="151"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152">
        <v>1375</v>
      </c>
      <c r="M42" s="147">
        <v>1013633246</v>
      </c>
      <c r="N42" s="153" t="s">
        <v>666</v>
      </c>
      <c r="O42" s="154">
        <v>28673333</v>
      </c>
      <c r="P42" s="155"/>
      <c r="Q42" s="156">
        <v>0</v>
      </c>
      <c r="R42" s="156">
        <v>1</v>
      </c>
      <c r="S42" s="156">
        <v>7820000</v>
      </c>
      <c r="T42" s="156">
        <f t="shared" si="0"/>
        <v>36493333</v>
      </c>
      <c r="U42" s="156">
        <v>36493333</v>
      </c>
      <c r="V42" s="157">
        <v>43109</v>
      </c>
      <c r="W42" s="157">
        <v>43111</v>
      </c>
      <c r="X42" s="157">
        <v>43393</v>
      </c>
      <c r="Y42" s="147">
        <v>282</v>
      </c>
      <c r="Z42" s="147">
        <v>60</v>
      </c>
      <c r="AA42" s="158"/>
      <c r="AB42" s="147"/>
      <c r="AC42" s="147"/>
      <c r="AD42" s="147" t="s">
        <v>777</v>
      </c>
      <c r="AE42" s="147"/>
      <c r="AF42" s="159">
        <f t="shared" si="1"/>
        <v>1</v>
      </c>
      <c r="AG42" s="160"/>
      <c r="AH42" s="160" t="b">
        <f t="shared" si="2"/>
        <v>0</v>
      </c>
    </row>
    <row r="43" spans="1:34" ht="44.25" customHeight="1" thickBot="1" x14ac:dyDescent="0.3">
      <c r="A43" s="147">
        <v>30</v>
      </c>
      <c r="B43" s="147">
        <v>2018</v>
      </c>
      <c r="C43" s="148" t="s">
        <v>308</v>
      </c>
      <c r="D43" s="147">
        <v>5</v>
      </c>
      <c r="E43" s="148"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148" t="s">
        <v>107</v>
      </c>
      <c r="G43" s="148" t="s">
        <v>116</v>
      </c>
      <c r="H43" s="149" t="s">
        <v>477</v>
      </c>
      <c r="I43" s="149" t="s">
        <v>163</v>
      </c>
      <c r="J43" s="150">
        <v>45</v>
      </c>
      <c r="K43" s="151"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52">
        <v>1375</v>
      </c>
      <c r="M43" s="147">
        <v>1012370432</v>
      </c>
      <c r="N43" s="153" t="s">
        <v>667</v>
      </c>
      <c r="O43" s="154">
        <v>33000000</v>
      </c>
      <c r="P43" s="155"/>
      <c r="Q43" s="156">
        <v>0</v>
      </c>
      <c r="R43" s="156"/>
      <c r="S43" s="156"/>
      <c r="T43" s="156">
        <f t="shared" si="0"/>
        <v>33000000</v>
      </c>
      <c r="U43" s="156">
        <v>33000000</v>
      </c>
      <c r="V43" s="157">
        <v>43110</v>
      </c>
      <c r="W43" s="157">
        <v>43111</v>
      </c>
      <c r="X43" s="157">
        <v>43336</v>
      </c>
      <c r="Y43" s="147">
        <v>225</v>
      </c>
      <c r="Z43" s="147"/>
      <c r="AA43" s="158"/>
      <c r="AB43" s="147"/>
      <c r="AC43" s="147"/>
      <c r="AD43" s="147" t="s">
        <v>777</v>
      </c>
      <c r="AE43" s="147"/>
      <c r="AF43" s="159">
        <f t="shared" si="1"/>
        <v>1</v>
      </c>
      <c r="AG43" s="160"/>
      <c r="AH43" s="160" t="b">
        <f t="shared" si="2"/>
        <v>0</v>
      </c>
    </row>
    <row r="44" spans="1:34" ht="44.25" customHeight="1" thickBot="1" x14ac:dyDescent="0.3">
      <c r="A44" s="147">
        <v>31</v>
      </c>
      <c r="B44" s="147">
        <v>2018</v>
      </c>
      <c r="C44" s="148"/>
      <c r="D44" s="147"/>
      <c r="E44" s="148"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No ha seleccionado un tipo de contrato válido</v>
      </c>
      <c r="F44" s="148"/>
      <c r="G44" s="148"/>
      <c r="H44" s="149"/>
      <c r="I44" s="149"/>
      <c r="J44" s="150"/>
      <c r="K44" s="151"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No ha seleccionado un número de programa</v>
      </c>
      <c r="L44" s="152"/>
      <c r="M44" s="147"/>
      <c r="N44" s="153"/>
      <c r="O44" s="154"/>
      <c r="P44" s="155"/>
      <c r="Q44" s="156"/>
      <c r="R44" s="156"/>
      <c r="S44" s="156"/>
      <c r="T44" s="156">
        <f t="shared" si="0"/>
        <v>0</v>
      </c>
      <c r="U44" s="156"/>
      <c r="V44" s="157"/>
      <c r="W44" s="157"/>
      <c r="X44" s="157"/>
      <c r="Y44" s="147">
        <v>0</v>
      </c>
      <c r="Z44" s="147"/>
      <c r="AA44" s="158" t="s">
        <v>777</v>
      </c>
      <c r="AB44" s="147"/>
      <c r="AC44" s="147"/>
      <c r="AD44" s="147"/>
      <c r="AE44" s="147"/>
      <c r="AF44" s="159" t="e">
        <f t="shared" si="1"/>
        <v>#DIV/0!</v>
      </c>
      <c r="AG44" s="160"/>
      <c r="AH44" s="160" t="b">
        <f t="shared" si="2"/>
        <v>1</v>
      </c>
    </row>
    <row r="45" spans="1:34" ht="44.25" customHeight="1" thickBot="1" x14ac:dyDescent="0.3">
      <c r="A45" s="147">
        <v>32</v>
      </c>
      <c r="B45" s="147">
        <v>2018</v>
      </c>
      <c r="C45" s="148" t="s">
        <v>309</v>
      </c>
      <c r="D45" s="147">
        <v>5</v>
      </c>
      <c r="E45" s="148"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148" t="s">
        <v>107</v>
      </c>
      <c r="G45" s="148" t="s">
        <v>116</v>
      </c>
      <c r="H45" s="149" t="s">
        <v>478</v>
      </c>
      <c r="I45" s="149" t="s">
        <v>163</v>
      </c>
      <c r="J45" s="150">
        <v>45</v>
      </c>
      <c r="K45" s="151"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152">
        <v>1375</v>
      </c>
      <c r="M45" s="147">
        <v>52211430</v>
      </c>
      <c r="N45" s="153" t="s">
        <v>668</v>
      </c>
      <c r="O45" s="154">
        <v>34466667</v>
      </c>
      <c r="P45" s="155"/>
      <c r="Q45" s="156">
        <v>0</v>
      </c>
      <c r="R45" s="156"/>
      <c r="S45" s="156"/>
      <c r="T45" s="156">
        <f t="shared" si="0"/>
        <v>34466667</v>
      </c>
      <c r="U45" s="156">
        <v>34466667</v>
      </c>
      <c r="V45" s="157">
        <v>43105</v>
      </c>
      <c r="W45" s="157">
        <v>43109</v>
      </c>
      <c r="X45" s="157">
        <v>43330</v>
      </c>
      <c r="Y45" s="147">
        <v>221</v>
      </c>
      <c r="Z45" s="147"/>
      <c r="AA45" s="158"/>
      <c r="AB45" s="147"/>
      <c r="AC45" s="147"/>
      <c r="AD45" s="147" t="s">
        <v>777</v>
      </c>
      <c r="AE45" s="147"/>
      <c r="AF45" s="159">
        <f t="shared" si="1"/>
        <v>1</v>
      </c>
      <c r="AG45" s="160"/>
      <c r="AH45" s="160" t="b">
        <f t="shared" si="2"/>
        <v>0</v>
      </c>
    </row>
    <row r="46" spans="1:34" ht="44.25" customHeight="1" thickBot="1" x14ac:dyDescent="0.3">
      <c r="A46" s="147">
        <v>33</v>
      </c>
      <c r="B46" s="147">
        <v>2018</v>
      </c>
      <c r="C46" s="148" t="s">
        <v>310</v>
      </c>
      <c r="D46" s="147">
        <v>5</v>
      </c>
      <c r="E46" s="148"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148" t="s">
        <v>107</v>
      </c>
      <c r="G46" s="148" t="s">
        <v>116</v>
      </c>
      <c r="H46" s="149" t="s">
        <v>479</v>
      </c>
      <c r="I46" s="149" t="s">
        <v>163</v>
      </c>
      <c r="J46" s="150">
        <v>45</v>
      </c>
      <c r="K46" s="151"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52">
        <v>1375</v>
      </c>
      <c r="M46" s="147">
        <v>1026578776</v>
      </c>
      <c r="N46" s="153" t="s">
        <v>669</v>
      </c>
      <c r="O46" s="154">
        <v>16133333</v>
      </c>
      <c r="P46" s="155"/>
      <c r="Q46" s="156">
        <v>0</v>
      </c>
      <c r="R46" s="156"/>
      <c r="S46" s="156"/>
      <c r="T46" s="156">
        <f t="shared" si="0"/>
        <v>16133333</v>
      </c>
      <c r="U46" s="156">
        <v>16133333</v>
      </c>
      <c r="V46" s="157">
        <v>43112</v>
      </c>
      <c r="W46" s="157">
        <v>43124</v>
      </c>
      <c r="X46" s="157">
        <v>43345</v>
      </c>
      <c r="Y46" s="147">
        <v>221</v>
      </c>
      <c r="Z46" s="147"/>
      <c r="AA46" s="158"/>
      <c r="AB46" s="147"/>
      <c r="AC46" s="147"/>
      <c r="AD46" s="147" t="s">
        <v>777</v>
      </c>
      <c r="AE46" s="147"/>
      <c r="AF46" s="159">
        <f t="shared" si="1"/>
        <v>1</v>
      </c>
      <c r="AG46" s="160"/>
      <c r="AH46" s="160" t="b">
        <f t="shared" si="2"/>
        <v>0</v>
      </c>
    </row>
    <row r="47" spans="1:34" ht="44.25" customHeight="1" thickBot="1" x14ac:dyDescent="0.3">
      <c r="A47" s="147">
        <v>34</v>
      </c>
      <c r="B47" s="147">
        <v>2018</v>
      </c>
      <c r="C47" s="148" t="s">
        <v>311</v>
      </c>
      <c r="D47" s="147">
        <v>5</v>
      </c>
      <c r="E47" s="148"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148" t="s">
        <v>107</v>
      </c>
      <c r="G47" s="148" t="s">
        <v>116</v>
      </c>
      <c r="H47" s="149" t="s">
        <v>480</v>
      </c>
      <c r="I47" s="149" t="s">
        <v>163</v>
      </c>
      <c r="J47" s="150">
        <v>45</v>
      </c>
      <c r="K47" s="151"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52">
        <v>1375</v>
      </c>
      <c r="M47" s="147">
        <v>52231511</v>
      </c>
      <c r="N47" s="153" t="s">
        <v>670</v>
      </c>
      <c r="O47" s="154">
        <v>19433333</v>
      </c>
      <c r="P47" s="155"/>
      <c r="Q47" s="156">
        <v>0</v>
      </c>
      <c r="R47" s="156"/>
      <c r="S47" s="156"/>
      <c r="T47" s="156">
        <f t="shared" si="0"/>
        <v>19433333</v>
      </c>
      <c r="U47" s="156">
        <v>19433333</v>
      </c>
      <c r="V47" s="157">
        <v>43115</v>
      </c>
      <c r="W47" s="157">
        <v>43124</v>
      </c>
      <c r="X47" s="157">
        <v>43345</v>
      </c>
      <c r="Y47" s="147">
        <v>221</v>
      </c>
      <c r="Z47" s="147"/>
      <c r="AA47" s="158"/>
      <c r="AB47" s="147"/>
      <c r="AC47" s="147"/>
      <c r="AD47" s="147" t="s">
        <v>777</v>
      </c>
      <c r="AE47" s="147"/>
      <c r="AF47" s="159">
        <f t="shared" si="1"/>
        <v>1</v>
      </c>
      <c r="AG47" s="160"/>
      <c r="AH47" s="160" t="b">
        <f t="shared" si="2"/>
        <v>0</v>
      </c>
    </row>
    <row r="48" spans="1:34" ht="44.25" customHeight="1" thickBot="1" x14ac:dyDescent="0.3">
      <c r="A48" s="147">
        <v>35</v>
      </c>
      <c r="B48" s="147">
        <v>2018</v>
      </c>
      <c r="C48" s="148" t="s">
        <v>312</v>
      </c>
      <c r="D48" s="147">
        <v>5</v>
      </c>
      <c r="E48" s="148"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148" t="s">
        <v>107</v>
      </c>
      <c r="G48" s="148" t="s">
        <v>116</v>
      </c>
      <c r="H48" s="149" t="s">
        <v>481</v>
      </c>
      <c r="I48" s="149" t="s">
        <v>163</v>
      </c>
      <c r="J48" s="150">
        <v>45</v>
      </c>
      <c r="K48" s="151"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52">
        <v>1375</v>
      </c>
      <c r="M48" s="147">
        <v>1030521003</v>
      </c>
      <c r="N48" s="153" t="s">
        <v>671</v>
      </c>
      <c r="O48" s="154">
        <v>14373333</v>
      </c>
      <c r="P48" s="155"/>
      <c r="Q48" s="156">
        <v>0</v>
      </c>
      <c r="R48" s="156"/>
      <c r="S48" s="156"/>
      <c r="T48" s="156">
        <f t="shared" si="0"/>
        <v>14373333</v>
      </c>
      <c r="U48" s="156">
        <v>14373333</v>
      </c>
      <c r="V48" s="157">
        <v>43110</v>
      </c>
      <c r="W48" s="157">
        <v>43111</v>
      </c>
      <c r="X48" s="157">
        <v>43332</v>
      </c>
      <c r="Y48" s="147">
        <v>221</v>
      </c>
      <c r="Z48" s="147"/>
      <c r="AA48" s="158"/>
      <c r="AB48" s="147"/>
      <c r="AC48" s="147"/>
      <c r="AD48" s="147" t="s">
        <v>777</v>
      </c>
      <c r="AE48" s="147"/>
      <c r="AF48" s="159">
        <f t="shared" si="1"/>
        <v>1</v>
      </c>
      <c r="AG48" s="160"/>
      <c r="AH48" s="160" t="b">
        <f t="shared" si="2"/>
        <v>0</v>
      </c>
    </row>
    <row r="49" spans="1:34" ht="44.25" customHeight="1" thickBot="1" x14ac:dyDescent="0.3">
      <c r="A49" s="147">
        <v>36</v>
      </c>
      <c r="B49" s="147">
        <v>2018</v>
      </c>
      <c r="C49" s="148" t="s">
        <v>313</v>
      </c>
      <c r="D49" s="147">
        <v>5</v>
      </c>
      <c r="E49" s="148"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148" t="s">
        <v>107</v>
      </c>
      <c r="G49" s="148" t="s">
        <v>116</v>
      </c>
      <c r="H49" s="149" t="s">
        <v>465</v>
      </c>
      <c r="I49" s="149" t="s">
        <v>163</v>
      </c>
      <c r="J49" s="150">
        <v>45</v>
      </c>
      <c r="K49" s="151"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152">
        <v>1375</v>
      </c>
      <c r="M49" s="147">
        <v>19271225</v>
      </c>
      <c r="N49" s="153" t="s">
        <v>672</v>
      </c>
      <c r="O49" s="154">
        <v>16414053</v>
      </c>
      <c r="P49" s="155">
        <v>1</v>
      </c>
      <c r="Q49" s="156">
        <v>-73529</v>
      </c>
      <c r="R49" s="156"/>
      <c r="S49" s="156"/>
      <c r="T49" s="156">
        <f t="shared" si="0"/>
        <v>16340524</v>
      </c>
      <c r="U49" s="156">
        <v>16340524</v>
      </c>
      <c r="V49" s="157">
        <v>43112</v>
      </c>
      <c r="W49" s="157">
        <v>43115</v>
      </c>
      <c r="X49" s="157">
        <v>43336</v>
      </c>
      <c r="Y49" s="147">
        <v>221</v>
      </c>
      <c r="Z49" s="147"/>
      <c r="AA49" s="158"/>
      <c r="AB49" s="147"/>
      <c r="AC49" s="147"/>
      <c r="AD49" s="147" t="s">
        <v>777</v>
      </c>
      <c r="AE49" s="147"/>
      <c r="AF49" s="159">
        <f t="shared" si="1"/>
        <v>1</v>
      </c>
      <c r="AG49" s="160"/>
      <c r="AH49" s="160" t="b">
        <f t="shared" si="2"/>
        <v>0</v>
      </c>
    </row>
    <row r="50" spans="1:34" ht="44.25" customHeight="1" thickBot="1" x14ac:dyDescent="0.3">
      <c r="A50" s="147">
        <v>37</v>
      </c>
      <c r="B50" s="147">
        <v>2018</v>
      </c>
      <c r="C50" s="148" t="s">
        <v>314</v>
      </c>
      <c r="D50" s="147">
        <v>5</v>
      </c>
      <c r="E50" s="148"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148" t="s">
        <v>107</v>
      </c>
      <c r="G50" s="148" t="s">
        <v>116</v>
      </c>
      <c r="H50" s="149" t="s">
        <v>482</v>
      </c>
      <c r="I50" s="149" t="s">
        <v>163</v>
      </c>
      <c r="J50" s="150">
        <v>45</v>
      </c>
      <c r="K50" s="151"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152">
        <v>1375</v>
      </c>
      <c r="M50" s="147">
        <v>4090379</v>
      </c>
      <c r="N50" s="153" t="s">
        <v>673</v>
      </c>
      <c r="O50" s="154">
        <v>16414053</v>
      </c>
      <c r="P50" s="155"/>
      <c r="Q50" s="156">
        <v>0</v>
      </c>
      <c r="R50" s="156"/>
      <c r="S50" s="156"/>
      <c r="T50" s="156">
        <f t="shared" si="0"/>
        <v>16414053</v>
      </c>
      <c r="U50" s="156">
        <v>16414053</v>
      </c>
      <c r="V50" s="157">
        <v>43115</v>
      </c>
      <c r="W50" s="157">
        <v>43125</v>
      </c>
      <c r="X50" s="157">
        <v>43346</v>
      </c>
      <c r="Y50" s="147">
        <v>221</v>
      </c>
      <c r="Z50" s="147"/>
      <c r="AA50" s="158"/>
      <c r="AB50" s="147"/>
      <c r="AC50" s="147"/>
      <c r="AD50" s="147" t="s">
        <v>777</v>
      </c>
      <c r="AE50" s="147"/>
      <c r="AF50" s="159">
        <f t="shared" si="1"/>
        <v>1</v>
      </c>
      <c r="AG50" s="160"/>
      <c r="AH50" s="160" t="b">
        <f t="shared" si="2"/>
        <v>0</v>
      </c>
    </row>
    <row r="51" spans="1:34" ht="44.25" customHeight="1" thickBot="1" x14ac:dyDescent="0.3">
      <c r="A51" s="147">
        <v>38</v>
      </c>
      <c r="B51" s="147">
        <v>2018</v>
      </c>
      <c r="C51" s="148" t="s">
        <v>315</v>
      </c>
      <c r="D51" s="147">
        <v>5</v>
      </c>
      <c r="E51" s="148"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148" t="s">
        <v>107</v>
      </c>
      <c r="G51" s="148" t="s">
        <v>116</v>
      </c>
      <c r="H51" s="149" t="s">
        <v>482</v>
      </c>
      <c r="I51" s="149" t="s">
        <v>163</v>
      </c>
      <c r="J51" s="150">
        <v>45</v>
      </c>
      <c r="K51" s="151"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152">
        <v>1375</v>
      </c>
      <c r="M51" s="147">
        <v>79816851</v>
      </c>
      <c r="N51" s="153" t="s">
        <v>674</v>
      </c>
      <c r="O51" s="154">
        <v>16414053</v>
      </c>
      <c r="P51" s="155"/>
      <c r="Q51" s="156">
        <v>0</v>
      </c>
      <c r="R51" s="156"/>
      <c r="S51" s="156"/>
      <c r="T51" s="156">
        <f t="shared" si="0"/>
        <v>16414053</v>
      </c>
      <c r="U51" s="156">
        <v>16414053</v>
      </c>
      <c r="V51" s="157">
        <v>43110</v>
      </c>
      <c r="W51" s="157">
        <v>43124</v>
      </c>
      <c r="X51" s="157">
        <v>43345</v>
      </c>
      <c r="Y51" s="147">
        <v>221</v>
      </c>
      <c r="Z51" s="147"/>
      <c r="AA51" s="158"/>
      <c r="AB51" s="147"/>
      <c r="AC51" s="147"/>
      <c r="AD51" s="147" t="s">
        <v>777</v>
      </c>
      <c r="AE51" s="147"/>
      <c r="AF51" s="159">
        <f t="shared" si="1"/>
        <v>1</v>
      </c>
      <c r="AG51" s="160"/>
      <c r="AH51" s="160" t="b">
        <f t="shared" si="2"/>
        <v>0</v>
      </c>
    </row>
    <row r="52" spans="1:34" ht="44.25" customHeight="1" thickBot="1" x14ac:dyDescent="0.3">
      <c r="A52" s="147">
        <v>39</v>
      </c>
      <c r="B52" s="147">
        <v>2018</v>
      </c>
      <c r="C52" s="148"/>
      <c r="D52" s="147"/>
      <c r="E52" s="148"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No ha seleccionado un tipo de contrato válido</v>
      </c>
      <c r="F52" s="148"/>
      <c r="G52" s="148"/>
      <c r="H52" s="149"/>
      <c r="I52" s="149"/>
      <c r="J52" s="150"/>
      <c r="K52" s="151"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No ha seleccionado un número de programa</v>
      </c>
      <c r="L52" s="152"/>
      <c r="M52" s="147"/>
      <c r="N52" s="153"/>
      <c r="O52" s="154"/>
      <c r="P52" s="155"/>
      <c r="Q52" s="156"/>
      <c r="R52" s="156"/>
      <c r="S52" s="156"/>
      <c r="T52" s="156">
        <f t="shared" si="0"/>
        <v>0</v>
      </c>
      <c r="U52" s="156"/>
      <c r="V52" s="157"/>
      <c r="W52" s="157"/>
      <c r="X52" s="157"/>
      <c r="Y52" s="147">
        <v>0</v>
      </c>
      <c r="Z52" s="147"/>
      <c r="AA52" s="158" t="s">
        <v>777</v>
      </c>
      <c r="AB52" s="147"/>
      <c r="AC52" s="147"/>
      <c r="AD52" s="147"/>
      <c r="AE52" s="147"/>
      <c r="AF52" s="159" t="e">
        <f t="shared" si="1"/>
        <v>#DIV/0!</v>
      </c>
      <c r="AG52" s="160"/>
      <c r="AH52" s="160" t="b">
        <f t="shared" si="2"/>
        <v>1</v>
      </c>
    </row>
    <row r="53" spans="1:34" ht="44.25" customHeight="1" thickBot="1" x14ac:dyDescent="0.3">
      <c r="A53" s="147">
        <v>40</v>
      </c>
      <c r="B53" s="147">
        <v>2018</v>
      </c>
      <c r="C53" s="148" t="s">
        <v>316</v>
      </c>
      <c r="D53" s="147">
        <v>5</v>
      </c>
      <c r="E53" s="148"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148" t="s">
        <v>107</v>
      </c>
      <c r="G53" s="148" t="s">
        <v>116</v>
      </c>
      <c r="H53" s="149" t="s">
        <v>482</v>
      </c>
      <c r="I53" s="149" t="s">
        <v>163</v>
      </c>
      <c r="J53" s="150">
        <v>45</v>
      </c>
      <c r="K53" s="151"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52">
        <v>1375</v>
      </c>
      <c r="M53" s="147">
        <v>1144188389</v>
      </c>
      <c r="N53" s="153" t="s">
        <v>675</v>
      </c>
      <c r="O53" s="154">
        <v>16414053</v>
      </c>
      <c r="P53" s="155"/>
      <c r="Q53" s="156">
        <v>0</v>
      </c>
      <c r="R53" s="156"/>
      <c r="S53" s="156"/>
      <c r="T53" s="156">
        <f t="shared" si="0"/>
        <v>16414053</v>
      </c>
      <c r="U53" s="156">
        <v>16414053</v>
      </c>
      <c r="V53" s="157">
        <v>43115</v>
      </c>
      <c r="W53" s="157">
        <v>43124</v>
      </c>
      <c r="X53" s="157">
        <v>43345</v>
      </c>
      <c r="Y53" s="147">
        <v>221</v>
      </c>
      <c r="Z53" s="147"/>
      <c r="AA53" s="158"/>
      <c r="AB53" s="147"/>
      <c r="AC53" s="147"/>
      <c r="AD53" s="147" t="s">
        <v>777</v>
      </c>
      <c r="AE53" s="147"/>
      <c r="AF53" s="159">
        <f t="shared" si="1"/>
        <v>1</v>
      </c>
      <c r="AG53" s="160"/>
      <c r="AH53" s="160" t="b">
        <f t="shared" si="2"/>
        <v>0</v>
      </c>
    </row>
    <row r="54" spans="1:34" ht="44.25" customHeight="1" thickBot="1" x14ac:dyDescent="0.3">
      <c r="A54" s="147">
        <v>41</v>
      </c>
      <c r="B54" s="147">
        <v>2018</v>
      </c>
      <c r="C54" s="148" t="s">
        <v>317</v>
      </c>
      <c r="D54" s="147">
        <v>5</v>
      </c>
      <c r="E54" s="148"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148" t="s">
        <v>107</v>
      </c>
      <c r="G54" s="148" t="s">
        <v>116</v>
      </c>
      <c r="H54" s="149" t="s">
        <v>483</v>
      </c>
      <c r="I54" s="149" t="s">
        <v>163</v>
      </c>
      <c r="J54" s="150">
        <v>45</v>
      </c>
      <c r="K54" s="151"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52">
        <v>1375</v>
      </c>
      <c r="M54" s="147">
        <v>79358856</v>
      </c>
      <c r="N54" s="153" t="s">
        <v>676</v>
      </c>
      <c r="O54" s="154">
        <v>16133333</v>
      </c>
      <c r="P54" s="155"/>
      <c r="Q54" s="156">
        <v>0</v>
      </c>
      <c r="R54" s="156"/>
      <c r="S54" s="156"/>
      <c r="T54" s="156">
        <f t="shared" si="0"/>
        <v>16133333</v>
      </c>
      <c r="U54" s="156">
        <v>16133333</v>
      </c>
      <c r="V54" s="157">
        <v>43115</v>
      </c>
      <c r="W54" s="157">
        <v>43124</v>
      </c>
      <c r="X54" s="157">
        <v>43345</v>
      </c>
      <c r="Y54" s="147">
        <v>221</v>
      </c>
      <c r="Z54" s="147"/>
      <c r="AA54" s="158"/>
      <c r="AB54" s="147"/>
      <c r="AC54" s="147"/>
      <c r="AD54" s="147" t="s">
        <v>777</v>
      </c>
      <c r="AE54" s="147"/>
      <c r="AF54" s="159">
        <f t="shared" si="1"/>
        <v>1</v>
      </c>
      <c r="AG54" s="160"/>
      <c r="AH54" s="160" t="b">
        <f t="shared" si="2"/>
        <v>0</v>
      </c>
    </row>
    <row r="55" spans="1:34" ht="44.25" customHeight="1" thickBot="1" x14ac:dyDescent="0.3">
      <c r="A55" s="147">
        <v>42</v>
      </c>
      <c r="B55" s="147">
        <v>2018</v>
      </c>
      <c r="C55" s="148" t="s">
        <v>318</v>
      </c>
      <c r="D55" s="147">
        <v>5</v>
      </c>
      <c r="E55" s="148"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148" t="s">
        <v>107</v>
      </c>
      <c r="G55" s="148" t="s">
        <v>116</v>
      </c>
      <c r="H55" s="149" t="s">
        <v>484</v>
      </c>
      <c r="I55" s="149" t="s">
        <v>163</v>
      </c>
      <c r="J55" s="150">
        <v>45</v>
      </c>
      <c r="K55" s="151"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152">
        <v>1375</v>
      </c>
      <c r="M55" s="147">
        <v>52900765</v>
      </c>
      <c r="N55" s="153" t="s">
        <v>677</v>
      </c>
      <c r="O55" s="154">
        <v>20533333</v>
      </c>
      <c r="P55" s="155">
        <v>1</v>
      </c>
      <c r="Q55" s="156">
        <v>-10453333</v>
      </c>
      <c r="R55" s="156"/>
      <c r="S55" s="156"/>
      <c r="T55" s="156">
        <f t="shared" si="0"/>
        <v>10080000</v>
      </c>
      <c r="U55" s="156">
        <v>10080000</v>
      </c>
      <c r="V55" s="157">
        <v>43110</v>
      </c>
      <c r="W55" s="157">
        <v>43111</v>
      </c>
      <c r="X55" s="157">
        <v>43342</v>
      </c>
      <c r="Y55" s="147">
        <v>231</v>
      </c>
      <c r="Z55" s="147"/>
      <c r="AA55" s="158"/>
      <c r="AB55" s="147"/>
      <c r="AC55" s="147"/>
      <c r="AD55" s="147"/>
      <c r="AE55" s="147" t="s">
        <v>777</v>
      </c>
      <c r="AF55" s="159">
        <f t="shared" si="1"/>
        <v>1</v>
      </c>
      <c r="AG55" s="160"/>
      <c r="AH55" s="160" t="b">
        <f t="shared" si="2"/>
        <v>0</v>
      </c>
    </row>
    <row r="56" spans="1:34" ht="44.25" customHeight="1" thickBot="1" x14ac:dyDescent="0.3">
      <c r="A56" s="147">
        <v>43</v>
      </c>
      <c r="B56" s="147">
        <v>2018</v>
      </c>
      <c r="C56" s="148" t="s">
        <v>319</v>
      </c>
      <c r="D56" s="147">
        <v>5</v>
      </c>
      <c r="E56" s="148"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148" t="s">
        <v>107</v>
      </c>
      <c r="G56" s="148" t="s">
        <v>116</v>
      </c>
      <c r="H56" s="149" t="s">
        <v>485</v>
      </c>
      <c r="I56" s="149" t="s">
        <v>163</v>
      </c>
      <c r="J56" s="150">
        <v>18</v>
      </c>
      <c r="K56" s="151"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Mejor movilidad para todos</v>
      </c>
      <c r="L56" s="152">
        <v>1364</v>
      </c>
      <c r="M56" s="147">
        <v>1032445235</v>
      </c>
      <c r="N56" s="153" t="s">
        <v>678</v>
      </c>
      <c r="O56" s="154">
        <v>18333333</v>
      </c>
      <c r="P56" s="155"/>
      <c r="Q56" s="156">
        <v>0</v>
      </c>
      <c r="R56" s="156"/>
      <c r="S56" s="156"/>
      <c r="T56" s="156">
        <f t="shared" si="0"/>
        <v>18333333</v>
      </c>
      <c r="U56" s="156">
        <v>18333333</v>
      </c>
      <c r="V56" s="157">
        <v>43125</v>
      </c>
      <c r="W56" s="157">
        <v>43126</v>
      </c>
      <c r="X56" s="157">
        <v>43347</v>
      </c>
      <c r="Y56" s="147">
        <v>221</v>
      </c>
      <c r="Z56" s="147"/>
      <c r="AA56" s="158"/>
      <c r="AB56" s="147"/>
      <c r="AC56" s="147"/>
      <c r="AD56" s="147" t="s">
        <v>777</v>
      </c>
      <c r="AE56" s="147"/>
      <c r="AF56" s="159">
        <f t="shared" si="1"/>
        <v>1</v>
      </c>
      <c r="AG56" s="160"/>
      <c r="AH56" s="160" t="b">
        <f t="shared" si="2"/>
        <v>0</v>
      </c>
    </row>
    <row r="57" spans="1:34" ht="44.25" customHeight="1" thickBot="1" x14ac:dyDescent="0.3">
      <c r="A57" s="147">
        <v>44</v>
      </c>
      <c r="B57" s="147">
        <v>2018</v>
      </c>
      <c r="C57" s="148" t="s">
        <v>320</v>
      </c>
      <c r="D57" s="147">
        <v>5</v>
      </c>
      <c r="E57" s="148"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148" t="s">
        <v>107</v>
      </c>
      <c r="G57" s="148" t="s">
        <v>116</v>
      </c>
      <c r="H57" s="149" t="s">
        <v>486</v>
      </c>
      <c r="I57" s="149" t="s">
        <v>163</v>
      </c>
      <c r="J57" s="150">
        <v>18</v>
      </c>
      <c r="K57" s="151"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152">
        <v>1364</v>
      </c>
      <c r="M57" s="147">
        <v>91071340</v>
      </c>
      <c r="N57" s="153" t="s">
        <v>679</v>
      </c>
      <c r="O57" s="154">
        <v>16573333</v>
      </c>
      <c r="P57" s="155"/>
      <c r="Q57" s="156">
        <v>0</v>
      </c>
      <c r="R57" s="156"/>
      <c r="S57" s="156"/>
      <c r="T57" s="156">
        <f t="shared" si="0"/>
        <v>16573333</v>
      </c>
      <c r="U57" s="156">
        <v>16573333</v>
      </c>
      <c r="V57" s="157">
        <v>43119</v>
      </c>
      <c r="W57" s="157">
        <v>43125</v>
      </c>
      <c r="X57" s="162">
        <v>43351</v>
      </c>
      <c r="Y57" s="147">
        <v>226</v>
      </c>
      <c r="Z57" s="147"/>
      <c r="AA57" s="158"/>
      <c r="AB57" s="147"/>
      <c r="AC57" s="147"/>
      <c r="AD57" s="147" t="s">
        <v>777</v>
      </c>
      <c r="AE57" s="147"/>
      <c r="AF57" s="159">
        <f t="shared" si="1"/>
        <v>1</v>
      </c>
      <c r="AG57" s="160"/>
      <c r="AH57" s="160" t="b">
        <f t="shared" si="2"/>
        <v>0</v>
      </c>
    </row>
    <row r="58" spans="1:34" ht="44.25" customHeight="1" thickBot="1" x14ac:dyDescent="0.3">
      <c r="A58" s="147">
        <v>45</v>
      </c>
      <c r="B58" s="147">
        <v>2018</v>
      </c>
      <c r="C58" s="148" t="s">
        <v>321</v>
      </c>
      <c r="D58" s="147">
        <v>5</v>
      </c>
      <c r="E58" s="148"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148" t="s">
        <v>107</v>
      </c>
      <c r="G58" s="148" t="s">
        <v>116</v>
      </c>
      <c r="H58" s="149" t="s">
        <v>487</v>
      </c>
      <c r="I58" s="149" t="s">
        <v>163</v>
      </c>
      <c r="J58" s="150">
        <v>45</v>
      </c>
      <c r="K58" s="151"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152">
        <v>1375</v>
      </c>
      <c r="M58" s="147">
        <v>1032656360</v>
      </c>
      <c r="N58" s="153" t="s">
        <v>680</v>
      </c>
      <c r="O58" s="154">
        <v>13200000</v>
      </c>
      <c r="P58" s="155"/>
      <c r="Q58" s="156">
        <v>0</v>
      </c>
      <c r="R58" s="156"/>
      <c r="S58" s="156"/>
      <c r="T58" s="156">
        <f t="shared" si="0"/>
        <v>13200000</v>
      </c>
      <c r="U58" s="156">
        <v>13200000</v>
      </c>
      <c r="V58" s="157">
        <v>43115</v>
      </c>
      <c r="W58" s="157">
        <v>43126</v>
      </c>
      <c r="X58" s="157">
        <v>43347</v>
      </c>
      <c r="Y58" s="147">
        <v>221</v>
      </c>
      <c r="Z58" s="147"/>
      <c r="AA58" s="158"/>
      <c r="AB58" s="147"/>
      <c r="AC58" s="147"/>
      <c r="AD58" s="147" t="s">
        <v>777</v>
      </c>
      <c r="AE58" s="147"/>
      <c r="AF58" s="159">
        <f t="shared" si="1"/>
        <v>1</v>
      </c>
      <c r="AG58" s="160"/>
      <c r="AH58" s="160" t="b">
        <f t="shared" si="2"/>
        <v>0</v>
      </c>
    </row>
    <row r="59" spans="1:34" ht="44.25" customHeight="1" thickBot="1" x14ac:dyDescent="0.3">
      <c r="A59" s="147">
        <v>46</v>
      </c>
      <c r="B59" s="147">
        <v>2018</v>
      </c>
      <c r="C59" s="148" t="s">
        <v>322</v>
      </c>
      <c r="D59" s="147">
        <v>5</v>
      </c>
      <c r="E59" s="148"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148" t="s">
        <v>107</v>
      </c>
      <c r="G59" s="148" t="s">
        <v>116</v>
      </c>
      <c r="H59" s="149" t="s">
        <v>488</v>
      </c>
      <c r="I59" s="149" t="s">
        <v>163</v>
      </c>
      <c r="J59" s="150">
        <v>45</v>
      </c>
      <c r="K59" s="151"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52">
        <v>1375</v>
      </c>
      <c r="M59" s="147">
        <v>1033767652</v>
      </c>
      <c r="N59" s="153" t="s">
        <v>681</v>
      </c>
      <c r="O59" s="154">
        <v>12466667</v>
      </c>
      <c r="P59" s="155"/>
      <c r="Q59" s="156">
        <v>0</v>
      </c>
      <c r="R59" s="156"/>
      <c r="S59" s="156"/>
      <c r="T59" s="156">
        <f t="shared" si="0"/>
        <v>12466667</v>
      </c>
      <c r="U59" s="156">
        <v>12466667</v>
      </c>
      <c r="V59" s="157">
        <v>43119</v>
      </c>
      <c r="W59" s="157">
        <v>43125</v>
      </c>
      <c r="X59" s="157">
        <v>43346</v>
      </c>
      <c r="Y59" s="147">
        <v>221</v>
      </c>
      <c r="Z59" s="147"/>
      <c r="AA59" s="158"/>
      <c r="AB59" s="147"/>
      <c r="AC59" s="147"/>
      <c r="AD59" s="147" t="s">
        <v>777</v>
      </c>
      <c r="AE59" s="147"/>
      <c r="AF59" s="159">
        <f t="shared" si="1"/>
        <v>1</v>
      </c>
      <c r="AG59" s="160"/>
      <c r="AH59" s="160" t="b">
        <f t="shared" si="2"/>
        <v>0</v>
      </c>
    </row>
    <row r="60" spans="1:34" ht="44.25" customHeight="1" thickBot="1" x14ac:dyDescent="0.3">
      <c r="A60" s="147">
        <v>47</v>
      </c>
      <c r="B60" s="147">
        <v>2018</v>
      </c>
      <c r="C60" s="148" t="s">
        <v>323</v>
      </c>
      <c r="D60" s="147">
        <v>5</v>
      </c>
      <c r="E60" s="148"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148" t="s">
        <v>107</v>
      </c>
      <c r="G60" s="148" t="s">
        <v>116</v>
      </c>
      <c r="H60" s="149" t="s">
        <v>489</v>
      </c>
      <c r="I60" s="149" t="s">
        <v>163</v>
      </c>
      <c r="J60" s="150">
        <v>45</v>
      </c>
      <c r="K60" s="151"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52">
        <v>1375</v>
      </c>
      <c r="M60" s="147">
        <v>1022943098</v>
      </c>
      <c r="N60" s="153" t="s">
        <v>682</v>
      </c>
      <c r="O60" s="154">
        <v>13200000</v>
      </c>
      <c r="P60" s="155"/>
      <c r="Q60" s="156">
        <v>0</v>
      </c>
      <c r="R60" s="156"/>
      <c r="S60" s="156"/>
      <c r="T60" s="156">
        <f t="shared" si="0"/>
        <v>13200000</v>
      </c>
      <c r="U60" s="156">
        <v>13200000</v>
      </c>
      <c r="V60" s="157">
        <v>43115</v>
      </c>
      <c r="W60" s="157">
        <v>43126</v>
      </c>
      <c r="X60" s="157">
        <v>43347</v>
      </c>
      <c r="Y60" s="147">
        <v>221</v>
      </c>
      <c r="Z60" s="147"/>
      <c r="AA60" s="158"/>
      <c r="AB60" s="147"/>
      <c r="AC60" s="147"/>
      <c r="AD60" s="147" t="s">
        <v>777</v>
      </c>
      <c r="AE60" s="147"/>
      <c r="AF60" s="159">
        <f t="shared" si="1"/>
        <v>1</v>
      </c>
      <c r="AG60" s="160"/>
      <c r="AH60" s="160" t="b">
        <f t="shared" si="2"/>
        <v>0</v>
      </c>
    </row>
    <row r="61" spans="1:34" ht="44.25" customHeight="1" thickBot="1" x14ac:dyDescent="0.3">
      <c r="A61" s="147">
        <v>48</v>
      </c>
      <c r="B61" s="147">
        <v>2018</v>
      </c>
      <c r="C61" s="148" t="s">
        <v>324</v>
      </c>
      <c r="D61" s="147">
        <v>5</v>
      </c>
      <c r="E61" s="148"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148" t="s">
        <v>107</v>
      </c>
      <c r="G61" s="148" t="s">
        <v>116</v>
      </c>
      <c r="H61" s="149" t="s">
        <v>490</v>
      </c>
      <c r="I61" s="149" t="s">
        <v>163</v>
      </c>
      <c r="J61" s="150">
        <v>45</v>
      </c>
      <c r="K61" s="151"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152">
        <v>1375</v>
      </c>
      <c r="M61" s="147">
        <v>52763057</v>
      </c>
      <c r="N61" s="153" t="s">
        <v>683</v>
      </c>
      <c r="O61" s="154">
        <v>34446667</v>
      </c>
      <c r="P61" s="155">
        <v>1</v>
      </c>
      <c r="Q61" s="156">
        <v>-136667</v>
      </c>
      <c r="R61" s="156"/>
      <c r="S61" s="156"/>
      <c r="T61" s="156">
        <f t="shared" si="0"/>
        <v>34310000</v>
      </c>
      <c r="U61" s="156">
        <v>34310000</v>
      </c>
      <c r="V61" s="157">
        <v>43125</v>
      </c>
      <c r="W61" s="157">
        <v>43129</v>
      </c>
      <c r="X61" s="157">
        <v>43350</v>
      </c>
      <c r="Y61" s="147">
        <v>221</v>
      </c>
      <c r="Z61" s="147"/>
      <c r="AA61" s="158"/>
      <c r="AB61" s="147"/>
      <c r="AC61" s="147"/>
      <c r="AD61" s="147" t="s">
        <v>777</v>
      </c>
      <c r="AE61" s="147"/>
      <c r="AF61" s="159">
        <f t="shared" si="1"/>
        <v>1</v>
      </c>
      <c r="AG61" s="160"/>
      <c r="AH61" s="160" t="b">
        <f t="shared" si="2"/>
        <v>0</v>
      </c>
    </row>
    <row r="62" spans="1:34" ht="44.25" customHeight="1" thickBot="1" x14ac:dyDescent="0.3">
      <c r="A62" s="147">
        <v>49</v>
      </c>
      <c r="B62" s="147">
        <v>2018</v>
      </c>
      <c r="C62" s="148" t="s">
        <v>325</v>
      </c>
      <c r="D62" s="147">
        <v>5</v>
      </c>
      <c r="E62" s="148"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148" t="s">
        <v>107</v>
      </c>
      <c r="G62" s="148" t="s">
        <v>116</v>
      </c>
      <c r="H62" s="149" t="s">
        <v>491</v>
      </c>
      <c r="I62" s="149" t="s">
        <v>163</v>
      </c>
      <c r="J62" s="150">
        <v>3</v>
      </c>
      <c r="K62" s="151"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152">
        <v>1334</v>
      </c>
      <c r="M62" s="147">
        <v>79626757</v>
      </c>
      <c r="N62" s="153" t="s">
        <v>684</v>
      </c>
      <c r="O62" s="154">
        <v>20056667</v>
      </c>
      <c r="P62" s="155">
        <v>1</v>
      </c>
      <c r="Q62" s="156">
        <v>-256667</v>
      </c>
      <c r="R62" s="156"/>
      <c r="S62" s="156"/>
      <c r="T62" s="156">
        <f t="shared" si="0"/>
        <v>19800000</v>
      </c>
      <c r="U62" s="156">
        <v>19800000</v>
      </c>
      <c r="V62" s="157">
        <v>43125</v>
      </c>
      <c r="W62" s="157">
        <v>43126</v>
      </c>
      <c r="X62" s="157">
        <v>43347</v>
      </c>
      <c r="Y62" s="147">
        <v>221</v>
      </c>
      <c r="Z62" s="147"/>
      <c r="AA62" s="158"/>
      <c r="AB62" s="147"/>
      <c r="AC62" s="147"/>
      <c r="AD62" s="147" t="s">
        <v>777</v>
      </c>
      <c r="AE62" s="147"/>
      <c r="AF62" s="159">
        <f t="shared" si="1"/>
        <v>1</v>
      </c>
      <c r="AG62" s="160"/>
      <c r="AH62" s="160" t="b">
        <f t="shared" si="2"/>
        <v>0</v>
      </c>
    </row>
    <row r="63" spans="1:34" ht="44.25" customHeight="1" thickBot="1" x14ac:dyDescent="0.3">
      <c r="A63" s="147">
        <v>50</v>
      </c>
      <c r="B63" s="147">
        <v>2018</v>
      </c>
      <c r="C63" s="148"/>
      <c r="D63" s="147"/>
      <c r="E63" s="148"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No ha seleccionado un tipo de contrato válido</v>
      </c>
      <c r="F63" s="148"/>
      <c r="G63" s="148"/>
      <c r="H63" s="149"/>
      <c r="I63" s="149"/>
      <c r="J63" s="150"/>
      <c r="K63" s="151"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No ha seleccionado un número de programa</v>
      </c>
      <c r="L63" s="152"/>
      <c r="M63" s="147"/>
      <c r="N63" s="153"/>
      <c r="O63" s="154"/>
      <c r="P63" s="155"/>
      <c r="Q63" s="156"/>
      <c r="R63" s="156"/>
      <c r="S63" s="156"/>
      <c r="T63" s="156">
        <f t="shared" si="0"/>
        <v>0</v>
      </c>
      <c r="U63" s="156"/>
      <c r="V63" s="157"/>
      <c r="W63" s="157"/>
      <c r="X63" s="157"/>
      <c r="Y63" s="147">
        <v>0</v>
      </c>
      <c r="Z63" s="147"/>
      <c r="AA63" s="158" t="s">
        <v>777</v>
      </c>
      <c r="AB63" s="147"/>
      <c r="AC63" s="147"/>
      <c r="AD63" s="147"/>
      <c r="AE63" s="147"/>
      <c r="AF63" s="159" t="e">
        <f t="shared" si="1"/>
        <v>#DIV/0!</v>
      </c>
      <c r="AG63" s="160"/>
      <c r="AH63" s="160" t="b">
        <f t="shared" si="2"/>
        <v>1</v>
      </c>
    </row>
    <row r="64" spans="1:34" ht="44.25" customHeight="1" thickBot="1" x14ac:dyDescent="0.3">
      <c r="A64" s="147">
        <v>51</v>
      </c>
      <c r="B64" s="147">
        <v>2018</v>
      </c>
      <c r="C64" s="148"/>
      <c r="D64" s="147"/>
      <c r="E64" s="148"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No ha seleccionado un tipo de contrato válido</v>
      </c>
      <c r="F64" s="148"/>
      <c r="G64" s="148"/>
      <c r="H64" s="149"/>
      <c r="I64" s="149"/>
      <c r="J64" s="150"/>
      <c r="K64" s="151"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No ha seleccionado un número de programa</v>
      </c>
      <c r="L64" s="152"/>
      <c r="M64" s="147"/>
      <c r="N64" s="153"/>
      <c r="O64" s="154"/>
      <c r="P64" s="155"/>
      <c r="Q64" s="156"/>
      <c r="R64" s="156"/>
      <c r="S64" s="156"/>
      <c r="T64" s="156">
        <f t="shared" si="0"/>
        <v>0</v>
      </c>
      <c r="U64" s="156"/>
      <c r="V64" s="157"/>
      <c r="W64" s="157"/>
      <c r="X64" s="157"/>
      <c r="Y64" s="147">
        <v>0</v>
      </c>
      <c r="Z64" s="147"/>
      <c r="AA64" s="158" t="s">
        <v>777</v>
      </c>
      <c r="AB64" s="147"/>
      <c r="AC64" s="147"/>
      <c r="AD64" s="147"/>
      <c r="AE64" s="147"/>
      <c r="AF64" s="159" t="e">
        <f t="shared" si="1"/>
        <v>#DIV/0!</v>
      </c>
      <c r="AG64" s="160"/>
      <c r="AH64" s="160" t="b">
        <f t="shared" si="2"/>
        <v>1</v>
      </c>
    </row>
    <row r="65" spans="1:34" ht="44.25" customHeight="1" thickBot="1" x14ac:dyDescent="0.3">
      <c r="A65" s="147">
        <v>52</v>
      </c>
      <c r="B65" s="147">
        <v>2018</v>
      </c>
      <c r="C65" s="148" t="s">
        <v>326</v>
      </c>
      <c r="D65" s="147">
        <v>5</v>
      </c>
      <c r="E65" s="148"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148" t="s">
        <v>107</v>
      </c>
      <c r="G65" s="148" t="s">
        <v>116</v>
      </c>
      <c r="H65" s="149" t="s">
        <v>492</v>
      </c>
      <c r="I65" s="149" t="s">
        <v>163</v>
      </c>
      <c r="J65" s="150">
        <v>45</v>
      </c>
      <c r="K65" s="151"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152">
        <v>1375</v>
      </c>
      <c r="M65" s="147">
        <v>1010160606</v>
      </c>
      <c r="N65" s="153" t="s">
        <v>685</v>
      </c>
      <c r="O65" s="154">
        <v>17600000</v>
      </c>
      <c r="P65" s="155"/>
      <c r="Q65" s="156">
        <v>0</v>
      </c>
      <c r="R65" s="156"/>
      <c r="S65" s="156"/>
      <c r="T65" s="156">
        <f t="shared" si="0"/>
        <v>17600000</v>
      </c>
      <c r="U65" s="156">
        <v>17600000</v>
      </c>
      <c r="V65" s="157">
        <v>43119</v>
      </c>
      <c r="W65" s="157">
        <v>43124</v>
      </c>
      <c r="X65" s="157">
        <v>43345</v>
      </c>
      <c r="Y65" s="147">
        <v>221</v>
      </c>
      <c r="Z65" s="147"/>
      <c r="AA65" s="158"/>
      <c r="AB65" s="147"/>
      <c r="AC65" s="147"/>
      <c r="AD65" s="147" t="s">
        <v>777</v>
      </c>
      <c r="AE65" s="147"/>
      <c r="AF65" s="159">
        <f t="shared" si="1"/>
        <v>1</v>
      </c>
      <c r="AG65" s="160"/>
      <c r="AH65" s="160" t="b">
        <f t="shared" si="2"/>
        <v>0</v>
      </c>
    </row>
    <row r="66" spans="1:34" ht="44.25" customHeight="1" thickBot="1" x14ac:dyDescent="0.3">
      <c r="A66" s="147">
        <v>53</v>
      </c>
      <c r="B66" s="147">
        <v>2018</v>
      </c>
      <c r="C66" s="148" t="s">
        <v>327</v>
      </c>
      <c r="D66" s="147">
        <v>5</v>
      </c>
      <c r="E66" s="148"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148" t="s">
        <v>107</v>
      </c>
      <c r="G66" s="148" t="s">
        <v>116</v>
      </c>
      <c r="H66" s="149" t="s">
        <v>493</v>
      </c>
      <c r="I66" s="149" t="s">
        <v>163</v>
      </c>
      <c r="J66" s="150">
        <v>45</v>
      </c>
      <c r="K66" s="151"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152">
        <v>1375</v>
      </c>
      <c r="M66" s="147">
        <v>1016031740</v>
      </c>
      <c r="N66" s="153" t="s">
        <v>686</v>
      </c>
      <c r="O66" s="154">
        <v>13200000</v>
      </c>
      <c r="P66" s="155"/>
      <c r="Q66" s="156">
        <v>0</v>
      </c>
      <c r="R66" s="156"/>
      <c r="S66" s="156"/>
      <c r="T66" s="156">
        <f t="shared" si="0"/>
        <v>13200000</v>
      </c>
      <c r="U66" s="156">
        <v>13200000</v>
      </c>
      <c r="V66" s="157">
        <v>43119</v>
      </c>
      <c r="W66" s="157">
        <v>43125</v>
      </c>
      <c r="X66" s="157">
        <v>43346</v>
      </c>
      <c r="Y66" s="147">
        <v>221</v>
      </c>
      <c r="Z66" s="147"/>
      <c r="AA66" s="158"/>
      <c r="AB66" s="147"/>
      <c r="AC66" s="147"/>
      <c r="AD66" s="147" t="s">
        <v>777</v>
      </c>
      <c r="AE66" s="147"/>
      <c r="AF66" s="159">
        <f t="shared" si="1"/>
        <v>1</v>
      </c>
      <c r="AG66" s="160"/>
      <c r="AH66" s="160" t="b">
        <f t="shared" si="2"/>
        <v>0</v>
      </c>
    </row>
    <row r="67" spans="1:34" ht="44.25" customHeight="1" thickBot="1" x14ac:dyDescent="0.35">
      <c r="A67" s="147">
        <v>54</v>
      </c>
      <c r="B67" s="147">
        <v>2018</v>
      </c>
      <c r="C67" s="148" t="s">
        <v>328</v>
      </c>
      <c r="D67" s="147">
        <v>5</v>
      </c>
      <c r="E67" s="148"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148" t="s">
        <v>107</v>
      </c>
      <c r="G67" s="148" t="s">
        <v>116</v>
      </c>
      <c r="H67" s="149" t="s">
        <v>494</v>
      </c>
      <c r="I67" s="149" t="s">
        <v>163</v>
      </c>
      <c r="J67" s="150">
        <v>38</v>
      </c>
      <c r="K67" s="163" t="s">
        <v>87</v>
      </c>
      <c r="L67" s="152">
        <v>1379</v>
      </c>
      <c r="M67" s="147">
        <v>1010170206</v>
      </c>
      <c r="N67" s="153" t="s">
        <v>687</v>
      </c>
      <c r="O67" s="154">
        <v>34466667</v>
      </c>
      <c r="P67" s="155"/>
      <c r="Q67" s="156">
        <v>0</v>
      </c>
      <c r="R67" s="156"/>
      <c r="S67" s="156"/>
      <c r="T67" s="156">
        <f t="shared" si="0"/>
        <v>34466667</v>
      </c>
      <c r="U67" s="156">
        <v>34466667</v>
      </c>
      <c r="V67" s="157">
        <v>43123</v>
      </c>
      <c r="W67" s="157">
        <v>43126</v>
      </c>
      <c r="X67" s="157">
        <v>43347</v>
      </c>
      <c r="Y67" s="147">
        <v>221</v>
      </c>
      <c r="Z67" s="147"/>
      <c r="AA67" s="158"/>
      <c r="AB67" s="147"/>
      <c r="AC67" s="147"/>
      <c r="AD67" s="147" t="s">
        <v>777</v>
      </c>
      <c r="AE67" s="147"/>
      <c r="AF67" s="159">
        <f t="shared" si="1"/>
        <v>1</v>
      </c>
      <c r="AG67" s="160"/>
      <c r="AH67" s="160" t="b">
        <f t="shared" si="2"/>
        <v>0</v>
      </c>
    </row>
    <row r="68" spans="1:34" ht="44.25" customHeight="1" thickBot="1" x14ac:dyDescent="0.3">
      <c r="A68" s="147">
        <v>55</v>
      </c>
      <c r="B68" s="147">
        <v>2018</v>
      </c>
      <c r="C68" s="148" t="s">
        <v>329</v>
      </c>
      <c r="D68" s="147">
        <v>5</v>
      </c>
      <c r="E68" s="148"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148" t="s">
        <v>107</v>
      </c>
      <c r="G68" s="148" t="s">
        <v>116</v>
      </c>
      <c r="H68" s="149" t="s">
        <v>495</v>
      </c>
      <c r="I68" s="149" t="s">
        <v>163</v>
      </c>
      <c r="J68" s="150">
        <v>45</v>
      </c>
      <c r="K68" s="151"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152">
        <v>1375</v>
      </c>
      <c r="M68" s="147">
        <v>1026277892</v>
      </c>
      <c r="N68" s="153" t="s">
        <v>688</v>
      </c>
      <c r="O68" s="154">
        <v>34466667</v>
      </c>
      <c r="P68" s="155"/>
      <c r="Q68" s="156">
        <v>0</v>
      </c>
      <c r="R68" s="156"/>
      <c r="S68" s="156"/>
      <c r="T68" s="156">
        <f t="shared" si="0"/>
        <v>34466667</v>
      </c>
      <c r="U68" s="156">
        <v>34466667</v>
      </c>
      <c r="V68" s="157">
        <v>43115</v>
      </c>
      <c r="W68" s="157">
        <v>43124</v>
      </c>
      <c r="X68" s="157">
        <v>43345</v>
      </c>
      <c r="Y68" s="147">
        <v>221</v>
      </c>
      <c r="Z68" s="147"/>
      <c r="AA68" s="158"/>
      <c r="AB68" s="147"/>
      <c r="AC68" s="147"/>
      <c r="AD68" s="147" t="s">
        <v>778</v>
      </c>
      <c r="AE68" s="147"/>
      <c r="AF68" s="159">
        <f t="shared" si="1"/>
        <v>1</v>
      </c>
      <c r="AG68" s="160"/>
      <c r="AH68" s="160" t="b">
        <f t="shared" si="2"/>
        <v>0</v>
      </c>
    </row>
    <row r="69" spans="1:34" ht="44.25" customHeight="1" thickBot="1" x14ac:dyDescent="0.3">
      <c r="A69" s="147">
        <v>56</v>
      </c>
      <c r="B69" s="147">
        <v>2018</v>
      </c>
      <c r="C69" s="148" t="s">
        <v>330</v>
      </c>
      <c r="D69" s="147">
        <v>5</v>
      </c>
      <c r="E69" s="148"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148" t="s">
        <v>107</v>
      </c>
      <c r="G69" s="148" t="s">
        <v>116</v>
      </c>
      <c r="H69" s="149" t="s">
        <v>496</v>
      </c>
      <c r="I69" s="149" t="s">
        <v>163</v>
      </c>
      <c r="J69" s="150">
        <v>45</v>
      </c>
      <c r="K69" s="151"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52">
        <v>1375</v>
      </c>
      <c r="M69" s="147">
        <v>80758398</v>
      </c>
      <c r="N69" s="153" t="s">
        <v>689</v>
      </c>
      <c r="O69" s="154">
        <v>34466667</v>
      </c>
      <c r="P69" s="155"/>
      <c r="Q69" s="156">
        <v>0</v>
      </c>
      <c r="R69" s="156"/>
      <c r="S69" s="156"/>
      <c r="T69" s="156">
        <f t="shared" si="0"/>
        <v>34466667</v>
      </c>
      <c r="U69" s="156">
        <v>34466667</v>
      </c>
      <c r="V69" s="157">
        <v>43119</v>
      </c>
      <c r="W69" s="157">
        <v>43126</v>
      </c>
      <c r="X69" s="162">
        <v>43354</v>
      </c>
      <c r="Y69" s="147">
        <v>228</v>
      </c>
      <c r="Z69" s="147"/>
      <c r="AA69" s="158"/>
      <c r="AB69" s="147"/>
      <c r="AC69" s="147"/>
      <c r="AD69" s="147" t="s">
        <v>778</v>
      </c>
      <c r="AE69" s="147"/>
      <c r="AF69" s="159">
        <f t="shared" si="1"/>
        <v>1</v>
      </c>
      <c r="AG69" s="160"/>
      <c r="AH69" s="160" t="b">
        <f t="shared" si="2"/>
        <v>0</v>
      </c>
    </row>
    <row r="70" spans="1:34" ht="44.25" customHeight="1" thickBot="1" x14ac:dyDescent="0.3">
      <c r="A70" s="147">
        <v>57</v>
      </c>
      <c r="B70" s="147">
        <v>2018</v>
      </c>
      <c r="C70" s="148" t="s">
        <v>331</v>
      </c>
      <c r="D70" s="147">
        <v>5</v>
      </c>
      <c r="E70" s="148"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148" t="s">
        <v>107</v>
      </c>
      <c r="G70" s="148" t="s">
        <v>116</v>
      </c>
      <c r="H70" s="149" t="s">
        <v>497</v>
      </c>
      <c r="I70" s="149" t="s">
        <v>163</v>
      </c>
      <c r="J70" s="150">
        <v>45</v>
      </c>
      <c r="K70" s="151"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152">
        <v>1375</v>
      </c>
      <c r="M70" s="147">
        <v>1013658079</v>
      </c>
      <c r="N70" s="153" t="s">
        <v>690</v>
      </c>
      <c r="O70" s="154">
        <v>14666667</v>
      </c>
      <c r="P70" s="155"/>
      <c r="Q70" s="156">
        <v>0</v>
      </c>
      <c r="R70" s="156"/>
      <c r="S70" s="156"/>
      <c r="T70" s="156">
        <f t="shared" si="0"/>
        <v>14666667</v>
      </c>
      <c r="U70" s="156">
        <v>14666667</v>
      </c>
      <c r="V70" s="157">
        <v>43123</v>
      </c>
      <c r="W70" s="157">
        <v>43126</v>
      </c>
      <c r="X70" s="157">
        <v>43347</v>
      </c>
      <c r="Y70" s="147">
        <v>221</v>
      </c>
      <c r="Z70" s="147"/>
      <c r="AA70" s="158"/>
      <c r="AB70" s="147"/>
      <c r="AC70" s="147"/>
      <c r="AD70" s="147" t="s">
        <v>778</v>
      </c>
      <c r="AE70" s="147"/>
      <c r="AF70" s="159">
        <f t="shared" si="1"/>
        <v>1</v>
      </c>
      <c r="AG70" s="160"/>
      <c r="AH70" s="160" t="b">
        <f t="shared" si="2"/>
        <v>0</v>
      </c>
    </row>
    <row r="71" spans="1:34" ht="44.25" customHeight="1" thickBot="1" x14ac:dyDescent="0.3">
      <c r="A71" s="147">
        <v>58</v>
      </c>
      <c r="B71" s="147">
        <v>2018</v>
      </c>
      <c r="C71" s="148" t="s">
        <v>332</v>
      </c>
      <c r="D71" s="147">
        <v>5</v>
      </c>
      <c r="E71" s="148"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148" t="s">
        <v>107</v>
      </c>
      <c r="G71" s="148" t="s">
        <v>116</v>
      </c>
      <c r="H71" s="149" t="s">
        <v>498</v>
      </c>
      <c r="I71" s="149" t="s">
        <v>163</v>
      </c>
      <c r="J71" s="150">
        <v>45</v>
      </c>
      <c r="K71" s="151"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152">
        <v>1375</v>
      </c>
      <c r="M71" s="147">
        <v>79826818</v>
      </c>
      <c r="N71" s="153" t="s">
        <v>691</v>
      </c>
      <c r="O71" s="154">
        <v>13200000</v>
      </c>
      <c r="P71" s="155"/>
      <c r="Q71" s="156">
        <v>0</v>
      </c>
      <c r="R71" s="156"/>
      <c r="S71" s="156"/>
      <c r="T71" s="156">
        <f t="shared" si="0"/>
        <v>13200000</v>
      </c>
      <c r="U71" s="156">
        <v>13200000</v>
      </c>
      <c r="V71" s="157">
        <v>43115</v>
      </c>
      <c r="W71" s="157">
        <v>43124</v>
      </c>
      <c r="X71" s="157">
        <v>43345</v>
      </c>
      <c r="Y71" s="147">
        <v>221</v>
      </c>
      <c r="Z71" s="147"/>
      <c r="AA71" s="158"/>
      <c r="AB71" s="147"/>
      <c r="AC71" s="147"/>
      <c r="AD71" s="147" t="s">
        <v>778</v>
      </c>
      <c r="AE71" s="147"/>
      <c r="AF71" s="159">
        <f t="shared" si="1"/>
        <v>1</v>
      </c>
      <c r="AG71" s="160"/>
      <c r="AH71" s="160" t="b">
        <f t="shared" si="2"/>
        <v>0</v>
      </c>
    </row>
    <row r="72" spans="1:34" ht="44.25" customHeight="1" thickBot="1" x14ac:dyDescent="0.3">
      <c r="A72" s="147">
        <v>59</v>
      </c>
      <c r="B72" s="147">
        <v>2018</v>
      </c>
      <c r="C72" s="148" t="s">
        <v>333</v>
      </c>
      <c r="D72" s="147">
        <v>5</v>
      </c>
      <c r="E72" s="148"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148" t="s">
        <v>107</v>
      </c>
      <c r="G72" s="148" t="s">
        <v>116</v>
      </c>
      <c r="H72" s="149" t="s">
        <v>499</v>
      </c>
      <c r="I72" s="149" t="s">
        <v>163</v>
      </c>
      <c r="J72" s="150">
        <v>41</v>
      </c>
      <c r="K72" s="151"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Desarrollo rural sostenible</v>
      </c>
      <c r="L72" s="152">
        <v>1382</v>
      </c>
      <c r="M72" s="147">
        <v>1072638453</v>
      </c>
      <c r="N72" s="153" t="s">
        <v>692</v>
      </c>
      <c r="O72" s="154">
        <v>34466667</v>
      </c>
      <c r="P72" s="155"/>
      <c r="Q72" s="156">
        <v>0</v>
      </c>
      <c r="R72" s="156"/>
      <c r="S72" s="156"/>
      <c r="T72" s="156">
        <f t="shared" si="0"/>
        <v>34466667</v>
      </c>
      <c r="U72" s="156">
        <v>34466667</v>
      </c>
      <c r="V72" s="157">
        <v>43119</v>
      </c>
      <c r="W72" s="157">
        <v>43124</v>
      </c>
      <c r="X72" s="157">
        <v>43345</v>
      </c>
      <c r="Y72" s="147">
        <v>221</v>
      </c>
      <c r="Z72" s="147"/>
      <c r="AA72" s="158"/>
      <c r="AB72" s="147"/>
      <c r="AC72" s="147"/>
      <c r="AD72" s="147" t="s">
        <v>778</v>
      </c>
      <c r="AE72" s="147"/>
      <c r="AF72" s="159">
        <f t="shared" si="1"/>
        <v>1</v>
      </c>
      <c r="AG72" s="160"/>
      <c r="AH72" s="160" t="b">
        <f t="shared" si="2"/>
        <v>0</v>
      </c>
    </row>
    <row r="73" spans="1:34" ht="44.25" customHeight="1" thickBot="1" x14ac:dyDescent="0.3">
      <c r="A73" s="147">
        <v>60</v>
      </c>
      <c r="B73" s="147">
        <v>2018</v>
      </c>
      <c r="C73" s="148" t="s">
        <v>334</v>
      </c>
      <c r="D73" s="147">
        <v>5</v>
      </c>
      <c r="E73" s="148"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148" t="s">
        <v>107</v>
      </c>
      <c r="G73" s="148" t="s">
        <v>116</v>
      </c>
      <c r="H73" s="149" t="s">
        <v>500</v>
      </c>
      <c r="I73" s="149" t="s">
        <v>163</v>
      </c>
      <c r="J73" s="150">
        <v>45</v>
      </c>
      <c r="K73" s="151"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152">
        <v>1375</v>
      </c>
      <c r="M73" s="147">
        <v>19157189</v>
      </c>
      <c r="N73" s="153" t="s">
        <v>693</v>
      </c>
      <c r="O73" s="154">
        <v>9533333</v>
      </c>
      <c r="P73" s="155"/>
      <c r="Q73" s="156">
        <v>0</v>
      </c>
      <c r="R73" s="156"/>
      <c r="S73" s="156"/>
      <c r="T73" s="156">
        <f t="shared" si="0"/>
        <v>9533333</v>
      </c>
      <c r="U73" s="156">
        <v>9533333</v>
      </c>
      <c r="V73" s="157">
        <v>43125</v>
      </c>
      <c r="W73" s="157">
        <v>43126</v>
      </c>
      <c r="X73" s="157">
        <v>43347</v>
      </c>
      <c r="Y73" s="147">
        <v>221</v>
      </c>
      <c r="Z73" s="147"/>
      <c r="AA73" s="158"/>
      <c r="AB73" s="147"/>
      <c r="AC73" s="147"/>
      <c r="AD73" s="147" t="s">
        <v>778</v>
      </c>
      <c r="AE73" s="147"/>
      <c r="AF73" s="159">
        <f t="shared" si="1"/>
        <v>1</v>
      </c>
      <c r="AG73" s="160"/>
      <c r="AH73" s="160" t="b">
        <f t="shared" si="2"/>
        <v>0</v>
      </c>
    </row>
    <row r="74" spans="1:34" ht="44.25" customHeight="1" thickBot="1" x14ac:dyDescent="0.3">
      <c r="A74" s="147">
        <v>61</v>
      </c>
      <c r="B74" s="147">
        <v>2018</v>
      </c>
      <c r="C74" s="148" t="s">
        <v>335</v>
      </c>
      <c r="D74" s="147">
        <v>5</v>
      </c>
      <c r="E74" s="148"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148" t="s">
        <v>107</v>
      </c>
      <c r="G74" s="148" t="s">
        <v>116</v>
      </c>
      <c r="H74" s="149" t="s">
        <v>488</v>
      </c>
      <c r="I74" s="149" t="s">
        <v>163</v>
      </c>
      <c r="J74" s="150">
        <v>45</v>
      </c>
      <c r="K74" s="151"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152">
        <v>1375</v>
      </c>
      <c r="M74" s="147">
        <v>79975491</v>
      </c>
      <c r="N74" s="153" t="s">
        <v>694</v>
      </c>
      <c r="O74" s="154">
        <v>12466667</v>
      </c>
      <c r="P74" s="155"/>
      <c r="Q74" s="156">
        <v>0</v>
      </c>
      <c r="R74" s="156"/>
      <c r="S74" s="156"/>
      <c r="T74" s="156">
        <f t="shared" si="0"/>
        <v>12466667</v>
      </c>
      <c r="U74" s="156">
        <v>12466667</v>
      </c>
      <c r="V74" s="157">
        <v>43116</v>
      </c>
      <c r="W74" s="157">
        <v>43125</v>
      </c>
      <c r="X74" s="157">
        <v>43346</v>
      </c>
      <c r="Y74" s="147">
        <v>221</v>
      </c>
      <c r="Z74" s="147"/>
      <c r="AA74" s="158"/>
      <c r="AB74" s="147"/>
      <c r="AC74" s="147"/>
      <c r="AD74" s="147" t="s">
        <v>778</v>
      </c>
      <c r="AE74" s="147"/>
      <c r="AF74" s="159">
        <f t="shared" si="1"/>
        <v>1</v>
      </c>
      <c r="AG74" s="160"/>
      <c r="AH74" s="160" t="b">
        <f t="shared" si="2"/>
        <v>0</v>
      </c>
    </row>
    <row r="75" spans="1:34" ht="44.25" customHeight="1" thickBot="1" x14ac:dyDescent="0.3">
      <c r="A75" s="147">
        <v>62</v>
      </c>
      <c r="B75" s="147">
        <v>2018</v>
      </c>
      <c r="C75" s="148" t="s">
        <v>336</v>
      </c>
      <c r="D75" s="147">
        <v>5</v>
      </c>
      <c r="E75" s="148"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148" t="s">
        <v>107</v>
      </c>
      <c r="G75" s="148" t="s">
        <v>116</v>
      </c>
      <c r="H75" s="149" t="s">
        <v>501</v>
      </c>
      <c r="I75" s="149" t="s">
        <v>163</v>
      </c>
      <c r="J75" s="150">
        <v>45</v>
      </c>
      <c r="K75" s="151"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52">
        <v>1375</v>
      </c>
      <c r="M75" s="147">
        <v>79763739</v>
      </c>
      <c r="N75" s="153" t="s">
        <v>695</v>
      </c>
      <c r="O75" s="154">
        <v>16414053</v>
      </c>
      <c r="P75" s="155"/>
      <c r="Q75" s="156">
        <v>0</v>
      </c>
      <c r="R75" s="156"/>
      <c r="S75" s="156"/>
      <c r="T75" s="156">
        <f t="shared" si="0"/>
        <v>16414053</v>
      </c>
      <c r="U75" s="156">
        <v>16414053</v>
      </c>
      <c r="V75" s="157">
        <v>43116</v>
      </c>
      <c r="W75" s="157">
        <v>43124</v>
      </c>
      <c r="X75" s="157">
        <v>43345</v>
      </c>
      <c r="Y75" s="147">
        <v>221</v>
      </c>
      <c r="Z75" s="147"/>
      <c r="AA75" s="158"/>
      <c r="AB75" s="147"/>
      <c r="AC75" s="147"/>
      <c r="AD75" s="147" t="s">
        <v>778</v>
      </c>
      <c r="AE75" s="147"/>
      <c r="AF75" s="159">
        <f t="shared" si="1"/>
        <v>1</v>
      </c>
      <c r="AG75" s="160"/>
      <c r="AH75" s="160" t="b">
        <f t="shared" si="2"/>
        <v>0</v>
      </c>
    </row>
    <row r="76" spans="1:34" ht="44.25" customHeight="1" thickBot="1" x14ac:dyDescent="0.3">
      <c r="A76" s="147">
        <v>63</v>
      </c>
      <c r="B76" s="147">
        <v>2018</v>
      </c>
      <c r="C76" s="148" t="s">
        <v>337</v>
      </c>
      <c r="D76" s="147">
        <v>5</v>
      </c>
      <c r="E76" s="148"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148" t="s">
        <v>107</v>
      </c>
      <c r="G76" s="148" t="s">
        <v>116</v>
      </c>
      <c r="H76" s="149" t="s">
        <v>502</v>
      </c>
      <c r="I76" s="149" t="s">
        <v>163</v>
      </c>
      <c r="J76" s="150">
        <v>18</v>
      </c>
      <c r="K76" s="151"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Mejor movilidad para todos</v>
      </c>
      <c r="L76" s="152">
        <v>1364</v>
      </c>
      <c r="M76" s="147">
        <v>1018454282</v>
      </c>
      <c r="N76" s="153" t="s">
        <v>696</v>
      </c>
      <c r="O76" s="154">
        <v>35933333</v>
      </c>
      <c r="P76" s="155"/>
      <c r="Q76" s="156">
        <v>0</v>
      </c>
      <c r="R76" s="156"/>
      <c r="S76" s="156"/>
      <c r="T76" s="156">
        <f t="shared" si="0"/>
        <v>35933333</v>
      </c>
      <c r="U76" s="156">
        <v>35933333</v>
      </c>
      <c r="V76" s="157">
        <v>43126</v>
      </c>
      <c r="W76" s="157">
        <v>43129</v>
      </c>
      <c r="X76" s="157">
        <v>43351</v>
      </c>
      <c r="Y76" s="147">
        <v>222</v>
      </c>
      <c r="Z76" s="147"/>
      <c r="AA76" s="158"/>
      <c r="AB76" s="147"/>
      <c r="AC76" s="147"/>
      <c r="AD76" s="147" t="s">
        <v>778</v>
      </c>
      <c r="AE76" s="147"/>
      <c r="AF76" s="159">
        <f t="shared" si="1"/>
        <v>1</v>
      </c>
      <c r="AG76" s="160"/>
      <c r="AH76" s="160" t="b">
        <f t="shared" si="2"/>
        <v>0</v>
      </c>
    </row>
    <row r="77" spans="1:34" ht="44.25" customHeight="1" thickBot="1" x14ac:dyDescent="0.3">
      <c r="A77" s="147">
        <v>64</v>
      </c>
      <c r="B77" s="147">
        <v>2018</v>
      </c>
      <c r="C77" s="148" t="s">
        <v>338</v>
      </c>
      <c r="D77" s="147">
        <v>5</v>
      </c>
      <c r="E77" s="148"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148" t="s">
        <v>107</v>
      </c>
      <c r="G77" s="148" t="s">
        <v>116</v>
      </c>
      <c r="H77" s="149" t="s">
        <v>503</v>
      </c>
      <c r="I77" s="149" t="s">
        <v>163</v>
      </c>
      <c r="J77" s="150">
        <v>45</v>
      </c>
      <c r="K77" s="151"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52">
        <v>1375</v>
      </c>
      <c r="M77" s="147">
        <v>79042250</v>
      </c>
      <c r="N77" s="153" t="s">
        <v>697</v>
      </c>
      <c r="O77" s="154">
        <v>34466667</v>
      </c>
      <c r="P77" s="155"/>
      <c r="Q77" s="156">
        <v>0</v>
      </c>
      <c r="R77" s="156"/>
      <c r="S77" s="156"/>
      <c r="T77" s="156">
        <f t="shared" si="0"/>
        <v>34466667</v>
      </c>
      <c r="U77" s="156">
        <v>34466667</v>
      </c>
      <c r="V77" s="157">
        <v>43125</v>
      </c>
      <c r="W77" s="157">
        <v>43126</v>
      </c>
      <c r="X77" s="157">
        <v>43347</v>
      </c>
      <c r="Y77" s="147">
        <v>221</v>
      </c>
      <c r="Z77" s="147"/>
      <c r="AA77" s="158"/>
      <c r="AB77" s="147"/>
      <c r="AC77" s="147"/>
      <c r="AD77" s="147" t="s">
        <v>778</v>
      </c>
      <c r="AE77" s="147"/>
      <c r="AF77" s="159">
        <f t="shared" si="1"/>
        <v>1</v>
      </c>
      <c r="AG77" s="160"/>
      <c r="AH77" s="160" t="b">
        <f t="shared" si="2"/>
        <v>0</v>
      </c>
    </row>
    <row r="78" spans="1:34" ht="44.25" customHeight="1" thickBot="1" x14ac:dyDescent="0.3">
      <c r="A78" s="147">
        <v>65</v>
      </c>
      <c r="B78" s="147">
        <v>2018</v>
      </c>
      <c r="C78" s="148" t="s">
        <v>339</v>
      </c>
      <c r="D78" s="147">
        <v>5</v>
      </c>
      <c r="E78" s="148"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148" t="s">
        <v>107</v>
      </c>
      <c r="G78" s="148" t="s">
        <v>116</v>
      </c>
      <c r="H78" s="149" t="s">
        <v>504</v>
      </c>
      <c r="I78" s="149" t="s">
        <v>163</v>
      </c>
      <c r="J78" s="150">
        <v>45</v>
      </c>
      <c r="K78" s="151"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152">
        <v>1375</v>
      </c>
      <c r="M78" s="147">
        <v>1016026866</v>
      </c>
      <c r="N78" s="153" t="s">
        <v>698</v>
      </c>
      <c r="O78" s="154">
        <v>25800000</v>
      </c>
      <c r="P78" s="155"/>
      <c r="Q78" s="156">
        <v>0</v>
      </c>
      <c r="R78" s="156"/>
      <c r="S78" s="156"/>
      <c r="T78" s="156">
        <f t="shared" si="0"/>
        <v>25800000</v>
      </c>
      <c r="U78" s="156">
        <v>25800000</v>
      </c>
      <c r="V78" s="157">
        <v>43125</v>
      </c>
      <c r="W78" s="157">
        <v>43126</v>
      </c>
      <c r="X78" s="157">
        <v>43306</v>
      </c>
      <c r="Y78" s="147">
        <v>180</v>
      </c>
      <c r="Z78" s="147"/>
      <c r="AA78" s="158"/>
      <c r="AB78" s="147"/>
      <c r="AC78" s="147"/>
      <c r="AD78" s="147" t="s">
        <v>778</v>
      </c>
      <c r="AE78" s="147"/>
      <c r="AF78" s="159">
        <f t="shared" si="1"/>
        <v>1</v>
      </c>
      <c r="AG78" s="160"/>
      <c r="AH78" s="160" t="b">
        <f t="shared" si="2"/>
        <v>0</v>
      </c>
    </row>
    <row r="79" spans="1:34" ht="44.25" customHeight="1" thickBot="1" x14ac:dyDescent="0.3">
      <c r="A79" s="147">
        <v>66</v>
      </c>
      <c r="B79" s="147">
        <v>2018</v>
      </c>
      <c r="C79" s="148" t="s">
        <v>340</v>
      </c>
      <c r="D79" s="147">
        <v>5</v>
      </c>
      <c r="E79" s="148"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148" t="s">
        <v>107</v>
      </c>
      <c r="G79" s="148" t="s">
        <v>116</v>
      </c>
      <c r="H79" s="149" t="s">
        <v>505</v>
      </c>
      <c r="I79" s="149" t="s">
        <v>163</v>
      </c>
      <c r="J79" s="150">
        <v>18</v>
      </c>
      <c r="K79" s="151"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Mejor movilidad para todos</v>
      </c>
      <c r="L79" s="152">
        <v>1364</v>
      </c>
      <c r="M79" s="147">
        <v>80101544</v>
      </c>
      <c r="N79" s="153" t="s">
        <v>699</v>
      </c>
      <c r="O79" s="154">
        <v>34466667</v>
      </c>
      <c r="P79" s="155"/>
      <c r="Q79" s="156">
        <v>0</v>
      </c>
      <c r="R79" s="156"/>
      <c r="S79" s="156"/>
      <c r="T79" s="156">
        <f t="shared" si="0"/>
        <v>34466667</v>
      </c>
      <c r="U79" s="156">
        <v>34466667</v>
      </c>
      <c r="V79" s="157">
        <v>42760</v>
      </c>
      <c r="W79" s="157">
        <v>43126</v>
      </c>
      <c r="X79" s="157">
        <v>43347</v>
      </c>
      <c r="Y79" s="147">
        <v>221</v>
      </c>
      <c r="Z79" s="147"/>
      <c r="AA79" s="158"/>
      <c r="AB79" s="147"/>
      <c r="AC79" s="147"/>
      <c r="AD79" s="147" t="s">
        <v>778</v>
      </c>
      <c r="AE79" s="147"/>
      <c r="AF79" s="159">
        <f t="shared" si="1"/>
        <v>1</v>
      </c>
      <c r="AG79" s="160"/>
      <c r="AH79" s="160" t="b">
        <f t="shared" si="2"/>
        <v>0</v>
      </c>
    </row>
    <row r="80" spans="1:34" ht="44.25" customHeight="1" thickBot="1" x14ac:dyDescent="0.3">
      <c r="A80" s="147">
        <v>67</v>
      </c>
      <c r="B80" s="147">
        <v>2018</v>
      </c>
      <c r="C80" s="148" t="s">
        <v>341</v>
      </c>
      <c r="D80" s="147">
        <v>5</v>
      </c>
      <c r="E80" s="148"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148" t="s">
        <v>107</v>
      </c>
      <c r="G80" s="148" t="s">
        <v>116</v>
      </c>
      <c r="H80" s="149" t="s">
        <v>506</v>
      </c>
      <c r="I80" s="149" t="s">
        <v>163</v>
      </c>
      <c r="J80" s="150">
        <v>45</v>
      </c>
      <c r="K80" s="151"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52">
        <v>1375</v>
      </c>
      <c r="M80" s="147">
        <v>79321996</v>
      </c>
      <c r="N80" s="153" t="s">
        <v>700</v>
      </c>
      <c r="O80" s="154">
        <v>13200000</v>
      </c>
      <c r="P80" s="155"/>
      <c r="Q80" s="156">
        <v>0</v>
      </c>
      <c r="R80" s="156"/>
      <c r="S80" s="156"/>
      <c r="T80" s="156">
        <f t="shared" si="0"/>
        <v>13200000</v>
      </c>
      <c r="U80" s="156">
        <v>13200000</v>
      </c>
      <c r="V80" s="157">
        <v>43125</v>
      </c>
      <c r="W80" s="157">
        <v>43126</v>
      </c>
      <c r="X80" s="157">
        <v>43348</v>
      </c>
      <c r="Y80" s="147">
        <v>222</v>
      </c>
      <c r="Z80" s="147"/>
      <c r="AA80" s="158"/>
      <c r="AB80" s="147"/>
      <c r="AC80" s="147"/>
      <c r="AD80" s="147" t="s">
        <v>778</v>
      </c>
      <c r="AE80" s="147"/>
      <c r="AF80" s="159">
        <f t="shared" si="1"/>
        <v>1</v>
      </c>
      <c r="AG80" s="160"/>
      <c r="AH80" s="160" t="b">
        <f t="shared" si="2"/>
        <v>0</v>
      </c>
    </row>
    <row r="81" spans="1:34" ht="44.25" customHeight="1" thickBot="1" x14ac:dyDescent="0.3">
      <c r="A81" s="147">
        <v>68</v>
      </c>
      <c r="B81" s="147">
        <v>2018</v>
      </c>
      <c r="C81" s="148"/>
      <c r="D81" s="147"/>
      <c r="E81" s="148"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No ha seleccionado un tipo de contrato válido</v>
      </c>
      <c r="F81" s="148"/>
      <c r="G81" s="148"/>
      <c r="H81" s="149"/>
      <c r="I81" s="149"/>
      <c r="J81" s="150"/>
      <c r="K81" s="151"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No ha seleccionado un número de programa</v>
      </c>
      <c r="L81" s="152"/>
      <c r="M81" s="147"/>
      <c r="N81" s="153"/>
      <c r="O81" s="154"/>
      <c r="P81" s="155"/>
      <c r="Q81" s="156"/>
      <c r="R81" s="156"/>
      <c r="S81" s="156"/>
      <c r="T81" s="156">
        <f t="shared" si="0"/>
        <v>0</v>
      </c>
      <c r="U81" s="156"/>
      <c r="V81" s="157"/>
      <c r="W81" s="157"/>
      <c r="X81" s="157"/>
      <c r="Y81" s="147">
        <v>0</v>
      </c>
      <c r="Z81" s="147"/>
      <c r="AA81" s="158" t="s">
        <v>777</v>
      </c>
      <c r="AB81" s="147"/>
      <c r="AC81" s="147"/>
      <c r="AD81" s="147"/>
      <c r="AE81" s="147"/>
      <c r="AF81" s="159" t="e">
        <f t="shared" si="1"/>
        <v>#DIV/0!</v>
      </c>
      <c r="AG81" s="160"/>
      <c r="AH81" s="160" t="b">
        <f t="shared" si="2"/>
        <v>1</v>
      </c>
    </row>
    <row r="82" spans="1:34" ht="44.25" customHeight="1" thickBot="1" x14ac:dyDescent="0.3">
      <c r="A82" s="147">
        <v>69</v>
      </c>
      <c r="B82" s="147">
        <v>2018</v>
      </c>
      <c r="C82" s="148" t="s">
        <v>342</v>
      </c>
      <c r="D82" s="147">
        <v>5</v>
      </c>
      <c r="E82" s="148"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148" t="s">
        <v>107</v>
      </c>
      <c r="G82" s="148" t="s">
        <v>116</v>
      </c>
      <c r="H82" s="149" t="s">
        <v>507</v>
      </c>
      <c r="I82" s="149" t="s">
        <v>163</v>
      </c>
      <c r="J82" s="150">
        <v>18</v>
      </c>
      <c r="K82" s="151"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Mejor movilidad para todos</v>
      </c>
      <c r="L82" s="152">
        <v>1364</v>
      </c>
      <c r="M82" s="147">
        <v>79543764</v>
      </c>
      <c r="N82" s="153" t="s">
        <v>701</v>
      </c>
      <c r="O82" s="154">
        <v>40333333</v>
      </c>
      <c r="P82" s="155"/>
      <c r="Q82" s="156">
        <v>0</v>
      </c>
      <c r="R82" s="156"/>
      <c r="S82" s="156"/>
      <c r="T82" s="156">
        <f t="shared" si="0"/>
        <v>40333333</v>
      </c>
      <c r="U82" s="156">
        <v>39966666</v>
      </c>
      <c r="V82" s="157">
        <v>43123</v>
      </c>
      <c r="W82" s="157">
        <v>43125</v>
      </c>
      <c r="X82" s="162">
        <v>43376</v>
      </c>
      <c r="Y82" s="147">
        <v>251</v>
      </c>
      <c r="Z82" s="147"/>
      <c r="AA82" s="158"/>
      <c r="AB82" s="147"/>
      <c r="AC82" s="147"/>
      <c r="AD82" s="147" t="s">
        <v>778</v>
      </c>
      <c r="AE82" s="147"/>
      <c r="AF82" s="159">
        <f t="shared" si="1"/>
        <v>0.9909090825694965</v>
      </c>
      <c r="AG82" s="160"/>
      <c r="AH82" s="160" t="b">
        <f t="shared" si="2"/>
        <v>0</v>
      </c>
    </row>
    <row r="83" spans="1:34" ht="44.25" customHeight="1" thickBot="1" x14ac:dyDescent="0.3">
      <c r="A83" s="147">
        <v>70</v>
      </c>
      <c r="B83" s="147">
        <v>2018</v>
      </c>
      <c r="C83" s="148" t="s">
        <v>343</v>
      </c>
      <c r="D83" s="147">
        <v>5</v>
      </c>
      <c r="E83" s="148"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148" t="s">
        <v>107</v>
      </c>
      <c r="G83" s="148" t="s">
        <v>116</v>
      </c>
      <c r="H83" s="149" t="s">
        <v>508</v>
      </c>
      <c r="I83" s="149" t="s">
        <v>163</v>
      </c>
      <c r="J83" s="150">
        <v>45</v>
      </c>
      <c r="K83" s="151"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152">
        <v>1375</v>
      </c>
      <c r="M83" s="147">
        <v>19491239</v>
      </c>
      <c r="N83" s="153" t="s">
        <v>702</v>
      </c>
      <c r="O83" s="154">
        <v>95466667</v>
      </c>
      <c r="P83" s="155">
        <v>1</v>
      </c>
      <c r="Q83" s="156">
        <v>-6133334</v>
      </c>
      <c r="R83" s="156"/>
      <c r="S83" s="156"/>
      <c r="T83" s="156">
        <f t="shared" si="0"/>
        <v>89333333</v>
      </c>
      <c r="U83" s="156">
        <v>80800000</v>
      </c>
      <c r="V83" s="157">
        <v>43125</v>
      </c>
      <c r="W83" s="157">
        <v>43129</v>
      </c>
      <c r="X83" s="157">
        <v>43467</v>
      </c>
      <c r="Y83" s="147">
        <v>338</v>
      </c>
      <c r="Z83" s="147"/>
      <c r="AA83" s="158"/>
      <c r="AB83" s="147"/>
      <c r="AC83" s="147"/>
      <c r="AD83" s="147" t="s">
        <v>778</v>
      </c>
      <c r="AE83" s="147"/>
      <c r="AF83" s="159">
        <f t="shared" si="1"/>
        <v>0.90447761531521498</v>
      </c>
      <c r="AG83" s="160"/>
      <c r="AH83" s="160" t="b">
        <f t="shared" si="2"/>
        <v>0</v>
      </c>
    </row>
    <row r="84" spans="1:34" ht="44.25" customHeight="1" thickBot="1" x14ac:dyDescent="0.3">
      <c r="A84" s="147">
        <v>71</v>
      </c>
      <c r="B84" s="147">
        <v>2018</v>
      </c>
      <c r="C84" s="148" t="s">
        <v>344</v>
      </c>
      <c r="D84" s="147">
        <v>5</v>
      </c>
      <c r="E84" s="148"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148" t="s">
        <v>107</v>
      </c>
      <c r="G84" s="148" t="s">
        <v>116</v>
      </c>
      <c r="H84" s="149" t="s">
        <v>509</v>
      </c>
      <c r="I84" s="149" t="s">
        <v>163</v>
      </c>
      <c r="J84" s="150">
        <v>45</v>
      </c>
      <c r="K84" s="151"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152">
        <v>1375</v>
      </c>
      <c r="M84" s="147">
        <v>51990864</v>
      </c>
      <c r="N84" s="153" t="s">
        <v>703</v>
      </c>
      <c r="O84" s="154">
        <v>34466667</v>
      </c>
      <c r="P84" s="155">
        <v>1</v>
      </c>
      <c r="Q84" s="156">
        <v>-8303334</v>
      </c>
      <c r="R84" s="156"/>
      <c r="S84" s="156"/>
      <c r="T84" s="156">
        <f t="shared" ref="T84:T147" si="9">O84+Q84+S84</f>
        <v>26163333</v>
      </c>
      <c r="U84" s="156">
        <v>26163333</v>
      </c>
      <c r="V84" s="157">
        <v>43125</v>
      </c>
      <c r="W84" s="157">
        <v>43130</v>
      </c>
      <c r="X84" s="157">
        <v>43351</v>
      </c>
      <c r="Y84" s="147">
        <v>221</v>
      </c>
      <c r="Z84" s="147"/>
      <c r="AA84" s="158"/>
      <c r="AB84" s="147"/>
      <c r="AC84" s="147"/>
      <c r="AD84" s="147"/>
      <c r="AE84" s="147" t="s">
        <v>778</v>
      </c>
      <c r="AF84" s="159">
        <f t="shared" ref="AF84:AF147" si="10">SUM(U84/T84)</f>
        <v>1</v>
      </c>
      <c r="AG84" s="160"/>
      <c r="AH84" s="160" t="b">
        <f t="shared" ref="AH84:AH147" si="11">IF(I84="Funcionamiento",J84=0,J84="")</f>
        <v>0</v>
      </c>
    </row>
    <row r="85" spans="1:34" ht="44.25" customHeight="1" thickBot="1" x14ac:dyDescent="0.3">
      <c r="A85" s="147">
        <v>72</v>
      </c>
      <c r="B85" s="147">
        <v>2018</v>
      </c>
      <c r="C85" s="148" t="s">
        <v>345</v>
      </c>
      <c r="D85" s="147">
        <v>5</v>
      </c>
      <c r="E85" s="148"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148" t="s">
        <v>107</v>
      </c>
      <c r="G85" s="148" t="s">
        <v>116</v>
      </c>
      <c r="H85" s="149" t="s">
        <v>510</v>
      </c>
      <c r="I85" s="149" t="s">
        <v>163</v>
      </c>
      <c r="J85" s="150">
        <v>45</v>
      </c>
      <c r="K85" s="151"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152">
        <v>1375</v>
      </c>
      <c r="M85" s="147">
        <v>1012325992</v>
      </c>
      <c r="N85" s="153" t="s">
        <v>704</v>
      </c>
      <c r="O85" s="154">
        <v>16414053</v>
      </c>
      <c r="P85" s="155">
        <v>1</v>
      </c>
      <c r="Q85" s="156">
        <v>-15294913</v>
      </c>
      <c r="R85" s="156"/>
      <c r="S85" s="156"/>
      <c r="T85" s="156">
        <f t="shared" si="9"/>
        <v>1119140</v>
      </c>
      <c r="U85" s="156">
        <v>1119140</v>
      </c>
      <c r="V85" s="157">
        <v>43125</v>
      </c>
      <c r="W85" s="157">
        <v>43129</v>
      </c>
      <c r="X85" s="157">
        <v>43350</v>
      </c>
      <c r="Y85" s="147">
        <v>221</v>
      </c>
      <c r="Z85" s="147"/>
      <c r="AA85" s="158"/>
      <c r="AB85" s="147"/>
      <c r="AC85" s="147"/>
      <c r="AD85" s="147"/>
      <c r="AE85" s="147" t="s">
        <v>778</v>
      </c>
      <c r="AF85" s="159">
        <f t="shared" si="10"/>
        <v>1</v>
      </c>
      <c r="AG85" s="160"/>
      <c r="AH85" s="160" t="b">
        <f t="shared" si="11"/>
        <v>0</v>
      </c>
    </row>
    <row r="86" spans="1:34" ht="44.25" customHeight="1" thickBot="1" x14ac:dyDescent="0.3">
      <c r="A86" s="147">
        <v>73</v>
      </c>
      <c r="B86" s="147">
        <v>2018</v>
      </c>
      <c r="C86" s="148"/>
      <c r="D86" s="147"/>
      <c r="E86" s="148"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No ha seleccionado un tipo de contrato válido</v>
      </c>
      <c r="F86" s="148"/>
      <c r="G86" s="148"/>
      <c r="H86" s="149"/>
      <c r="I86" s="149"/>
      <c r="J86" s="150"/>
      <c r="K86" s="151"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No ha seleccionado un número de programa</v>
      </c>
      <c r="L86" s="152"/>
      <c r="M86" s="147"/>
      <c r="N86" s="153"/>
      <c r="O86" s="154"/>
      <c r="P86" s="155"/>
      <c r="Q86" s="156"/>
      <c r="R86" s="156"/>
      <c r="S86" s="156"/>
      <c r="T86" s="156">
        <f t="shared" si="9"/>
        <v>0</v>
      </c>
      <c r="U86" s="156"/>
      <c r="V86" s="157"/>
      <c r="W86" s="157"/>
      <c r="X86" s="157"/>
      <c r="Y86" s="147">
        <v>0</v>
      </c>
      <c r="Z86" s="147"/>
      <c r="AA86" s="158" t="s">
        <v>777</v>
      </c>
      <c r="AB86" s="147"/>
      <c r="AC86" s="147"/>
      <c r="AD86" s="147"/>
      <c r="AE86" s="147"/>
      <c r="AF86" s="159" t="e">
        <f t="shared" si="10"/>
        <v>#DIV/0!</v>
      </c>
      <c r="AG86" s="160"/>
      <c r="AH86" s="160" t="b">
        <f t="shared" si="11"/>
        <v>1</v>
      </c>
    </row>
    <row r="87" spans="1:34" ht="44.25" customHeight="1" thickBot="1" x14ac:dyDescent="0.3">
      <c r="A87" s="147">
        <v>74</v>
      </c>
      <c r="B87" s="147">
        <v>2018</v>
      </c>
      <c r="C87" s="148" t="s">
        <v>346</v>
      </c>
      <c r="D87" s="147">
        <v>5</v>
      </c>
      <c r="E87" s="148"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148" t="s">
        <v>107</v>
      </c>
      <c r="G87" s="148" t="s">
        <v>116</v>
      </c>
      <c r="H87" s="149" t="s">
        <v>511</v>
      </c>
      <c r="I87" s="149" t="s">
        <v>163</v>
      </c>
      <c r="J87" s="150">
        <v>45</v>
      </c>
      <c r="K87" s="151"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152">
        <v>1375</v>
      </c>
      <c r="M87" s="147">
        <v>51876508</v>
      </c>
      <c r="N87" s="153" t="s">
        <v>705</v>
      </c>
      <c r="O87" s="154">
        <v>16133333</v>
      </c>
      <c r="P87" s="155"/>
      <c r="Q87" s="156">
        <v>0</v>
      </c>
      <c r="R87" s="156"/>
      <c r="S87" s="156"/>
      <c r="T87" s="156">
        <f t="shared" si="9"/>
        <v>16133333</v>
      </c>
      <c r="U87" s="156">
        <v>16133333</v>
      </c>
      <c r="V87" s="157">
        <v>43126</v>
      </c>
      <c r="W87" s="157">
        <v>43129</v>
      </c>
      <c r="X87" s="157">
        <v>43351</v>
      </c>
      <c r="Y87" s="147">
        <v>222</v>
      </c>
      <c r="Z87" s="147"/>
      <c r="AA87" s="158"/>
      <c r="AB87" s="147"/>
      <c r="AC87" s="147"/>
      <c r="AD87" s="147" t="s">
        <v>778</v>
      </c>
      <c r="AE87" s="147"/>
      <c r="AF87" s="159">
        <f t="shared" si="10"/>
        <v>1</v>
      </c>
      <c r="AG87" s="160"/>
      <c r="AH87" s="160" t="b">
        <f t="shared" si="11"/>
        <v>0</v>
      </c>
    </row>
    <row r="88" spans="1:34" ht="44.25" customHeight="1" thickBot="1" x14ac:dyDescent="0.3">
      <c r="A88" s="147">
        <v>75</v>
      </c>
      <c r="B88" s="147">
        <v>2018</v>
      </c>
      <c r="C88" s="148" t="s">
        <v>347</v>
      </c>
      <c r="D88" s="147">
        <v>5</v>
      </c>
      <c r="E88" s="148"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148" t="s">
        <v>107</v>
      </c>
      <c r="G88" s="148" t="s">
        <v>116</v>
      </c>
      <c r="H88" s="149" t="s">
        <v>512</v>
      </c>
      <c r="I88" s="149" t="s">
        <v>163</v>
      </c>
      <c r="J88" s="150">
        <v>45</v>
      </c>
      <c r="K88" s="151"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152">
        <v>1375</v>
      </c>
      <c r="M88" s="147">
        <v>80158088</v>
      </c>
      <c r="N88" s="153" t="s">
        <v>706</v>
      </c>
      <c r="O88" s="154">
        <v>55833333</v>
      </c>
      <c r="P88" s="155"/>
      <c r="Q88" s="156">
        <v>0</v>
      </c>
      <c r="R88" s="156"/>
      <c r="S88" s="156"/>
      <c r="T88" s="156">
        <f t="shared" si="9"/>
        <v>55833333</v>
      </c>
      <c r="U88" s="156">
        <v>50500000</v>
      </c>
      <c r="V88" s="157">
        <v>43126</v>
      </c>
      <c r="W88" s="157">
        <v>43129</v>
      </c>
      <c r="X88" s="157">
        <v>43467</v>
      </c>
      <c r="Y88" s="147">
        <v>338</v>
      </c>
      <c r="Z88" s="147"/>
      <c r="AA88" s="158"/>
      <c r="AB88" s="147"/>
      <c r="AC88" s="147"/>
      <c r="AD88" s="147" t="s">
        <v>778</v>
      </c>
      <c r="AE88" s="147"/>
      <c r="AF88" s="159">
        <f t="shared" si="10"/>
        <v>0.90447761734016485</v>
      </c>
      <c r="AG88" s="160"/>
      <c r="AH88" s="160" t="b">
        <f t="shared" si="11"/>
        <v>0</v>
      </c>
    </row>
    <row r="89" spans="1:34" ht="44.25" customHeight="1" thickBot="1" x14ac:dyDescent="0.3">
      <c r="A89" s="147">
        <v>76</v>
      </c>
      <c r="B89" s="147">
        <v>2018</v>
      </c>
      <c r="C89" s="148" t="s">
        <v>348</v>
      </c>
      <c r="D89" s="147">
        <v>5</v>
      </c>
      <c r="E89" s="148"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148" t="s">
        <v>107</v>
      </c>
      <c r="G89" s="148" t="s">
        <v>116</v>
      </c>
      <c r="H89" s="149" t="s">
        <v>513</v>
      </c>
      <c r="I89" s="149" t="s">
        <v>163</v>
      </c>
      <c r="J89" s="150">
        <v>18</v>
      </c>
      <c r="K89" s="151"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Mejor movilidad para todos</v>
      </c>
      <c r="L89" s="152">
        <v>1364</v>
      </c>
      <c r="M89" s="147">
        <v>71718506</v>
      </c>
      <c r="N89" s="153" t="s">
        <v>707</v>
      </c>
      <c r="O89" s="154">
        <v>51333333</v>
      </c>
      <c r="P89" s="155"/>
      <c r="Q89" s="156">
        <v>0</v>
      </c>
      <c r="R89" s="156"/>
      <c r="S89" s="156"/>
      <c r="T89" s="156">
        <f t="shared" si="9"/>
        <v>51333333</v>
      </c>
      <c r="U89" s="156">
        <v>29400000</v>
      </c>
      <c r="V89" s="157">
        <v>43126</v>
      </c>
      <c r="W89" s="157">
        <v>43126</v>
      </c>
      <c r="X89" s="157">
        <v>43291</v>
      </c>
      <c r="Y89" s="147">
        <v>172</v>
      </c>
      <c r="Z89" s="147"/>
      <c r="AA89" s="158"/>
      <c r="AB89" s="147"/>
      <c r="AC89" s="147"/>
      <c r="AD89" s="147" t="s">
        <v>778</v>
      </c>
      <c r="AE89" s="147"/>
      <c r="AF89" s="159">
        <f t="shared" si="10"/>
        <v>0.57272727644628096</v>
      </c>
      <c r="AG89" s="160"/>
      <c r="AH89" s="160" t="b">
        <f t="shared" si="11"/>
        <v>0</v>
      </c>
    </row>
    <row r="90" spans="1:34" ht="44.25" customHeight="1" thickBot="1" x14ac:dyDescent="0.3">
      <c r="A90" s="147">
        <v>77</v>
      </c>
      <c r="B90" s="147">
        <v>2018</v>
      </c>
      <c r="C90" s="148" t="s">
        <v>349</v>
      </c>
      <c r="D90" s="147">
        <v>4</v>
      </c>
      <c r="E90" s="148"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v>
      </c>
      <c r="F90" s="148" t="s">
        <v>104</v>
      </c>
      <c r="G90" s="148" t="s">
        <v>121</v>
      </c>
      <c r="H90" s="149" t="s">
        <v>514</v>
      </c>
      <c r="I90" s="149" t="s">
        <v>162</v>
      </c>
      <c r="J90" s="150"/>
      <c r="K90" s="151"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No ha seleccionado un número de programa</v>
      </c>
      <c r="L90" s="152"/>
      <c r="M90" s="147" t="s">
        <v>610</v>
      </c>
      <c r="N90" s="153" t="s">
        <v>708</v>
      </c>
      <c r="O90" s="154">
        <v>21630000</v>
      </c>
      <c r="P90" s="155"/>
      <c r="Q90" s="156">
        <v>0</v>
      </c>
      <c r="R90" s="156">
        <v>1</v>
      </c>
      <c r="S90" s="156">
        <v>6000000</v>
      </c>
      <c r="T90" s="156">
        <f t="shared" si="9"/>
        <v>27630000</v>
      </c>
      <c r="U90" s="156">
        <v>22684500</v>
      </c>
      <c r="V90" s="157">
        <v>43172</v>
      </c>
      <c r="W90" s="157">
        <v>43172</v>
      </c>
      <c r="X90" s="157">
        <v>43508</v>
      </c>
      <c r="Y90" s="147">
        <v>336</v>
      </c>
      <c r="Z90" s="147"/>
      <c r="AA90" s="158"/>
      <c r="AB90" s="147"/>
      <c r="AC90" s="147"/>
      <c r="AD90" s="147"/>
      <c r="AE90" s="147" t="s">
        <v>778</v>
      </c>
      <c r="AF90" s="159">
        <f t="shared" si="10"/>
        <v>0.82100977198697067</v>
      </c>
      <c r="AG90" s="160"/>
      <c r="AH90" s="160" t="b">
        <f t="shared" si="11"/>
        <v>1</v>
      </c>
    </row>
    <row r="91" spans="1:34" ht="44.25" customHeight="1" thickBot="1" x14ac:dyDescent="0.3">
      <c r="A91" s="147">
        <v>78</v>
      </c>
      <c r="B91" s="147">
        <v>2018</v>
      </c>
      <c r="C91" s="148" t="s">
        <v>350</v>
      </c>
      <c r="D91" s="147">
        <v>4</v>
      </c>
      <c r="E91" s="148"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v>
      </c>
      <c r="F91" s="148" t="s">
        <v>108</v>
      </c>
      <c r="G91" s="148" t="s">
        <v>125</v>
      </c>
      <c r="H91" s="149" t="s">
        <v>515</v>
      </c>
      <c r="I91" s="149" t="s">
        <v>162</v>
      </c>
      <c r="J91" s="150"/>
      <c r="K91" s="151"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No ha seleccionado un número de programa</v>
      </c>
      <c r="L91" s="152"/>
      <c r="M91" s="147" t="s">
        <v>611</v>
      </c>
      <c r="N91" s="153" t="s">
        <v>709</v>
      </c>
      <c r="O91" s="154">
        <v>147409962</v>
      </c>
      <c r="P91" s="155"/>
      <c r="Q91" s="156">
        <v>0</v>
      </c>
      <c r="R91" s="156">
        <v>1</v>
      </c>
      <c r="S91" s="156">
        <v>73704981</v>
      </c>
      <c r="T91" s="156">
        <f t="shared" si="9"/>
        <v>221114943</v>
      </c>
      <c r="U91" s="156">
        <v>162598900</v>
      </c>
      <c r="V91" s="157">
        <v>43186</v>
      </c>
      <c r="W91" s="157">
        <v>43196</v>
      </c>
      <c r="X91" s="164">
        <v>43552</v>
      </c>
      <c r="Y91" s="147">
        <v>356</v>
      </c>
      <c r="Z91" s="147">
        <v>30</v>
      </c>
      <c r="AA91" s="158"/>
      <c r="AB91" s="147"/>
      <c r="AC91" s="147" t="s">
        <v>778</v>
      </c>
      <c r="AD91" s="147"/>
      <c r="AE91" s="147"/>
      <c r="AF91" s="159">
        <f t="shared" si="10"/>
        <v>0.73535916566253956</v>
      </c>
      <c r="AG91" s="160"/>
      <c r="AH91" s="160" t="b">
        <f t="shared" si="11"/>
        <v>1</v>
      </c>
    </row>
    <row r="92" spans="1:34" ht="44.25" customHeight="1" thickBot="1" x14ac:dyDescent="0.3">
      <c r="A92" s="147">
        <v>79</v>
      </c>
      <c r="B92" s="147">
        <v>2018</v>
      </c>
      <c r="C92" s="148" t="s">
        <v>351</v>
      </c>
      <c r="D92" s="147">
        <v>4</v>
      </c>
      <c r="E92" s="148"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v>
      </c>
      <c r="F92" s="148" t="s">
        <v>104</v>
      </c>
      <c r="G92" s="148" t="s">
        <v>121</v>
      </c>
      <c r="H92" s="149" t="s">
        <v>516</v>
      </c>
      <c r="I92" s="149" t="s">
        <v>163</v>
      </c>
      <c r="J92" s="150">
        <v>45</v>
      </c>
      <c r="K92" s="151"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152">
        <v>1377</v>
      </c>
      <c r="M92" s="147">
        <v>80222117</v>
      </c>
      <c r="N92" s="153" t="s">
        <v>710</v>
      </c>
      <c r="O92" s="154">
        <v>17629000</v>
      </c>
      <c r="P92" s="155"/>
      <c r="Q92" s="156">
        <v>0</v>
      </c>
      <c r="R92" s="156"/>
      <c r="S92" s="156"/>
      <c r="T92" s="156">
        <f t="shared" si="9"/>
        <v>17629000</v>
      </c>
      <c r="U92" s="156">
        <v>17629000</v>
      </c>
      <c r="V92" s="157">
        <v>43207</v>
      </c>
      <c r="W92" s="157">
        <v>43209</v>
      </c>
      <c r="X92" s="157">
        <v>43228</v>
      </c>
      <c r="Y92" s="147">
        <v>19</v>
      </c>
      <c r="Z92" s="147"/>
      <c r="AA92" s="158"/>
      <c r="AB92" s="147"/>
      <c r="AC92" s="147"/>
      <c r="AD92" s="147" t="s">
        <v>778</v>
      </c>
      <c r="AE92" s="147"/>
      <c r="AF92" s="159">
        <f t="shared" si="10"/>
        <v>1</v>
      </c>
      <c r="AG92" s="160"/>
      <c r="AH92" s="160" t="b">
        <f t="shared" si="11"/>
        <v>0</v>
      </c>
    </row>
    <row r="93" spans="1:34" ht="44.25" customHeight="1" thickBot="1" x14ac:dyDescent="0.3">
      <c r="A93" s="147">
        <v>80</v>
      </c>
      <c r="B93" s="147">
        <v>2018</v>
      </c>
      <c r="C93" s="148" t="s">
        <v>352</v>
      </c>
      <c r="D93" s="147">
        <v>4</v>
      </c>
      <c r="E93" s="148"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v>
      </c>
      <c r="F93" s="148" t="s">
        <v>108</v>
      </c>
      <c r="G93" s="148" t="s">
        <v>125</v>
      </c>
      <c r="H93" s="149" t="s">
        <v>517</v>
      </c>
      <c r="I93" s="149" t="s">
        <v>163</v>
      </c>
      <c r="J93" s="150">
        <v>11</v>
      </c>
      <c r="K93" s="151"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Mejores oportunidades para el desarrollo a través de la cultura, la recreación y el deporte</v>
      </c>
      <c r="L93" s="152">
        <v>1353</v>
      </c>
      <c r="M93" s="147" t="s">
        <v>612</v>
      </c>
      <c r="N93" s="153" t="s">
        <v>711</v>
      </c>
      <c r="O93" s="154">
        <v>206568418</v>
      </c>
      <c r="P93" s="155"/>
      <c r="Q93" s="156">
        <v>0</v>
      </c>
      <c r="R93" s="156"/>
      <c r="S93" s="156"/>
      <c r="T93" s="156">
        <f t="shared" si="9"/>
        <v>206568418</v>
      </c>
      <c r="U93" s="156">
        <v>0</v>
      </c>
      <c r="V93" s="157">
        <v>43271</v>
      </c>
      <c r="W93" s="157">
        <v>43284</v>
      </c>
      <c r="X93" s="157">
        <v>43328</v>
      </c>
      <c r="Y93" s="147">
        <v>44</v>
      </c>
      <c r="Z93" s="147"/>
      <c r="AA93" s="158"/>
      <c r="AB93" s="147"/>
      <c r="AC93" s="147"/>
      <c r="AD93" s="147" t="s">
        <v>778</v>
      </c>
      <c r="AE93" s="147"/>
      <c r="AF93" s="159">
        <f t="shared" si="10"/>
        <v>0</v>
      </c>
      <c r="AG93" s="160"/>
      <c r="AH93" s="160" t="b">
        <f t="shared" si="11"/>
        <v>0</v>
      </c>
    </row>
    <row r="94" spans="1:34" ht="44.25" customHeight="1" thickBot="1" x14ac:dyDescent="0.3">
      <c r="A94" s="147">
        <v>81</v>
      </c>
      <c r="B94" s="147">
        <v>2018</v>
      </c>
      <c r="C94" s="148" t="s">
        <v>353</v>
      </c>
      <c r="D94" s="147">
        <v>4</v>
      </c>
      <c r="E94" s="148"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v>
      </c>
      <c r="F94" s="148" t="s">
        <v>105</v>
      </c>
      <c r="G94" s="148" t="s">
        <v>121</v>
      </c>
      <c r="H94" s="149" t="s">
        <v>518</v>
      </c>
      <c r="I94" s="149" t="s">
        <v>163</v>
      </c>
      <c r="J94" s="150">
        <v>41</v>
      </c>
      <c r="K94" s="151"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Desarrollo rural sostenible</v>
      </c>
      <c r="L94" s="152">
        <v>1382</v>
      </c>
      <c r="M94" s="147" t="s">
        <v>613</v>
      </c>
      <c r="N94" s="153" t="s">
        <v>712</v>
      </c>
      <c r="O94" s="154">
        <v>682608617</v>
      </c>
      <c r="P94" s="155"/>
      <c r="Q94" s="156">
        <v>0</v>
      </c>
      <c r="R94" s="156"/>
      <c r="S94" s="156"/>
      <c r="T94" s="156">
        <f t="shared" si="9"/>
        <v>682608617</v>
      </c>
      <c r="U94" s="161">
        <v>546086893.5</v>
      </c>
      <c r="V94" s="157">
        <v>43271</v>
      </c>
      <c r="W94" s="157">
        <v>43284</v>
      </c>
      <c r="X94" s="157">
        <v>43328</v>
      </c>
      <c r="Y94" s="147">
        <v>44</v>
      </c>
      <c r="Z94" s="147"/>
      <c r="AA94" s="158"/>
      <c r="AB94" s="147"/>
      <c r="AC94" s="147" t="s">
        <v>778</v>
      </c>
      <c r="AD94" s="147"/>
      <c r="AE94" s="147"/>
      <c r="AF94" s="159">
        <f t="shared" si="10"/>
        <v>0.79999999985350312</v>
      </c>
      <c r="AG94" s="160"/>
      <c r="AH94" s="160" t="b">
        <f t="shared" si="11"/>
        <v>0</v>
      </c>
    </row>
    <row r="95" spans="1:34" ht="44.25" customHeight="1" thickBot="1" x14ac:dyDescent="0.3">
      <c r="A95" s="147">
        <v>82</v>
      </c>
      <c r="B95" s="147">
        <v>2018</v>
      </c>
      <c r="C95" s="148" t="s">
        <v>354</v>
      </c>
      <c r="D95" s="147">
        <v>4</v>
      </c>
      <c r="E95" s="148"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v>
      </c>
      <c r="F95" s="148" t="s">
        <v>108</v>
      </c>
      <c r="G95" s="148" t="s">
        <v>122</v>
      </c>
      <c r="H95" s="149" t="s">
        <v>519</v>
      </c>
      <c r="I95" s="149" t="s">
        <v>163</v>
      </c>
      <c r="J95" s="150">
        <v>18</v>
      </c>
      <c r="K95" s="151"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Mejor movilidad para todos</v>
      </c>
      <c r="L95" s="152">
        <v>1364</v>
      </c>
      <c r="M95" s="147" t="s">
        <v>614</v>
      </c>
      <c r="N95" s="153" t="s">
        <v>713</v>
      </c>
      <c r="O95" s="156">
        <v>374000000</v>
      </c>
      <c r="P95" s="155"/>
      <c r="Q95" s="156">
        <v>0</v>
      </c>
      <c r="R95" s="156"/>
      <c r="S95" s="156"/>
      <c r="T95" s="156">
        <f t="shared" si="9"/>
        <v>374000000</v>
      </c>
      <c r="U95" s="156">
        <v>374000000</v>
      </c>
      <c r="V95" s="157">
        <v>43277</v>
      </c>
      <c r="W95" s="157">
        <v>43297</v>
      </c>
      <c r="X95" s="157">
        <v>43480</v>
      </c>
      <c r="Y95" s="147">
        <v>183</v>
      </c>
      <c r="Z95" s="147"/>
      <c r="AA95" s="158"/>
      <c r="AB95" s="147"/>
      <c r="AC95" s="147"/>
      <c r="AD95" s="147" t="s">
        <v>778</v>
      </c>
      <c r="AE95" s="147"/>
      <c r="AF95" s="159">
        <f t="shared" si="10"/>
        <v>1</v>
      </c>
      <c r="AG95" s="160"/>
      <c r="AH95" s="160" t="b">
        <f t="shared" si="11"/>
        <v>0</v>
      </c>
    </row>
    <row r="96" spans="1:34" ht="44.25" customHeight="1" thickBot="1" x14ac:dyDescent="0.3">
      <c r="A96" s="147">
        <v>83</v>
      </c>
      <c r="B96" s="147">
        <v>2018</v>
      </c>
      <c r="C96" s="148" t="s">
        <v>355</v>
      </c>
      <c r="D96" s="147">
        <v>9</v>
      </c>
      <c r="E96" s="148"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ARRENDAMIENTO DE BIENES INMUEBLES</v>
      </c>
      <c r="F96" s="148" t="s">
        <v>107</v>
      </c>
      <c r="G96" s="148" t="s">
        <v>117</v>
      </c>
      <c r="H96" s="149" t="s">
        <v>520</v>
      </c>
      <c r="I96" s="149" t="s">
        <v>162</v>
      </c>
      <c r="J96" s="150"/>
      <c r="K96" s="151"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No ha seleccionado un número de programa</v>
      </c>
      <c r="L96" s="152"/>
      <c r="M96" s="147" t="s">
        <v>615</v>
      </c>
      <c r="N96" s="153" t="s">
        <v>714</v>
      </c>
      <c r="O96" s="154">
        <v>196200000</v>
      </c>
      <c r="P96" s="155"/>
      <c r="Q96" s="156">
        <v>0</v>
      </c>
      <c r="R96" s="156"/>
      <c r="S96" s="156"/>
      <c r="T96" s="156">
        <f t="shared" si="9"/>
        <v>196200000</v>
      </c>
      <c r="U96" s="156">
        <v>109000000</v>
      </c>
      <c r="V96" s="157">
        <v>43285</v>
      </c>
      <c r="W96" s="157">
        <v>43290</v>
      </c>
      <c r="X96" s="157">
        <v>43381</v>
      </c>
      <c r="Y96" s="147">
        <v>91</v>
      </c>
      <c r="Z96" s="147"/>
      <c r="AA96" s="158"/>
      <c r="AB96" s="147"/>
      <c r="AC96" s="147" t="s">
        <v>778</v>
      </c>
      <c r="AD96" s="147"/>
      <c r="AE96" s="147"/>
      <c r="AF96" s="159">
        <f t="shared" si="10"/>
        <v>0.55555555555555558</v>
      </c>
      <c r="AG96" s="160"/>
      <c r="AH96" s="160" t="b">
        <f t="shared" si="11"/>
        <v>1</v>
      </c>
    </row>
    <row r="97" spans="1:34" ht="44.25" customHeight="1" thickBot="1" x14ac:dyDescent="0.3">
      <c r="A97" s="147">
        <v>84</v>
      </c>
      <c r="B97" s="147">
        <v>2018</v>
      </c>
      <c r="C97" s="148" t="s">
        <v>356</v>
      </c>
      <c r="D97" s="147">
        <v>5</v>
      </c>
      <c r="E97" s="148"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148" t="s">
        <v>107</v>
      </c>
      <c r="G97" s="148" t="s">
        <v>116</v>
      </c>
      <c r="H97" s="149" t="s">
        <v>521</v>
      </c>
      <c r="I97" s="149" t="s">
        <v>163</v>
      </c>
      <c r="J97" s="150">
        <v>45</v>
      </c>
      <c r="K97" s="151"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152">
        <v>1375</v>
      </c>
      <c r="M97" s="147">
        <v>39624329</v>
      </c>
      <c r="N97" s="153" t="s">
        <v>715</v>
      </c>
      <c r="O97" s="154">
        <v>45000000</v>
      </c>
      <c r="P97" s="155"/>
      <c r="Q97" s="156">
        <v>0</v>
      </c>
      <c r="R97" s="156"/>
      <c r="S97" s="156"/>
      <c r="T97" s="156">
        <f t="shared" si="9"/>
        <v>45000000</v>
      </c>
      <c r="U97" s="156">
        <v>33750000</v>
      </c>
      <c r="V97" s="157">
        <v>43310</v>
      </c>
      <c r="W97" s="157">
        <v>43330</v>
      </c>
      <c r="X97" s="157">
        <v>43602</v>
      </c>
      <c r="Y97" s="147">
        <v>272</v>
      </c>
      <c r="Z97" s="147"/>
      <c r="AA97" s="158"/>
      <c r="AB97" s="147"/>
      <c r="AC97" s="147" t="s">
        <v>778</v>
      </c>
      <c r="AD97" s="147"/>
      <c r="AE97" s="147"/>
      <c r="AF97" s="159">
        <f t="shared" si="10"/>
        <v>0.75</v>
      </c>
      <c r="AG97" s="160"/>
      <c r="AH97" s="160" t="b">
        <f t="shared" si="11"/>
        <v>0</v>
      </c>
    </row>
    <row r="98" spans="1:34" ht="44.25" customHeight="1" thickBot="1" x14ac:dyDescent="0.3">
      <c r="A98" s="147">
        <v>85</v>
      </c>
      <c r="B98" s="147">
        <v>2018</v>
      </c>
      <c r="C98" s="148" t="s">
        <v>357</v>
      </c>
      <c r="D98" s="147">
        <v>11</v>
      </c>
      <c r="E98" s="148"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SUMINISTRO</v>
      </c>
      <c r="F98" s="148" t="s">
        <v>104</v>
      </c>
      <c r="G98" s="148" t="s">
        <v>121</v>
      </c>
      <c r="H98" s="149" t="s">
        <v>522</v>
      </c>
      <c r="I98" s="149" t="s">
        <v>163</v>
      </c>
      <c r="J98" s="150">
        <v>45</v>
      </c>
      <c r="K98" s="151"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152">
        <v>1375</v>
      </c>
      <c r="M98" s="147" t="s">
        <v>616</v>
      </c>
      <c r="N98" s="153" t="s">
        <v>716</v>
      </c>
      <c r="O98" s="154">
        <v>20000000</v>
      </c>
      <c r="P98" s="155"/>
      <c r="Q98" s="156">
        <v>0</v>
      </c>
      <c r="R98" s="156"/>
      <c r="S98" s="156"/>
      <c r="T98" s="156">
        <f t="shared" si="9"/>
        <v>20000000</v>
      </c>
      <c r="U98" s="156">
        <v>7712560</v>
      </c>
      <c r="V98" s="157">
        <v>43297</v>
      </c>
      <c r="W98" s="157">
        <v>43298</v>
      </c>
      <c r="X98" s="157">
        <v>43593</v>
      </c>
      <c r="Y98" s="147">
        <v>183</v>
      </c>
      <c r="Z98" s="147"/>
      <c r="AA98" s="158"/>
      <c r="AB98" s="147"/>
      <c r="AC98" s="147"/>
      <c r="AD98" s="147" t="s">
        <v>778</v>
      </c>
      <c r="AE98" s="147"/>
      <c r="AF98" s="159">
        <f t="shared" si="10"/>
        <v>0.38562800000000003</v>
      </c>
      <c r="AG98" s="160"/>
      <c r="AH98" s="160" t="b">
        <f t="shared" si="11"/>
        <v>0</v>
      </c>
    </row>
    <row r="99" spans="1:34" ht="44.25" customHeight="1" thickBot="1" x14ac:dyDescent="0.3">
      <c r="A99" s="147">
        <v>86</v>
      </c>
      <c r="B99" s="147">
        <v>2018</v>
      </c>
      <c r="C99" s="148" t="s">
        <v>358</v>
      </c>
      <c r="D99" s="147">
        <v>4</v>
      </c>
      <c r="E99" s="148"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v>
      </c>
      <c r="F99" s="148" t="s">
        <v>105</v>
      </c>
      <c r="G99" s="148" t="s">
        <v>121</v>
      </c>
      <c r="H99" s="149" t="s">
        <v>523</v>
      </c>
      <c r="I99" s="149" t="s">
        <v>163</v>
      </c>
      <c r="J99" s="150">
        <v>11</v>
      </c>
      <c r="K99" s="151"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Mejores oportunidades para el desarrollo a través de la cultura, la recreación y el deporte</v>
      </c>
      <c r="L99" s="152">
        <v>1353</v>
      </c>
      <c r="M99" s="147" t="s">
        <v>617</v>
      </c>
      <c r="N99" s="153" t="s">
        <v>717</v>
      </c>
      <c r="O99" s="154">
        <v>239855214</v>
      </c>
      <c r="P99" s="155"/>
      <c r="Q99" s="156">
        <v>0</v>
      </c>
      <c r="R99" s="156">
        <v>1</v>
      </c>
      <c r="S99" s="156">
        <v>60268860</v>
      </c>
      <c r="T99" s="156">
        <f t="shared" si="9"/>
        <v>300124074</v>
      </c>
      <c r="U99" s="156">
        <v>47971043</v>
      </c>
      <c r="V99" s="157">
        <v>43300</v>
      </c>
      <c r="W99" s="157">
        <v>43306</v>
      </c>
      <c r="X99" s="157">
        <v>43397</v>
      </c>
      <c r="Y99" s="147">
        <v>91</v>
      </c>
      <c r="Z99" s="147"/>
      <c r="AA99" s="158"/>
      <c r="AB99" s="147"/>
      <c r="AC99" s="147" t="s">
        <v>778</v>
      </c>
      <c r="AD99" s="147"/>
      <c r="AE99" s="147"/>
      <c r="AF99" s="159">
        <f t="shared" si="10"/>
        <v>0.15983737112671609</v>
      </c>
      <c r="AG99" s="160"/>
      <c r="AH99" s="160" t="b">
        <f t="shared" si="11"/>
        <v>0</v>
      </c>
    </row>
    <row r="100" spans="1:34" ht="44.25" customHeight="1" thickBot="1" x14ac:dyDescent="0.3">
      <c r="A100" s="147">
        <v>87</v>
      </c>
      <c r="B100" s="147">
        <v>2018</v>
      </c>
      <c r="C100" s="148" t="s">
        <v>359</v>
      </c>
      <c r="D100" s="147">
        <v>4</v>
      </c>
      <c r="E100" s="148"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v>
      </c>
      <c r="F100" s="148" t="s">
        <v>108</v>
      </c>
      <c r="G100" s="148" t="s">
        <v>125</v>
      </c>
      <c r="H100" s="149" t="s">
        <v>524</v>
      </c>
      <c r="I100" s="149" t="s">
        <v>163</v>
      </c>
      <c r="J100" s="150">
        <v>45</v>
      </c>
      <c r="K100" s="151"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152">
        <v>1375</v>
      </c>
      <c r="M100" s="147" t="s">
        <v>618</v>
      </c>
      <c r="N100" s="153" t="s">
        <v>718</v>
      </c>
      <c r="O100" s="154">
        <v>203264717</v>
      </c>
      <c r="P100" s="155"/>
      <c r="Q100" s="156">
        <v>0</v>
      </c>
      <c r="R100" s="156"/>
      <c r="S100" s="156"/>
      <c r="T100" s="156">
        <f t="shared" si="9"/>
        <v>203264717</v>
      </c>
      <c r="U100" s="156">
        <v>203264717</v>
      </c>
      <c r="V100" s="157">
        <v>43306</v>
      </c>
      <c r="W100" s="157">
        <v>43382</v>
      </c>
      <c r="X100" s="157">
        <v>43593</v>
      </c>
      <c r="Y100" s="147">
        <v>211</v>
      </c>
      <c r="Z100" s="147"/>
      <c r="AA100" s="158"/>
      <c r="AB100" s="147"/>
      <c r="AC100" s="147"/>
      <c r="AD100" s="147" t="s">
        <v>778</v>
      </c>
      <c r="AE100" s="147"/>
      <c r="AF100" s="159">
        <f t="shared" si="10"/>
        <v>1</v>
      </c>
      <c r="AG100" s="160"/>
      <c r="AH100" s="160" t="b">
        <f t="shared" si="11"/>
        <v>0</v>
      </c>
    </row>
    <row r="101" spans="1:34" ht="44.25" customHeight="1" thickBot="1" x14ac:dyDescent="0.3">
      <c r="A101" s="147">
        <v>88</v>
      </c>
      <c r="B101" s="147">
        <v>2018</v>
      </c>
      <c r="C101" s="148" t="s">
        <v>360</v>
      </c>
      <c r="D101" s="147">
        <v>4</v>
      </c>
      <c r="E101" s="148"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v>
      </c>
      <c r="F101" s="148" t="s">
        <v>104</v>
      </c>
      <c r="G101" s="148" t="s">
        <v>121</v>
      </c>
      <c r="H101" s="149" t="s">
        <v>525</v>
      </c>
      <c r="I101" s="149" t="s">
        <v>162</v>
      </c>
      <c r="J101" s="150"/>
      <c r="K101" s="151"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No ha seleccionado un número de programa</v>
      </c>
      <c r="L101" s="152"/>
      <c r="M101" s="147" t="s">
        <v>619</v>
      </c>
      <c r="N101" s="153" t="s">
        <v>719</v>
      </c>
      <c r="O101" s="154">
        <v>21000000</v>
      </c>
      <c r="P101" s="155"/>
      <c r="Q101" s="156">
        <v>0</v>
      </c>
      <c r="R101" s="156"/>
      <c r="S101" s="156"/>
      <c r="T101" s="156">
        <f t="shared" si="9"/>
        <v>21000000</v>
      </c>
      <c r="U101" s="156">
        <v>13735318</v>
      </c>
      <c r="V101" s="157">
        <v>43314</v>
      </c>
      <c r="W101" s="157">
        <v>43321</v>
      </c>
      <c r="X101" s="157">
        <v>43350</v>
      </c>
      <c r="Y101" s="147">
        <v>29</v>
      </c>
      <c r="Z101" s="147"/>
      <c r="AA101" s="158"/>
      <c r="AB101" s="147"/>
      <c r="AC101" s="147" t="s">
        <v>778</v>
      </c>
      <c r="AD101" s="147"/>
      <c r="AE101" s="147"/>
      <c r="AF101" s="159">
        <f t="shared" si="10"/>
        <v>0.65406276190476187</v>
      </c>
      <c r="AG101" s="160"/>
      <c r="AH101" s="160" t="b">
        <f t="shared" si="11"/>
        <v>1</v>
      </c>
    </row>
    <row r="102" spans="1:34" ht="44.25" customHeight="1" thickBot="1" x14ac:dyDescent="0.3">
      <c r="A102" s="147">
        <v>89</v>
      </c>
      <c r="B102" s="147">
        <v>2018</v>
      </c>
      <c r="C102" s="148" t="s">
        <v>361</v>
      </c>
      <c r="D102" s="147">
        <v>4</v>
      </c>
      <c r="E102" s="148"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v>
      </c>
      <c r="F102" s="148" t="s">
        <v>104</v>
      </c>
      <c r="G102" s="148" t="s">
        <v>121</v>
      </c>
      <c r="H102" s="149" t="s">
        <v>526</v>
      </c>
      <c r="I102" s="149" t="s">
        <v>163</v>
      </c>
      <c r="J102" s="150">
        <v>45</v>
      </c>
      <c r="K102" s="151"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152">
        <v>1375</v>
      </c>
      <c r="M102" s="147" t="s">
        <v>620</v>
      </c>
      <c r="N102" s="153" t="s">
        <v>720</v>
      </c>
      <c r="O102" s="154">
        <v>10444600</v>
      </c>
      <c r="P102" s="155"/>
      <c r="Q102" s="156">
        <v>0</v>
      </c>
      <c r="R102" s="156"/>
      <c r="S102" s="156"/>
      <c r="T102" s="156">
        <f t="shared" si="9"/>
        <v>10444600</v>
      </c>
      <c r="U102" s="156">
        <v>10444600</v>
      </c>
      <c r="V102" s="157">
        <v>43339</v>
      </c>
      <c r="W102" s="157">
        <v>43339</v>
      </c>
      <c r="X102" s="157">
        <v>43430</v>
      </c>
      <c r="Y102" s="147">
        <v>91</v>
      </c>
      <c r="Z102" s="147"/>
      <c r="AA102" s="158"/>
      <c r="AB102" s="147"/>
      <c r="AC102" s="147"/>
      <c r="AD102" s="147" t="s">
        <v>778</v>
      </c>
      <c r="AE102" s="147"/>
      <c r="AF102" s="159">
        <f t="shared" si="10"/>
        <v>1</v>
      </c>
      <c r="AG102" s="160"/>
      <c r="AH102" s="160" t="b">
        <f t="shared" si="11"/>
        <v>0</v>
      </c>
    </row>
    <row r="103" spans="1:34" ht="44.25" customHeight="1" thickBot="1" x14ac:dyDescent="0.3">
      <c r="A103" s="147">
        <v>90</v>
      </c>
      <c r="B103" s="147">
        <v>2018</v>
      </c>
      <c r="C103" s="148" t="s">
        <v>362</v>
      </c>
      <c r="D103" s="147">
        <v>5</v>
      </c>
      <c r="E103" s="148"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148" t="s">
        <v>107</v>
      </c>
      <c r="G103" s="148" t="s">
        <v>116</v>
      </c>
      <c r="H103" s="149" t="s">
        <v>527</v>
      </c>
      <c r="I103" s="149" t="s">
        <v>163</v>
      </c>
      <c r="J103" s="150">
        <v>45</v>
      </c>
      <c r="K103" s="151"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152">
        <v>1375</v>
      </c>
      <c r="M103" s="147">
        <v>52524470</v>
      </c>
      <c r="N103" s="153" t="s">
        <v>653</v>
      </c>
      <c r="O103" s="154">
        <v>10940000</v>
      </c>
      <c r="P103" s="155"/>
      <c r="Q103" s="156">
        <v>0</v>
      </c>
      <c r="R103" s="156"/>
      <c r="S103" s="156"/>
      <c r="T103" s="156">
        <f t="shared" si="9"/>
        <v>10940000</v>
      </c>
      <c r="U103" s="156">
        <v>7658000</v>
      </c>
      <c r="V103" s="157">
        <v>43336</v>
      </c>
      <c r="W103" s="157">
        <v>43336</v>
      </c>
      <c r="X103" s="157">
        <v>43342</v>
      </c>
      <c r="Y103" s="147">
        <v>6</v>
      </c>
      <c r="Z103" s="147"/>
      <c r="AA103" s="158"/>
      <c r="AB103" s="147"/>
      <c r="AC103" s="147"/>
      <c r="AD103" s="147" t="s">
        <v>777</v>
      </c>
      <c r="AE103" s="147"/>
      <c r="AF103" s="159">
        <f t="shared" si="10"/>
        <v>0.7</v>
      </c>
      <c r="AG103" s="160"/>
      <c r="AH103" s="160" t="b">
        <f t="shared" si="11"/>
        <v>0</v>
      </c>
    </row>
    <row r="104" spans="1:34" ht="44.25" customHeight="1" thickBot="1" x14ac:dyDescent="0.3">
      <c r="A104" s="147">
        <v>91</v>
      </c>
      <c r="B104" s="147">
        <v>2018</v>
      </c>
      <c r="C104" s="148" t="s">
        <v>363</v>
      </c>
      <c r="D104" s="147">
        <v>5</v>
      </c>
      <c r="E104" s="148"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148" t="s">
        <v>107</v>
      </c>
      <c r="G104" s="148" t="s">
        <v>116</v>
      </c>
      <c r="H104" s="149" t="s">
        <v>528</v>
      </c>
      <c r="I104" s="149" t="s">
        <v>163</v>
      </c>
      <c r="J104" s="150">
        <v>45</v>
      </c>
      <c r="K104" s="151"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152">
        <v>1375</v>
      </c>
      <c r="M104" s="147">
        <v>1022972630</v>
      </c>
      <c r="N104" s="153" t="s">
        <v>655</v>
      </c>
      <c r="O104" s="154">
        <v>8960000</v>
      </c>
      <c r="P104" s="155"/>
      <c r="Q104" s="156">
        <v>0</v>
      </c>
      <c r="R104" s="156"/>
      <c r="S104" s="156"/>
      <c r="T104" s="156">
        <f t="shared" si="9"/>
        <v>8960000</v>
      </c>
      <c r="U104" s="156">
        <v>6570667</v>
      </c>
      <c r="V104" s="157">
        <v>43347</v>
      </c>
      <c r="W104" s="157">
        <v>43350</v>
      </c>
      <c r="X104" s="157">
        <v>43471</v>
      </c>
      <c r="Y104" s="147">
        <v>121</v>
      </c>
      <c r="Z104" s="147"/>
      <c r="AA104" s="158"/>
      <c r="AB104" s="147"/>
      <c r="AC104" s="147"/>
      <c r="AD104" s="147" t="s">
        <v>777</v>
      </c>
      <c r="AE104" s="147"/>
      <c r="AF104" s="159">
        <f t="shared" si="10"/>
        <v>0.73333337053571424</v>
      </c>
      <c r="AG104" s="160"/>
      <c r="AH104" s="160" t="b">
        <f t="shared" si="11"/>
        <v>0</v>
      </c>
    </row>
    <row r="105" spans="1:34" ht="44.25" customHeight="1" thickBot="1" x14ac:dyDescent="0.3">
      <c r="A105" s="147">
        <v>92</v>
      </c>
      <c r="B105" s="147">
        <v>2018</v>
      </c>
      <c r="C105" s="148" t="s">
        <v>364</v>
      </c>
      <c r="D105" s="147">
        <v>5</v>
      </c>
      <c r="E105" s="148"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148" t="s">
        <v>107</v>
      </c>
      <c r="G105" s="148" t="s">
        <v>116</v>
      </c>
      <c r="H105" s="149" t="s">
        <v>529</v>
      </c>
      <c r="I105" s="149" t="s">
        <v>163</v>
      </c>
      <c r="J105" s="150">
        <v>45</v>
      </c>
      <c r="K105" s="151"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152">
        <v>1375</v>
      </c>
      <c r="M105" s="147">
        <v>51657917</v>
      </c>
      <c r="N105" s="153" t="s">
        <v>652</v>
      </c>
      <c r="O105" s="154">
        <v>18800000</v>
      </c>
      <c r="P105" s="155"/>
      <c r="Q105" s="156">
        <v>0</v>
      </c>
      <c r="R105" s="156"/>
      <c r="S105" s="156"/>
      <c r="T105" s="156">
        <f t="shared" si="9"/>
        <v>18800000</v>
      </c>
      <c r="U105" s="156">
        <v>13786667</v>
      </c>
      <c r="V105" s="157">
        <v>43342</v>
      </c>
      <c r="W105" s="157">
        <v>43346</v>
      </c>
      <c r="X105" s="157">
        <v>43467</v>
      </c>
      <c r="Y105" s="147">
        <v>121</v>
      </c>
      <c r="Z105" s="147"/>
      <c r="AA105" s="158"/>
      <c r="AB105" s="147"/>
      <c r="AC105" s="147"/>
      <c r="AD105" s="147" t="s">
        <v>777</v>
      </c>
      <c r="AE105" s="147"/>
      <c r="AF105" s="159">
        <f t="shared" si="10"/>
        <v>0.7333333510638298</v>
      </c>
      <c r="AG105" s="160"/>
      <c r="AH105" s="160" t="b">
        <f t="shared" si="11"/>
        <v>0</v>
      </c>
    </row>
    <row r="106" spans="1:34" ht="44.25" customHeight="1" thickBot="1" x14ac:dyDescent="0.3">
      <c r="A106" s="147">
        <v>93</v>
      </c>
      <c r="B106" s="147">
        <v>2018</v>
      </c>
      <c r="C106" s="148" t="s">
        <v>365</v>
      </c>
      <c r="D106" s="147">
        <v>5</v>
      </c>
      <c r="E106" s="148"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148" t="s">
        <v>107</v>
      </c>
      <c r="G106" s="148" t="s">
        <v>116</v>
      </c>
      <c r="H106" s="149" t="s">
        <v>530</v>
      </c>
      <c r="I106" s="149" t="s">
        <v>163</v>
      </c>
      <c r="J106" s="150">
        <v>45</v>
      </c>
      <c r="K106" s="151"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Gobernanza e influencia local, regional e internacional</v>
      </c>
      <c r="L106" s="152">
        <v>1375</v>
      </c>
      <c r="M106" s="147">
        <v>52900762</v>
      </c>
      <c r="N106" s="153" t="s">
        <v>677</v>
      </c>
      <c r="O106" s="154">
        <v>16000000</v>
      </c>
      <c r="P106" s="155"/>
      <c r="Q106" s="156">
        <v>0</v>
      </c>
      <c r="R106" s="156"/>
      <c r="S106" s="156"/>
      <c r="T106" s="156">
        <f t="shared" si="9"/>
        <v>16000000</v>
      </c>
      <c r="U106" s="156">
        <v>11200000</v>
      </c>
      <c r="V106" s="157">
        <v>43341</v>
      </c>
      <c r="W106" s="157">
        <v>43346</v>
      </c>
      <c r="X106" s="157">
        <v>43467</v>
      </c>
      <c r="Y106" s="147">
        <v>121</v>
      </c>
      <c r="Z106" s="147"/>
      <c r="AA106" s="158"/>
      <c r="AB106" s="147"/>
      <c r="AC106" s="147"/>
      <c r="AD106" s="147" t="s">
        <v>777</v>
      </c>
      <c r="AE106" s="147"/>
      <c r="AF106" s="159">
        <f t="shared" si="10"/>
        <v>0.7</v>
      </c>
      <c r="AG106" s="160"/>
      <c r="AH106" s="160" t="b">
        <f t="shared" si="11"/>
        <v>0</v>
      </c>
    </row>
    <row r="107" spans="1:34" ht="44.25" customHeight="1" thickBot="1" x14ac:dyDescent="0.3">
      <c r="A107" s="147">
        <v>94</v>
      </c>
      <c r="B107" s="147">
        <v>2018</v>
      </c>
      <c r="C107" s="148" t="s">
        <v>366</v>
      </c>
      <c r="D107" s="147">
        <v>5</v>
      </c>
      <c r="E107" s="148"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148" t="s">
        <v>107</v>
      </c>
      <c r="G107" s="148" t="s">
        <v>116</v>
      </c>
      <c r="H107" s="149" t="s">
        <v>531</v>
      </c>
      <c r="I107" s="149" t="s">
        <v>163</v>
      </c>
      <c r="J107" s="150">
        <v>18</v>
      </c>
      <c r="K107" s="151"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Mejor movilidad para todos</v>
      </c>
      <c r="L107" s="152">
        <v>1364</v>
      </c>
      <c r="M107" s="147">
        <v>52558577</v>
      </c>
      <c r="N107" s="153" t="s">
        <v>661</v>
      </c>
      <c r="O107" s="156">
        <v>10000000</v>
      </c>
      <c r="P107" s="155"/>
      <c r="Q107" s="156">
        <v>0</v>
      </c>
      <c r="R107" s="156"/>
      <c r="S107" s="156"/>
      <c r="T107" s="156">
        <f t="shared" si="9"/>
        <v>10000000</v>
      </c>
      <c r="U107" s="156">
        <v>7000000</v>
      </c>
      <c r="V107" s="157">
        <v>43346</v>
      </c>
      <c r="W107" s="157">
        <v>43350</v>
      </c>
      <c r="X107" s="157">
        <v>43471</v>
      </c>
      <c r="Y107" s="147">
        <v>121</v>
      </c>
      <c r="Z107" s="147"/>
      <c r="AA107" s="158"/>
      <c r="AB107" s="147"/>
      <c r="AC107" s="147"/>
      <c r="AD107" s="147" t="s">
        <v>777</v>
      </c>
      <c r="AE107" s="147"/>
      <c r="AF107" s="159">
        <f t="shared" si="10"/>
        <v>0.7</v>
      </c>
      <c r="AG107" s="160"/>
      <c r="AH107" s="160" t="b">
        <f t="shared" si="11"/>
        <v>0</v>
      </c>
    </row>
    <row r="108" spans="1:34" ht="44.25" customHeight="1" thickBot="1" x14ac:dyDescent="0.3">
      <c r="A108" s="147">
        <v>95</v>
      </c>
      <c r="B108" s="147">
        <v>2018</v>
      </c>
      <c r="C108" s="148" t="s">
        <v>367</v>
      </c>
      <c r="D108" s="147">
        <v>5</v>
      </c>
      <c r="E108" s="148"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148" t="s">
        <v>107</v>
      </c>
      <c r="G108" s="148" t="s">
        <v>116</v>
      </c>
      <c r="H108" s="149" t="s">
        <v>532</v>
      </c>
      <c r="I108" s="149" t="s">
        <v>163</v>
      </c>
      <c r="J108" s="150">
        <v>45</v>
      </c>
      <c r="K108" s="151"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152">
        <v>1375</v>
      </c>
      <c r="M108" s="147">
        <v>52211430</v>
      </c>
      <c r="N108" s="153" t="s">
        <v>668</v>
      </c>
      <c r="O108" s="156">
        <v>18800000</v>
      </c>
      <c r="P108" s="155"/>
      <c r="Q108" s="156">
        <v>0</v>
      </c>
      <c r="R108" s="156"/>
      <c r="S108" s="156"/>
      <c r="T108" s="156">
        <f t="shared" si="9"/>
        <v>18800000</v>
      </c>
      <c r="U108" s="156">
        <v>13160000</v>
      </c>
      <c r="V108" s="157">
        <v>43343</v>
      </c>
      <c r="W108" s="157">
        <v>43350</v>
      </c>
      <c r="X108" s="157">
        <v>43471</v>
      </c>
      <c r="Y108" s="147">
        <v>121</v>
      </c>
      <c r="Z108" s="147"/>
      <c r="AA108" s="158"/>
      <c r="AB108" s="147"/>
      <c r="AC108" s="147"/>
      <c r="AD108" s="147" t="s">
        <v>777</v>
      </c>
      <c r="AE108" s="147"/>
      <c r="AF108" s="159">
        <f t="shared" si="10"/>
        <v>0.7</v>
      </c>
      <c r="AG108" s="160"/>
      <c r="AH108" s="160" t="b">
        <f t="shared" si="11"/>
        <v>0</v>
      </c>
    </row>
    <row r="109" spans="1:34" ht="44.25" customHeight="1" thickBot="1" x14ac:dyDescent="0.3">
      <c r="A109" s="147">
        <v>96</v>
      </c>
      <c r="B109" s="147">
        <v>2018</v>
      </c>
      <c r="C109" s="148" t="s">
        <v>368</v>
      </c>
      <c r="D109" s="147">
        <v>5</v>
      </c>
      <c r="E109" s="148"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148" t="s">
        <v>107</v>
      </c>
      <c r="G109" s="148" t="s">
        <v>116</v>
      </c>
      <c r="H109" s="149" t="s">
        <v>533</v>
      </c>
      <c r="I109" s="149" t="s">
        <v>163</v>
      </c>
      <c r="J109" s="150">
        <v>45</v>
      </c>
      <c r="K109" s="151"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Gobernanza e influencia local, regional e internacional</v>
      </c>
      <c r="L109" s="152">
        <v>1375</v>
      </c>
      <c r="M109" s="147">
        <v>52008301</v>
      </c>
      <c r="N109" s="153" t="s">
        <v>663</v>
      </c>
      <c r="O109" s="156">
        <v>18800000</v>
      </c>
      <c r="P109" s="155"/>
      <c r="Q109" s="156">
        <v>0</v>
      </c>
      <c r="R109" s="156"/>
      <c r="S109" s="156"/>
      <c r="T109" s="156">
        <f t="shared" si="9"/>
        <v>18800000</v>
      </c>
      <c r="U109" s="156">
        <v>13160000</v>
      </c>
      <c r="V109" s="157" t="s">
        <v>773</v>
      </c>
      <c r="W109" s="157">
        <v>43350</v>
      </c>
      <c r="X109" s="157">
        <v>43471</v>
      </c>
      <c r="Y109" s="147">
        <v>121</v>
      </c>
      <c r="Z109" s="147"/>
      <c r="AA109" s="158"/>
      <c r="AB109" s="147"/>
      <c r="AC109" s="147"/>
      <c r="AD109" s="147" t="s">
        <v>777</v>
      </c>
      <c r="AE109" s="147"/>
      <c r="AF109" s="159">
        <f t="shared" si="10"/>
        <v>0.7</v>
      </c>
      <c r="AG109" s="160"/>
      <c r="AH109" s="160" t="b">
        <f t="shared" si="11"/>
        <v>0</v>
      </c>
    </row>
    <row r="110" spans="1:34" ht="44.25" customHeight="1" thickBot="1" x14ac:dyDescent="0.3">
      <c r="A110" s="147">
        <v>97</v>
      </c>
      <c r="B110" s="147">
        <v>2018</v>
      </c>
      <c r="C110" s="148" t="s">
        <v>369</v>
      </c>
      <c r="D110" s="147">
        <v>5</v>
      </c>
      <c r="E110" s="148"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148" t="s">
        <v>107</v>
      </c>
      <c r="G110" s="148" t="s">
        <v>116</v>
      </c>
      <c r="H110" s="149" t="s">
        <v>534</v>
      </c>
      <c r="I110" s="149" t="s">
        <v>163</v>
      </c>
      <c r="J110" s="150">
        <v>45</v>
      </c>
      <c r="K110" s="151"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152">
        <v>1375</v>
      </c>
      <c r="M110" s="147">
        <v>1012446237</v>
      </c>
      <c r="N110" s="153" t="s">
        <v>660</v>
      </c>
      <c r="O110" s="156">
        <v>7200000</v>
      </c>
      <c r="P110" s="155"/>
      <c r="Q110" s="156">
        <v>0</v>
      </c>
      <c r="R110" s="156"/>
      <c r="S110" s="156"/>
      <c r="T110" s="156">
        <f t="shared" si="9"/>
        <v>7200000</v>
      </c>
      <c r="U110" s="156">
        <v>3600000</v>
      </c>
      <c r="V110" s="157">
        <v>43343</v>
      </c>
      <c r="W110" s="157">
        <v>43350</v>
      </c>
      <c r="X110" s="157">
        <v>43495</v>
      </c>
      <c r="Y110" s="147">
        <v>121</v>
      </c>
      <c r="Z110" s="147"/>
      <c r="AA110" s="158"/>
      <c r="AB110" s="147"/>
      <c r="AC110" s="147"/>
      <c r="AD110" s="147" t="s">
        <v>777</v>
      </c>
      <c r="AE110" s="147"/>
      <c r="AF110" s="159">
        <f t="shared" si="10"/>
        <v>0.5</v>
      </c>
      <c r="AG110" s="160"/>
      <c r="AH110" s="160" t="b">
        <f t="shared" si="11"/>
        <v>0</v>
      </c>
    </row>
    <row r="111" spans="1:34" ht="44.25" customHeight="1" thickBot="1" x14ac:dyDescent="0.3">
      <c r="A111" s="147">
        <v>98</v>
      </c>
      <c r="B111" s="147">
        <v>2018</v>
      </c>
      <c r="C111" s="148" t="s">
        <v>370</v>
      </c>
      <c r="D111" s="147">
        <v>5</v>
      </c>
      <c r="E111" s="148"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148" t="s">
        <v>107</v>
      </c>
      <c r="G111" s="148" t="s">
        <v>116</v>
      </c>
      <c r="H111" s="149" t="s">
        <v>535</v>
      </c>
      <c r="I111" s="149" t="s">
        <v>163</v>
      </c>
      <c r="J111" s="150">
        <v>45</v>
      </c>
      <c r="K111" s="151"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Gobernanza e influencia local, regional e internacional</v>
      </c>
      <c r="L111" s="152">
        <v>1375</v>
      </c>
      <c r="M111" s="147">
        <v>1030521003</v>
      </c>
      <c r="N111" s="153" t="s">
        <v>671</v>
      </c>
      <c r="O111" s="156">
        <v>7840000</v>
      </c>
      <c r="P111" s="155"/>
      <c r="Q111" s="156">
        <v>0</v>
      </c>
      <c r="R111" s="156"/>
      <c r="S111" s="156"/>
      <c r="T111" s="156">
        <f t="shared" si="9"/>
        <v>7840000</v>
      </c>
      <c r="U111" s="156">
        <v>5488000</v>
      </c>
      <c r="V111" s="157">
        <v>43343</v>
      </c>
      <c r="W111" s="157">
        <v>43350</v>
      </c>
      <c r="X111" s="157">
        <v>43471</v>
      </c>
      <c r="Y111" s="147">
        <v>121</v>
      </c>
      <c r="Z111" s="147"/>
      <c r="AA111" s="158"/>
      <c r="AB111" s="147"/>
      <c r="AC111" s="147"/>
      <c r="AD111" s="147" t="s">
        <v>777</v>
      </c>
      <c r="AE111" s="147"/>
      <c r="AF111" s="159">
        <f t="shared" si="10"/>
        <v>0.7</v>
      </c>
      <c r="AG111" s="160"/>
      <c r="AH111" s="160" t="b">
        <f t="shared" si="11"/>
        <v>0</v>
      </c>
    </row>
    <row r="112" spans="1:34" ht="44.25" customHeight="1" thickBot="1" x14ac:dyDescent="0.3">
      <c r="A112" s="147">
        <v>99</v>
      </c>
      <c r="B112" s="147">
        <v>2018</v>
      </c>
      <c r="C112" s="148" t="s">
        <v>371</v>
      </c>
      <c r="D112" s="147">
        <v>5</v>
      </c>
      <c r="E112" s="148"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148" t="s">
        <v>107</v>
      </c>
      <c r="G112" s="148" t="s">
        <v>116</v>
      </c>
      <c r="H112" s="149" t="s">
        <v>536</v>
      </c>
      <c r="I112" s="149" t="s">
        <v>163</v>
      </c>
      <c r="J112" s="150">
        <v>45</v>
      </c>
      <c r="K112" s="151"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Gobernanza e influencia local, regional e internacional</v>
      </c>
      <c r="L112" s="152">
        <v>1375</v>
      </c>
      <c r="M112" s="147">
        <v>52351073</v>
      </c>
      <c r="N112" s="153" t="s">
        <v>721</v>
      </c>
      <c r="O112" s="156">
        <v>19996000</v>
      </c>
      <c r="P112" s="155"/>
      <c r="Q112" s="156">
        <v>0</v>
      </c>
      <c r="R112" s="156"/>
      <c r="S112" s="156"/>
      <c r="T112" s="156">
        <f t="shared" si="9"/>
        <v>19996000</v>
      </c>
      <c r="U112" s="156">
        <v>13997200</v>
      </c>
      <c r="V112" s="157">
        <v>43343</v>
      </c>
      <c r="W112" s="157">
        <v>43350</v>
      </c>
      <c r="X112" s="157">
        <v>43471</v>
      </c>
      <c r="Y112" s="147">
        <v>121</v>
      </c>
      <c r="Z112" s="147"/>
      <c r="AA112" s="158"/>
      <c r="AB112" s="147"/>
      <c r="AC112" s="147"/>
      <c r="AD112" s="147" t="s">
        <v>777</v>
      </c>
      <c r="AE112" s="147"/>
      <c r="AF112" s="159">
        <f t="shared" si="10"/>
        <v>0.7</v>
      </c>
      <c r="AG112" s="160"/>
      <c r="AH112" s="160" t="b">
        <f t="shared" si="11"/>
        <v>0</v>
      </c>
    </row>
    <row r="113" spans="1:34" ht="44.25" customHeight="1" thickBot="1" x14ac:dyDescent="0.3">
      <c r="A113" s="147">
        <v>100</v>
      </c>
      <c r="B113" s="147">
        <v>2018</v>
      </c>
      <c r="C113" s="148" t="s">
        <v>372</v>
      </c>
      <c r="D113" s="147">
        <v>5</v>
      </c>
      <c r="E113" s="148"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148" t="s">
        <v>107</v>
      </c>
      <c r="G113" s="148" t="s">
        <v>116</v>
      </c>
      <c r="H113" s="149" t="s">
        <v>484</v>
      </c>
      <c r="I113" s="149" t="s">
        <v>163</v>
      </c>
      <c r="J113" s="150">
        <v>45</v>
      </c>
      <c r="K113" s="151"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152">
        <v>1375</v>
      </c>
      <c r="M113" s="147">
        <v>39547488</v>
      </c>
      <c r="N113" s="153" t="s">
        <v>722</v>
      </c>
      <c r="O113" s="156">
        <v>11200000</v>
      </c>
      <c r="P113" s="155"/>
      <c r="Q113" s="156">
        <v>0</v>
      </c>
      <c r="R113" s="156"/>
      <c r="S113" s="156"/>
      <c r="T113" s="156">
        <f t="shared" si="9"/>
        <v>11200000</v>
      </c>
      <c r="U113" s="156">
        <v>6906666</v>
      </c>
      <c r="V113" s="157">
        <v>43347</v>
      </c>
      <c r="W113" s="157">
        <v>43350</v>
      </c>
      <c r="X113" s="157">
        <v>43471</v>
      </c>
      <c r="Y113" s="147">
        <v>121</v>
      </c>
      <c r="Z113" s="147"/>
      <c r="AA113" s="158"/>
      <c r="AB113" s="147"/>
      <c r="AC113" s="147" t="s">
        <v>777</v>
      </c>
      <c r="AD113" s="147"/>
      <c r="AE113" s="147"/>
      <c r="AF113" s="159">
        <f t="shared" si="10"/>
        <v>0.61666660714285715</v>
      </c>
      <c r="AG113" s="160"/>
      <c r="AH113" s="160" t="b">
        <f t="shared" si="11"/>
        <v>0</v>
      </c>
    </row>
    <row r="114" spans="1:34" ht="44.25" customHeight="1" thickBot="1" x14ac:dyDescent="0.3">
      <c r="A114" s="147">
        <v>101</v>
      </c>
      <c r="B114" s="147">
        <v>2018</v>
      </c>
      <c r="C114" s="148" t="s">
        <v>373</v>
      </c>
      <c r="D114" s="147">
        <v>5</v>
      </c>
      <c r="E114" s="148"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148" t="s">
        <v>107</v>
      </c>
      <c r="G114" s="148" t="s">
        <v>116</v>
      </c>
      <c r="H114" s="149" t="s">
        <v>537</v>
      </c>
      <c r="I114" s="149" t="s">
        <v>163</v>
      </c>
      <c r="J114" s="150">
        <v>45</v>
      </c>
      <c r="K114" s="151"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152">
        <v>1375</v>
      </c>
      <c r="M114" s="147">
        <v>1022992154</v>
      </c>
      <c r="N114" s="153" t="s">
        <v>723</v>
      </c>
      <c r="O114" s="156">
        <v>6800000</v>
      </c>
      <c r="P114" s="155"/>
      <c r="Q114" s="156">
        <v>0</v>
      </c>
      <c r="R114" s="156"/>
      <c r="S114" s="156"/>
      <c r="T114" s="156">
        <f t="shared" si="9"/>
        <v>6800000</v>
      </c>
      <c r="U114" s="156">
        <v>4136666</v>
      </c>
      <c r="V114" s="157">
        <v>43357</v>
      </c>
      <c r="W114" s="157">
        <v>43360</v>
      </c>
      <c r="X114" s="157">
        <v>43481</v>
      </c>
      <c r="Y114" s="147">
        <v>121</v>
      </c>
      <c r="Z114" s="147"/>
      <c r="AA114" s="158"/>
      <c r="AB114" s="147"/>
      <c r="AC114" s="147" t="s">
        <v>777</v>
      </c>
      <c r="AD114" s="147"/>
      <c r="AE114" s="147"/>
      <c r="AF114" s="159">
        <f t="shared" si="10"/>
        <v>0.60833323529411765</v>
      </c>
      <c r="AG114" s="160"/>
      <c r="AH114" s="160" t="b">
        <f t="shared" si="11"/>
        <v>0</v>
      </c>
    </row>
    <row r="115" spans="1:34" ht="44.25" customHeight="1" thickBot="1" x14ac:dyDescent="0.3">
      <c r="A115" s="147">
        <v>102</v>
      </c>
      <c r="B115" s="147">
        <v>2018</v>
      </c>
      <c r="C115" s="148" t="s">
        <v>374</v>
      </c>
      <c r="D115" s="147">
        <v>5</v>
      </c>
      <c r="E115" s="148"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148" t="s">
        <v>107</v>
      </c>
      <c r="G115" s="148" t="s">
        <v>116</v>
      </c>
      <c r="H115" s="149" t="s">
        <v>538</v>
      </c>
      <c r="I115" s="149" t="s">
        <v>163</v>
      </c>
      <c r="J115" s="150">
        <v>45</v>
      </c>
      <c r="K115" s="151"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152">
        <v>1375</v>
      </c>
      <c r="M115" s="147">
        <v>35465903</v>
      </c>
      <c r="N115" s="153" t="s">
        <v>724</v>
      </c>
      <c r="O115" s="156">
        <v>7200000</v>
      </c>
      <c r="P115" s="155"/>
      <c r="Q115" s="156">
        <v>0</v>
      </c>
      <c r="R115" s="156"/>
      <c r="S115" s="156"/>
      <c r="T115" s="156">
        <f t="shared" si="9"/>
        <v>7200000</v>
      </c>
      <c r="U115" s="156">
        <v>4680000</v>
      </c>
      <c r="V115" s="157">
        <v>43357</v>
      </c>
      <c r="W115" s="157">
        <v>43361</v>
      </c>
      <c r="X115" s="157">
        <v>43482</v>
      </c>
      <c r="Y115" s="147">
        <v>121</v>
      </c>
      <c r="Z115" s="147"/>
      <c r="AA115" s="158"/>
      <c r="AB115" s="147"/>
      <c r="AC115" s="147" t="s">
        <v>777</v>
      </c>
      <c r="AD115" s="147"/>
      <c r="AE115" s="147"/>
      <c r="AF115" s="159">
        <f t="shared" si="10"/>
        <v>0.65</v>
      </c>
      <c r="AG115" s="160"/>
      <c r="AH115" s="160" t="b">
        <f t="shared" si="11"/>
        <v>0</v>
      </c>
    </row>
    <row r="116" spans="1:34" ht="44.25" customHeight="1" thickBot="1" x14ac:dyDescent="0.3">
      <c r="A116" s="147">
        <v>103</v>
      </c>
      <c r="B116" s="147">
        <v>2018</v>
      </c>
      <c r="C116" s="148" t="s">
        <v>375</v>
      </c>
      <c r="D116" s="147">
        <v>5</v>
      </c>
      <c r="E116" s="148"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148" t="s">
        <v>107</v>
      </c>
      <c r="G116" s="148" t="s">
        <v>116</v>
      </c>
      <c r="H116" s="149" t="s">
        <v>454</v>
      </c>
      <c r="I116" s="149" t="s">
        <v>163</v>
      </c>
      <c r="J116" s="150">
        <v>45</v>
      </c>
      <c r="K116" s="151"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152">
        <v>1375</v>
      </c>
      <c r="M116" s="147">
        <v>4090379</v>
      </c>
      <c r="N116" s="153" t="s">
        <v>673</v>
      </c>
      <c r="O116" s="156">
        <v>8960000</v>
      </c>
      <c r="P116" s="155"/>
      <c r="Q116" s="156">
        <v>0</v>
      </c>
      <c r="R116" s="156"/>
      <c r="S116" s="156"/>
      <c r="T116" s="156">
        <f t="shared" si="9"/>
        <v>8960000</v>
      </c>
      <c r="U116" s="156">
        <v>5898666</v>
      </c>
      <c r="V116" s="157">
        <v>43353</v>
      </c>
      <c r="W116" s="157">
        <v>43356</v>
      </c>
      <c r="X116" s="157">
        <v>43477</v>
      </c>
      <c r="Y116" s="147">
        <v>121</v>
      </c>
      <c r="Z116" s="147"/>
      <c r="AA116" s="158"/>
      <c r="AB116" s="147"/>
      <c r="AC116" s="147" t="s">
        <v>777</v>
      </c>
      <c r="AD116" s="147"/>
      <c r="AE116" s="147"/>
      <c r="AF116" s="159">
        <f t="shared" si="10"/>
        <v>0.65833325892857142</v>
      </c>
      <c r="AG116" s="160"/>
      <c r="AH116" s="160" t="b">
        <f t="shared" si="11"/>
        <v>0</v>
      </c>
    </row>
    <row r="117" spans="1:34" ht="44.25" customHeight="1" thickBot="1" x14ac:dyDescent="0.3">
      <c r="A117" s="147">
        <v>104</v>
      </c>
      <c r="B117" s="147">
        <v>2018</v>
      </c>
      <c r="C117" s="148" t="s">
        <v>376</v>
      </c>
      <c r="D117" s="147">
        <v>5</v>
      </c>
      <c r="E117" s="148"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148" t="s">
        <v>107</v>
      </c>
      <c r="G117" s="148" t="s">
        <v>116</v>
      </c>
      <c r="H117" s="149" t="s">
        <v>454</v>
      </c>
      <c r="I117" s="149" t="s">
        <v>163</v>
      </c>
      <c r="J117" s="150">
        <v>45</v>
      </c>
      <c r="K117" s="151"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52">
        <v>1375</v>
      </c>
      <c r="M117" s="147">
        <v>79763739</v>
      </c>
      <c r="N117" s="153" t="s">
        <v>695</v>
      </c>
      <c r="O117" s="156">
        <v>8960000</v>
      </c>
      <c r="P117" s="155"/>
      <c r="Q117" s="156">
        <v>0</v>
      </c>
      <c r="R117" s="156"/>
      <c r="S117" s="156"/>
      <c r="T117" s="156">
        <f t="shared" si="9"/>
        <v>8960000</v>
      </c>
      <c r="U117" s="156">
        <v>5898666</v>
      </c>
      <c r="V117" s="157" t="s">
        <v>774</v>
      </c>
      <c r="W117" s="157">
        <v>43355</v>
      </c>
      <c r="X117" s="157">
        <v>43476</v>
      </c>
      <c r="Y117" s="147">
        <v>121</v>
      </c>
      <c r="Z117" s="147"/>
      <c r="AA117" s="158"/>
      <c r="AB117" s="147"/>
      <c r="AC117" s="147" t="s">
        <v>777</v>
      </c>
      <c r="AD117" s="147"/>
      <c r="AE117" s="147"/>
      <c r="AF117" s="159">
        <f t="shared" si="10"/>
        <v>0.65833325892857142</v>
      </c>
      <c r="AG117" s="160"/>
      <c r="AH117" s="160" t="b">
        <f t="shared" si="11"/>
        <v>0</v>
      </c>
    </row>
    <row r="118" spans="1:34" ht="44.25" customHeight="1" thickBot="1" x14ac:dyDescent="0.3">
      <c r="A118" s="147">
        <v>105</v>
      </c>
      <c r="B118" s="147">
        <v>2018</v>
      </c>
      <c r="C118" s="148" t="s">
        <v>377</v>
      </c>
      <c r="D118" s="147">
        <v>5</v>
      </c>
      <c r="E118" s="148"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148" t="s">
        <v>107</v>
      </c>
      <c r="G118" s="148" t="s">
        <v>116</v>
      </c>
      <c r="H118" s="149" t="s">
        <v>454</v>
      </c>
      <c r="I118" s="149" t="s">
        <v>163</v>
      </c>
      <c r="J118" s="150">
        <v>45</v>
      </c>
      <c r="K118" s="151"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Gobernanza e influencia local, regional e internacional</v>
      </c>
      <c r="L118" s="152">
        <v>1375</v>
      </c>
      <c r="M118" s="147">
        <v>1032656045</v>
      </c>
      <c r="N118" s="153" t="s">
        <v>725</v>
      </c>
      <c r="O118" s="156">
        <v>8960000</v>
      </c>
      <c r="P118" s="155"/>
      <c r="Q118" s="156">
        <v>0</v>
      </c>
      <c r="R118" s="156"/>
      <c r="S118" s="156"/>
      <c r="T118" s="156">
        <f t="shared" si="9"/>
        <v>8960000</v>
      </c>
      <c r="U118" s="156">
        <v>5973333</v>
      </c>
      <c r="V118" s="157">
        <v>43350</v>
      </c>
      <c r="W118" s="157">
        <v>43355</v>
      </c>
      <c r="X118" s="157">
        <v>43476</v>
      </c>
      <c r="Y118" s="147">
        <v>121</v>
      </c>
      <c r="Z118" s="147"/>
      <c r="AA118" s="158"/>
      <c r="AB118" s="147"/>
      <c r="AC118" s="147" t="s">
        <v>777</v>
      </c>
      <c r="AD118" s="147"/>
      <c r="AE118" s="147"/>
      <c r="AF118" s="159">
        <f t="shared" si="10"/>
        <v>0.66666662946428568</v>
      </c>
      <c r="AG118" s="160"/>
      <c r="AH118" s="160" t="b">
        <f t="shared" si="11"/>
        <v>0</v>
      </c>
    </row>
    <row r="119" spans="1:34" ht="44.25" customHeight="1" thickBot="1" x14ac:dyDescent="0.3">
      <c r="A119" s="147">
        <v>106</v>
      </c>
      <c r="B119" s="147">
        <v>2018</v>
      </c>
      <c r="C119" s="148" t="s">
        <v>378</v>
      </c>
      <c r="D119" s="147">
        <v>5</v>
      </c>
      <c r="E119" s="148"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148" t="s">
        <v>107</v>
      </c>
      <c r="G119" s="148" t="s">
        <v>116</v>
      </c>
      <c r="H119" s="149" t="s">
        <v>454</v>
      </c>
      <c r="I119" s="149" t="s">
        <v>163</v>
      </c>
      <c r="J119" s="150">
        <v>45</v>
      </c>
      <c r="K119" s="151"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52">
        <v>1375</v>
      </c>
      <c r="M119" s="147">
        <v>79816851</v>
      </c>
      <c r="N119" s="153" t="s">
        <v>674</v>
      </c>
      <c r="O119" s="156">
        <v>8960000</v>
      </c>
      <c r="P119" s="155"/>
      <c r="Q119" s="156">
        <v>0</v>
      </c>
      <c r="R119" s="156"/>
      <c r="S119" s="156"/>
      <c r="T119" s="156">
        <f t="shared" si="9"/>
        <v>8960000</v>
      </c>
      <c r="U119" s="156">
        <v>5898666</v>
      </c>
      <c r="V119" s="157">
        <v>43350</v>
      </c>
      <c r="W119" s="157">
        <v>43354</v>
      </c>
      <c r="X119" s="157">
        <v>43475</v>
      </c>
      <c r="Y119" s="147">
        <v>121</v>
      </c>
      <c r="Z119" s="147"/>
      <c r="AA119" s="158"/>
      <c r="AB119" s="147"/>
      <c r="AC119" s="147" t="s">
        <v>777</v>
      </c>
      <c r="AD119" s="147"/>
      <c r="AE119" s="147"/>
      <c r="AF119" s="159">
        <f t="shared" si="10"/>
        <v>0.65833325892857142</v>
      </c>
      <c r="AG119" s="160"/>
      <c r="AH119" s="160" t="b">
        <f t="shared" si="11"/>
        <v>0</v>
      </c>
    </row>
    <row r="120" spans="1:34" ht="44.25" customHeight="1" thickBot="1" x14ac:dyDescent="0.3">
      <c r="A120" s="147">
        <v>107</v>
      </c>
      <c r="B120" s="147">
        <v>2018</v>
      </c>
      <c r="C120" s="148" t="s">
        <v>379</v>
      </c>
      <c r="D120" s="147">
        <v>5</v>
      </c>
      <c r="E120" s="148"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148" t="s">
        <v>107</v>
      </c>
      <c r="G120" s="148" t="s">
        <v>116</v>
      </c>
      <c r="H120" s="149" t="s">
        <v>539</v>
      </c>
      <c r="I120" s="149" t="s">
        <v>163</v>
      </c>
      <c r="J120" s="150">
        <v>45</v>
      </c>
      <c r="K120" s="151"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52">
        <v>1375</v>
      </c>
      <c r="M120" s="147">
        <v>19271225</v>
      </c>
      <c r="N120" s="153" t="s">
        <v>672</v>
      </c>
      <c r="O120" s="156">
        <v>8960000</v>
      </c>
      <c r="P120" s="155"/>
      <c r="Q120" s="156">
        <v>0</v>
      </c>
      <c r="R120" s="156"/>
      <c r="S120" s="156"/>
      <c r="T120" s="156">
        <f t="shared" si="9"/>
        <v>8960000</v>
      </c>
      <c r="U120" s="156">
        <v>5898666</v>
      </c>
      <c r="V120" s="157">
        <v>43350</v>
      </c>
      <c r="W120" s="157">
        <v>43355</v>
      </c>
      <c r="X120" s="157">
        <v>43476</v>
      </c>
      <c r="Y120" s="147">
        <v>121</v>
      </c>
      <c r="Z120" s="147"/>
      <c r="AA120" s="158"/>
      <c r="AB120" s="147"/>
      <c r="AC120" s="147" t="s">
        <v>777</v>
      </c>
      <c r="AD120" s="147"/>
      <c r="AE120" s="147"/>
      <c r="AF120" s="159">
        <f t="shared" si="10"/>
        <v>0.65833325892857142</v>
      </c>
      <c r="AG120" s="160"/>
      <c r="AH120" s="160" t="b">
        <f t="shared" si="11"/>
        <v>0</v>
      </c>
    </row>
    <row r="121" spans="1:34" ht="44.25" customHeight="1" thickBot="1" x14ac:dyDescent="0.3">
      <c r="A121" s="147">
        <v>108</v>
      </c>
      <c r="B121" s="147">
        <v>2018</v>
      </c>
      <c r="C121" s="148" t="s">
        <v>380</v>
      </c>
      <c r="D121" s="147">
        <v>5</v>
      </c>
      <c r="E121" s="148"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 PROFESIONALES Y DE APOYO A LA GESTIÓN</v>
      </c>
      <c r="F121" s="148" t="s">
        <v>107</v>
      </c>
      <c r="G121" s="148" t="s">
        <v>116</v>
      </c>
      <c r="H121" s="149" t="s">
        <v>540</v>
      </c>
      <c r="I121" s="149" t="s">
        <v>163</v>
      </c>
      <c r="J121" s="150">
        <v>45</v>
      </c>
      <c r="K121" s="151"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52">
        <v>1375</v>
      </c>
      <c r="M121" s="147">
        <v>1013658079</v>
      </c>
      <c r="N121" s="153" t="s">
        <v>690</v>
      </c>
      <c r="O121" s="156">
        <v>9040000</v>
      </c>
      <c r="P121" s="155"/>
      <c r="Q121" s="156">
        <v>0</v>
      </c>
      <c r="R121" s="156"/>
      <c r="S121" s="156"/>
      <c r="T121" s="156">
        <f t="shared" si="9"/>
        <v>9040000</v>
      </c>
      <c r="U121" s="156">
        <v>5198000</v>
      </c>
      <c r="V121" s="157">
        <v>43350</v>
      </c>
      <c r="W121" s="157">
        <v>43355</v>
      </c>
      <c r="X121" s="157">
        <v>43487</v>
      </c>
      <c r="Y121" s="147">
        <v>121</v>
      </c>
      <c r="Z121" s="147"/>
      <c r="AA121" s="158"/>
      <c r="AB121" s="147"/>
      <c r="AC121" s="147" t="s">
        <v>777</v>
      </c>
      <c r="AD121" s="147"/>
      <c r="AE121" s="147"/>
      <c r="AF121" s="159">
        <f t="shared" si="10"/>
        <v>0.57499999999999996</v>
      </c>
      <c r="AG121" s="160"/>
      <c r="AH121" s="160" t="b">
        <f t="shared" si="11"/>
        <v>0</v>
      </c>
    </row>
    <row r="122" spans="1:34" ht="44.25" customHeight="1" thickBot="1" x14ac:dyDescent="0.3">
      <c r="A122" s="147">
        <v>109</v>
      </c>
      <c r="B122" s="147">
        <v>2018</v>
      </c>
      <c r="C122" s="148" t="s">
        <v>381</v>
      </c>
      <c r="D122" s="147">
        <v>5</v>
      </c>
      <c r="E122" s="148"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 PROFESIONALES Y DE APOYO A LA GESTIÓN</v>
      </c>
      <c r="F122" s="148" t="s">
        <v>107</v>
      </c>
      <c r="G122" s="148" t="s">
        <v>116</v>
      </c>
      <c r="H122" s="149" t="s">
        <v>541</v>
      </c>
      <c r="I122" s="149" t="s">
        <v>163</v>
      </c>
      <c r="J122" s="150">
        <v>45</v>
      </c>
      <c r="K122" s="151"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52">
        <v>1375</v>
      </c>
      <c r="M122" s="147">
        <v>79358856</v>
      </c>
      <c r="N122" s="153" t="s">
        <v>676</v>
      </c>
      <c r="O122" s="156">
        <v>8800000</v>
      </c>
      <c r="P122" s="155"/>
      <c r="Q122" s="156">
        <v>0</v>
      </c>
      <c r="R122" s="156"/>
      <c r="S122" s="156"/>
      <c r="T122" s="156">
        <f t="shared" si="9"/>
        <v>8800000</v>
      </c>
      <c r="U122" s="156">
        <v>5866667</v>
      </c>
      <c r="V122" s="157">
        <v>43350</v>
      </c>
      <c r="W122" s="157">
        <v>43354</v>
      </c>
      <c r="X122" s="157">
        <v>43487</v>
      </c>
      <c r="Y122" s="147">
        <v>133</v>
      </c>
      <c r="Z122" s="147"/>
      <c r="AA122" s="158"/>
      <c r="AB122" s="147"/>
      <c r="AC122" s="147" t="s">
        <v>777</v>
      </c>
      <c r="AD122" s="147"/>
      <c r="AE122" s="147"/>
      <c r="AF122" s="159">
        <f t="shared" si="10"/>
        <v>0.66666670454545451</v>
      </c>
      <c r="AG122" s="160"/>
      <c r="AH122" s="160" t="b">
        <f t="shared" si="11"/>
        <v>0</v>
      </c>
    </row>
    <row r="123" spans="1:34" ht="44.25" customHeight="1" thickBot="1" x14ac:dyDescent="0.3">
      <c r="A123" s="147">
        <v>110</v>
      </c>
      <c r="B123" s="147">
        <v>2018</v>
      </c>
      <c r="C123" s="148"/>
      <c r="D123" s="147"/>
      <c r="E123" s="148"/>
      <c r="F123" s="148"/>
      <c r="G123" s="148"/>
      <c r="H123" s="149"/>
      <c r="I123" s="149"/>
      <c r="J123" s="150"/>
      <c r="K123" s="151"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No ha seleccionado un número de programa</v>
      </c>
      <c r="L123" s="152"/>
      <c r="M123" s="152"/>
      <c r="N123" s="153"/>
      <c r="O123" s="156"/>
      <c r="P123" s="155"/>
      <c r="Q123" s="156"/>
      <c r="R123" s="156"/>
      <c r="S123" s="156"/>
      <c r="T123" s="156">
        <f t="shared" si="9"/>
        <v>0</v>
      </c>
      <c r="U123" s="156"/>
      <c r="V123" s="157"/>
      <c r="W123" s="157"/>
      <c r="X123" s="157"/>
      <c r="Y123" s="147">
        <v>0</v>
      </c>
      <c r="Z123" s="147"/>
      <c r="AA123" s="158" t="s">
        <v>777</v>
      </c>
      <c r="AB123" s="147"/>
      <c r="AC123" s="147"/>
      <c r="AD123" s="147"/>
      <c r="AE123" s="147"/>
      <c r="AF123" s="159" t="e">
        <f t="shared" si="10"/>
        <v>#DIV/0!</v>
      </c>
      <c r="AG123" s="160"/>
      <c r="AH123" s="160" t="b">
        <f t="shared" si="11"/>
        <v>1</v>
      </c>
    </row>
    <row r="124" spans="1:34" ht="44.25" customHeight="1" thickBot="1" x14ac:dyDescent="0.3">
      <c r="A124" s="147">
        <v>111</v>
      </c>
      <c r="B124" s="147">
        <v>2018</v>
      </c>
      <c r="C124" s="148" t="s">
        <v>382</v>
      </c>
      <c r="D124" s="147">
        <v>5</v>
      </c>
      <c r="E124" s="148"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148" t="s">
        <v>107</v>
      </c>
      <c r="G124" s="148" t="s">
        <v>116</v>
      </c>
      <c r="H124" s="149" t="s">
        <v>542</v>
      </c>
      <c r="I124" s="149" t="s">
        <v>163</v>
      </c>
      <c r="J124" s="150">
        <v>18</v>
      </c>
      <c r="K124" s="151"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Mejor movilidad para todos</v>
      </c>
      <c r="L124" s="152">
        <v>1364</v>
      </c>
      <c r="M124" s="147">
        <v>12194109</v>
      </c>
      <c r="N124" s="153" t="s">
        <v>659</v>
      </c>
      <c r="O124" s="156">
        <v>25800000</v>
      </c>
      <c r="P124" s="155"/>
      <c r="Q124" s="156">
        <v>0</v>
      </c>
      <c r="R124" s="156"/>
      <c r="S124" s="156"/>
      <c r="T124" s="156">
        <f t="shared" si="9"/>
        <v>25800000</v>
      </c>
      <c r="U124" s="156">
        <v>16555000</v>
      </c>
      <c r="V124" s="157">
        <v>43353</v>
      </c>
      <c r="W124" s="157">
        <v>43354</v>
      </c>
      <c r="X124" s="157">
        <v>43475</v>
      </c>
      <c r="Y124" s="147">
        <v>121</v>
      </c>
      <c r="Z124" s="147"/>
      <c r="AA124" s="158"/>
      <c r="AB124" s="147"/>
      <c r="AC124" s="147" t="s">
        <v>777</v>
      </c>
      <c r="AD124" s="147"/>
      <c r="AE124" s="147"/>
      <c r="AF124" s="159">
        <f t="shared" si="10"/>
        <v>0.64166666666666672</v>
      </c>
      <c r="AG124" s="160"/>
      <c r="AH124" s="160" t="b">
        <f t="shared" si="11"/>
        <v>0</v>
      </c>
    </row>
    <row r="125" spans="1:34" ht="44.25" customHeight="1" thickBot="1" x14ac:dyDescent="0.3">
      <c r="A125" s="147">
        <v>112</v>
      </c>
      <c r="B125" s="147">
        <v>2018</v>
      </c>
      <c r="C125" s="148" t="s">
        <v>383</v>
      </c>
      <c r="D125" s="147">
        <v>5</v>
      </c>
      <c r="E125" s="148"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148" t="s">
        <v>107</v>
      </c>
      <c r="G125" s="148" t="s">
        <v>116</v>
      </c>
      <c r="H125" s="149" t="s">
        <v>543</v>
      </c>
      <c r="I125" s="149" t="s">
        <v>163</v>
      </c>
      <c r="J125" s="150">
        <v>18</v>
      </c>
      <c r="K125" s="151"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Mejor movilidad para todos</v>
      </c>
      <c r="L125" s="152">
        <v>1364</v>
      </c>
      <c r="M125" s="147">
        <v>1032445235</v>
      </c>
      <c r="N125" s="153" t="s">
        <v>678</v>
      </c>
      <c r="O125" s="156">
        <v>10000000</v>
      </c>
      <c r="P125" s="155"/>
      <c r="Q125" s="156">
        <v>0</v>
      </c>
      <c r="R125" s="156"/>
      <c r="S125" s="156"/>
      <c r="T125" s="156">
        <f t="shared" si="9"/>
        <v>10000000</v>
      </c>
      <c r="U125" s="156">
        <v>6416666</v>
      </c>
      <c r="V125" s="157">
        <v>43354</v>
      </c>
      <c r="W125" s="157">
        <v>43357</v>
      </c>
      <c r="X125" s="157">
        <v>43478</v>
      </c>
      <c r="Y125" s="147">
        <v>121</v>
      </c>
      <c r="Z125" s="147"/>
      <c r="AA125" s="158"/>
      <c r="AB125" s="147"/>
      <c r="AC125" s="147" t="s">
        <v>777</v>
      </c>
      <c r="AD125" s="147"/>
      <c r="AE125" s="147"/>
      <c r="AF125" s="159">
        <f t="shared" si="10"/>
        <v>0.64166659999999998</v>
      </c>
      <c r="AG125" s="160"/>
      <c r="AH125" s="160" t="b">
        <f t="shared" si="11"/>
        <v>0</v>
      </c>
    </row>
    <row r="126" spans="1:34" ht="44.25" customHeight="1" thickBot="1" x14ac:dyDescent="0.3">
      <c r="A126" s="147">
        <v>113</v>
      </c>
      <c r="B126" s="147">
        <v>2018</v>
      </c>
      <c r="C126" s="148" t="s">
        <v>384</v>
      </c>
      <c r="D126" s="147">
        <v>5</v>
      </c>
      <c r="E126" s="148"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148" t="s">
        <v>107</v>
      </c>
      <c r="G126" s="148" t="s">
        <v>116</v>
      </c>
      <c r="H126" s="149" t="s">
        <v>544</v>
      </c>
      <c r="I126" s="149" t="s">
        <v>163</v>
      </c>
      <c r="J126" s="150">
        <v>45</v>
      </c>
      <c r="K126" s="151"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152">
        <v>1375</v>
      </c>
      <c r="M126" s="147">
        <v>52231511</v>
      </c>
      <c r="N126" s="153" t="s">
        <v>670</v>
      </c>
      <c r="O126" s="156">
        <v>10600000</v>
      </c>
      <c r="P126" s="155"/>
      <c r="Q126" s="156">
        <v>0</v>
      </c>
      <c r="R126" s="156"/>
      <c r="S126" s="156"/>
      <c r="T126" s="156">
        <f t="shared" si="9"/>
        <v>10600000</v>
      </c>
      <c r="U126" s="156">
        <v>6890000</v>
      </c>
      <c r="V126" s="157" t="s">
        <v>775</v>
      </c>
      <c r="W126" s="157">
        <v>43357</v>
      </c>
      <c r="X126" s="157">
        <v>43478</v>
      </c>
      <c r="Y126" s="147">
        <v>121</v>
      </c>
      <c r="Z126" s="147"/>
      <c r="AA126" s="158"/>
      <c r="AB126" s="147"/>
      <c r="AC126" s="147" t="s">
        <v>777</v>
      </c>
      <c r="AD126" s="147"/>
      <c r="AE126" s="147"/>
      <c r="AF126" s="159">
        <f t="shared" si="10"/>
        <v>0.65</v>
      </c>
      <c r="AG126" s="160"/>
      <c r="AH126" s="160" t="b">
        <f t="shared" si="11"/>
        <v>0</v>
      </c>
    </row>
    <row r="127" spans="1:34" ht="44.25" customHeight="1" thickBot="1" x14ac:dyDescent="0.3">
      <c r="A127" s="147">
        <v>114</v>
      </c>
      <c r="B127" s="147">
        <v>2018</v>
      </c>
      <c r="C127" s="148" t="s">
        <v>385</v>
      </c>
      <c r="D127" s="147">
        <v>5</v>
      </c>
      <c r="E127" s="148"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148" t="s">
        <v>107</v>
      </c>
      <c r="G127" s="148" t="s">
        <v>116</v>
      </c>
      <c r="H127" s="149" t="s">
        <v>545</v>
      </c>
      <c r="I127" s="149" t="s">
        <v>163</v>
      </c>
      <c r="J127" s="150">
        <v>45</v>
      </c>
      <c r="K127" s="151"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Gobernanza e influencia local, regional e internacional</v>
      </c>
      <c r="L127" s="152">
        <v>1375</v>
      </c>
      <c r="M127" s="147">
        <v>1010160606</v>
      </c>
      <c r="N127" s="153" t="s">
        <v>685</v>
      </c>
      <c r="O127" s="156">
        <v>9600000</v>
      </c>
      <c r="P127" s="155"/>
      <c r="Q127" s="156">
        <v>0</v>
      </c>
      <c r="R127" s="156"/>
      <c r="S127" s="156"/>
      <c r="T127" s="156">
        <f t="shared" si="9"/>
        <v>9600000</v>
      </c>
      <c r="U127" s="156">
        <v>6240000</v>
      </c>
      <c r="V127" s="157">
        <v>43354</v>
      </c>
      <c r="W127" s="157">
        <v>43356</v>
      </c>
      <c r="X127" s="157">
        <v>43477</v>
      </c>
      <c r="Y127" s="147">
        <v>121</v>
      </c>
      <c r="Z127" s="147"/>
      <c r="AA127" s="158"/>
      <c r="AB127" s="147"/>
      <c r="AC127" s="147" t="s">
        <v>777</v>
      </c>
      <c r="AD127" s="147"/>
      <c r="AE127" s="147"/>
      <c r="AF127" s="159">
        <f t="shared" si="10"/>
        <v>0.65</v>
      </c>
      <c r="AG127" s="160"/>
      <c r="AH127" s="160" t="b">
        <f t="shared" si="11"/>
        <v>0</v>
      </c>
    </row>
    <row r="128" spans="1:34" ht="44.25" customHeight="1" thickBot="1" x14ac:dyDescent="0.3">
      <c r="A128" s="147">
        <v>115</v>
      </c>
      <c r="B128" s="147">
        <v>2018</v>
      </c>
      <c r="C128" s="148" t="s">
        <v>386</v>
      </c>
      <c r="D128" s="147">
        <v>5</v>
      </c>
      <c r="E128" s="148"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148" t="s">
        <v>107</v>
      </c>
      <c r="G128" s="148" t="s">
        <v>116</v>
      </c>
      <c r="H128" s="149" t="s">
        <v>546</v>
      </c>
      <c r="I128" s="149" t="s">
        <v>163</v>
      </c>
      <c r="J128" s="150">
        <v>45</v>
      </c>
      <c r="K128" s="151"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152">
        <v>1375</v>
      </c>
      <c r="M128" s="147">
        <v>1032656360</v>
      </c>
      <c r="N128" s="153" t="s">
        <v>680</v>
      </c>
      <c r="O128" s="156">
        <v>7200000</v>
      </c>
      <c r="P128" s="155"/>
      <c r="Q128" s="156">
        <v>0</v>
      </c>
      <c r="R128" s="156"/>
      <c r="S128" s="156"/>
      <c r="T128" s="156">
        <f t="shared" si="9"/>
        <v>7200000</v>
      </c>
      <c r="U128" s="156">
        <v>4680000</v>
      </c>
      <c r="V128" s="157">
        <v>43354</v>
      </c>
      <c r="W128" s="157">
        <v>43356</v>
      </c>
      <c r="X128" s="157">
        <v>43477</v>
      </c>
      <c r="Y128" s="147">
        <v>121</v>
      </c>
      <c r="Z128" s="147"/>
      <c r="AA128" s="158"/>
      <c r="AB128" s="147"/>
      <c r="AC128" s="147" t="s">
        <v>777</v>
      </c>
      <c r="AD128" s="147"/>
      <c r="AE128" s="147"/>
      <c r="AF128" s="159">
        <f t="shared" si="10"/>
        <v>0.65</v>
      </c>
      <c r="AG128" s="160"/>
      <c r="AH128" s="160" t="b">
        <f t="shared" si="11"/>
        <v>0</v>
      </c>
    </row>
    <row r="129" spans="1:34" ht="44.25" customHeight="1" thickBot="1" x14ac:dyDescent="0.3">
      <c r="A129" s="147">
        <v>116</v>
      </c>
      <c r="B129" s="147">
        <v>2018</v>
      </c>
      <c r="C129" s="148" t="s">
        <v>387</v>
      </c>
      <c r="D129" s="147">
        <v>5</v>
      </c>
      <c r="E129" s="148"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148" t="s">
        <v>107</v>
      </c>
      <c r="G129" s="148" t="s">
        <v>116</v>
      </c>
      <c r="H129" s="149" t="s">
        <v>547</v>
      </c>
      <c r="I129" s="149" t="s">
        <v>163</v>
      </c>
      <c r="J129" s="150">
        <v>38</v>
      </c>
      <c r="K129" s="151"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BH-BMPT'!$D$39,IF(J129=39,'Equivalencia BH-BMPT'!$D$40,IF(J129=40,'Equivalencia BH-BMPT'!$D$41,IF(J129=41,'Equivalencia BH-BMPT'!$D$42,IF(J129=42,'Equivalencia BH-BMPT'!$D$43,IF(J129=43,'Equivalencia BH-BMPT'!$D$44,IF(J129=44,'Equivalencia BH-BMPT'!$D$45,IF(J129=45,'Equivalencia BH-BMPT'!$D$46,"No ha seleccionado un número de programa")))))))))))))))))))))))))))))))))))))))))))))</f>
        <v>Recuperación y manejo de la Estructura Ecológica Principal</v>
      </c>
      <c r="L129" s="152">
        <v>1379</v>
      </c>
      <c r="M129" s="147">
        <v>1010170206</v>
      </c>
      <c r="N129" s="153" t="s">
        <v>687</v>
      </c>
      <c r="O129" s="156">
        <v>18800000</v>
      </c>
      <c r="P129" s="155"/>
      <c r="Q129" s="156">
        <v>0</v>
      </c>
      <c r="R129" s="156"/>
      <c r="S129" s="156"/>
      <c r="T129" s="156">
        <f t="shared" si="9"/>
        <v>18800000</v>
      </c>
      <c r="U129" s="156">
        <v>11280000</v>
      </c>
      <c r="V129" s="157">
        <v>43354</v>
      </c>
      <c r="W129" s="157">
        <v>43356</v>
      </c>
      <c r="X129" s="157">
        <v>43477</v>
      </c>
      <c r="Y129" s="147">
        <v>121</v>
      </c>
      <c r="Z129" s="147"/>
      <c r="AA129" s="158"/>
      <c r="AB129" s="147"/>
      <c r="AC129" s="147" t="s">
        <v>777</v>
      </c>
      <c r="AD129" s="147"/>
      <c r="AE129" s="147"/>
      <c r="AF129" s="159">
        <f t="shared" si="10"/>
        <v>0.6</v>
      </c>
      <c r="AG129" s="160"/>
      <c r="AH129" s="160" t="b">
        <f t="shared" si="11"/>
        <v>0</v>
      </c>
    </row>
    <row r="130" spans="1:34" ht="44.25" customHeight="1" thickBot="1" x14ac:dyDescent="0.3">
      <c r="A130" s="147">
        <v>117</v>
      </c>
      <c r="B130" s="147">
        <v>2018</v>
      </c>
      <c r="C130" s="148" t="s">
        <v>388</v>
      </c>
      <c r="D130" s="147">
        <v>5</v>
      </c>
      <c r="E130" s="148"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148" t="s">
        <v>107</v>
      </c>
      <c r="G130" s="148" t="s">
        <v>116</v>
      </c>
      <c r="H130" s="149" t="s">
        <v>548</v>
      </c>
      <c r="I130" s="149" t="s">
        <v>163</v>
      </c>
      <c r="J130" s="150">
        <v>45</v>
      </c>
      <c r="K130" s="151"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52">
        <v>1375</v>
      </c>
      <c r="M130" s="147">
        <v>79826818</v>
      </c>
      <c r="N130" s="153" t="s">
        <v>691</v>
      </c>
      <c r="O130" s="156">
        <v>7200000</v>
      </c>
      <c r="P130" s="155"/>
      <c r="Q130" s="156">
        <v>0</v>
      </c>
      <c r="R130" s="156"/>
      <c r="S130" s="156"/>
      <c r="T130" s="156">
        <f t="shared" si="9"/>
        <v>7200000</v>
      </c>
      <c r="U130" s="156">
        <v>4620000</v>
      </c>
      <c r="V130" s="157">
        <v>43354</v>
      </c>
      <c r="W130" s="157">
        <v>43362</v>
      </c>
      <c r="X130" s="157">
        <v>43483</v>
      </c>
      <c r="Y130" s="147">
        <v>121</v>
      </c>
      <c r="Z130" s="147"/>
      <c r="AA130" s="158"/>
      <c r="AB130" s="147"/>
      <c r="AC130" s="147" t="s">
        <v>777</v>
      </c>
      <c r="AD130" s="147"/>
      <c r="AE130" s="147"/>
      <c r="AF130" s="159">
        <f t="shared" si="10"/>
        <v>0.64166666666666672</v>
      </c>
      <c r="AG130" s="160"/>
      <c r="AH130" s="160" t="b">
        <f t="shared" si="11"/>
        <v>0</v>
      </c>
    </row>
    <row r="131" spans="1:34" ht="44.25" customHeight="1" thickBot="1" x14ac:dyDescent="0.3">
      <c r="A131" s="147">
        <v>118</v>
      </c>
      <c r="B131" s="147">
        <v>2018</v>
      </c>
      <c r="C131" s="148" t="s">
        <v>389</v>
      </c>
      <c r="D131" s="147">
        <v>5</v>
      </c>
      <c r="E131" s="148"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148" t="s">
        <v>107</v>
      </c>
      <c r="G131" s="148" t="s">
        <v>116</v>
      </c>
      <c r="H131" s="149" t="s">
        <v>549</v>
      </c>
      <c r="I131" s="149" t="s">
        <v>163</v>
      </c>
      <c r="J131" s="150">
        <v>45</v>
      </c>
      <c r="K131" s="151"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52">
        <v>1375</v>
      </c>
      <c r="M131" s="147">
        <v>19157189</v>
      </c>
      <c r="N131" s="153" t="s">
        <v>693</v>
      </c>
      <c r="O131" s="156">
        <v>5200000</v>
      </c>
      <c r="P131" s="155"/>
      <c r="Q131" s="156">
        <v>0</v>
      </c>
      <c r="R131" s="156"/>
      <c r="S131" s="156"/>
      <c r="T131" s="156">
        <f t="shared" si="9"/>
        <v>5200000</v>
      </c>
      <c r="U131" s="156">
        <v>2600000</v>
      </c>
      <c r="V131" s="157" t="s">
        <v>776</v>
      </c>
      <c r="W131" s="157">
        <v>43357</v>
      </c>
      <c r="X131" s="157">
        <v>43478</v>
      </c>
      <c r="Y131" s="147">
        <v>121</v>
      </c>
      <c r="Z131" s="147"/>
      <c r="AA131" s="158"/>
      <c r="AB131" s="147"/>
      <c r="AC131" s="147" t="s">
        <v>777</v>
      </c>
      <c r="AD131" s="147"/>
      <c r="AE131" s="147"/>
      <c r="AF131" s="159">
        <f t="shared" si="10"/>
        <v>0.5</v>
      </c>
      <c r="AG131" s="160"/>
      <c r="AH131" s="160" t="b">
        <f t="shared" si="11"/>
        <v>0</v>
      </c>
    </row>
    <row r="132" spans="1:34" ht="44.25" customHeight="1" thickBot="1" x14ac:dyDescent="0.3">
      <c r="A132" s="147">
        <v>119</v>
      </c>
      <c r="B132" s="147">
        <v>2018</v>
      </c>
      <c r="C132" s="148" t="s">
        <v>390</v>
      </c>
      <c r="D132" s="147">
        <v>5</v>
      </c>
      <c r="E132" s="148"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148" t="s">
        <v>107</v>
      </c>
      <c r="G132" s="148" t="s">
        <v>116</v>
      </c>
      <c r="H132" s="149" t="s">
        <v>550</v>
      </c>
      <c r="I132" s="149" t="s">
        <v>163</v>
      </c>
      <c r="J132" s="150">
        <v>45</v>
      </c>
      <c r="K132" s="151"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152">
        <v>1375</v>
      </c>
      <c r="M132" s="147">
        <v>91071340</v>
      </c>
      <c r="N132" s="153" t="s">
        <v>679</v>
      </c>
      <c r="O132" s="156">
        <v>9040000</v>
      </c>
      <c r="P132" s="155"/>
      <c r="Q132" s="156">
        <v>0</v>
      </c>
      <c r="R132" s="156"/>
      <c r="S132" s="156"/>
      <c r="T132" s="156">
        <f t="shared" si="9"/>
        <v>9040000</v>
      </c>
      <c r="U132" s="156">
        <v>5800666</v>
      </c>
      <c r="V132" s="157">
        <v>43374</v>
      </c>
      <c r="W132" s="157">
        <v>43357</v>
      </c>
      <c r="X132" s="157">
        <v>43478</v>
      </c>
      <c r="Y132" s="147">
        <v>121</v>
      </c>
      <c r="Z132" s="147"/>
      <c r="AA132" s="158"/>
      <c r="AB132" s="147"/>
      <c r="AC132" s="147" t="s">
        <v>777</v>
      </c>
      <c r="AD132" s="147"/>
      <c r="AE132" s="147"/>
      <c r="AF132" s="159">
        <f t="shared" si="10"/>
        <v>0.641666592920354</v>
      </c>
      <c r="AG132" s="160"/>
      <c r="AH132" s="160" t="b">
        <f t="shared" si="11"/>
        <v>0</v>
      </c>
    </row>
    <row r="133" spans="1:34" ht="44.25" customHeight="1" thickBot="1" x14ac:dyDescent="0.3">
      <c r="A133" s="147">
        <v>120</v>
      </c>
      <c r="B133" s="147">
        <v>2018</v>
      </c>
      <c r="C133" s="148" t="s">
        <v>391</v>
      </c>
      <c r="D133" s="147">
        <v>5</v>
      </c>
      <c r="E133" s="148"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148" t="s">
        <v>107</v>
      </c>
      <c r="G133" s="148" t="s">
        <v>116</v>
      </c>
      <c r="H133" s="149" t="s">
        <v>551</v>
      </c>
      <c r="I133" s="149" t="s">
        <v>163</v>
      </c>
      <c r="J133" s="150">
        <v>45</v>
      </c>
      <c r="K133" s="151"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Gobernanza e influencia local, regional e internacional</v>
      </c>
      <c r="L133" s="152">
        <v>1375</v>
      </c>
      <c r="M133" s="147">
        <v>79975491</v>
      </c>
      <c r="N133" s="153" t="s">
        <v>694</v>
      </c>
      <c r="O133" s="156">
        <v>6800000</v>
      </c>
      <c r="P133" s="155"/>
      <c r="Q133" s="156">
        <v>0</v>
      </c>
      <c r="R133" s="156"/>
      <c r="S133" s="156"/>
      <c r="T133" s="156">
        <f t="shared" si="9"/>
        <v>6800000</v>
      </c>
      <c r="U133" s="156">
        <v>4080000</v>
      </c>
      <c r="V133" s="157">
        <v>43355</v>
      </c>
      <c r="W133" s="157">
        <v>43357</v>
      </c>
      <c r="X133" s="157">
        <v>43478</v>
      </c>
      <c r="Y133" s="147">
        <v>121</v>
      </c>
      <c r="Z133" s="147"/>
      <c r="AA133" s="158"/>
      <c r="AB133" s="147"/>
      <c r="AC133" s="147" t="s">
        <v>777</v>
      </c>
      <c r="AD133" s="147"/>
      <c r="AE133" s="147"/>
      <c r="AF133" s="159">
        <f t="shared" si="10"/>
        <v>0.6</v>
      </c>
      <c r="AG133" s="160"/>
      <c r="AH133" s="160" t="b">
        <f t="shared" si="11"/>
        <v>0</v>
      </c>
    </row>
    <row r="134" spans="1:34" ht="44.25" customHeight="1" thickBot="1" x14ac:dyDescent="0.3">
      <c r="A134" s="147">
        <v>121</v>
      </c>
      <c r="B134" s="147">
        <v>2018</v>
      </c>
      <c r="C134" s="148" t="s">
        <v>392</v>
      </c>
      <c r="D134" s="147">
        <v>5</v>
      </c>
      <c r="E134" s="148"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148" t="s">
        <v>107</v>
      </c>
      <c r="G134" s="148" t="s">
        <v>116</v>
      </c>
      <c r="H134" s="149" t="s">
        <v>552</v>
      </c>
      <c r="I134" s="149" t="s">
        <v>163</v>
      </c>
      <c r="J134" s="150">
        <v>45</v>
      </c>
      <c r="K134" s="151"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52">
        <v>1375</v>
      </c>
      <c r="M134" s="147">
        <v>79042250</v>
      </c>
      <c r="N134" s="153" t="s">
        <v>697</v>
      </c>
      <c r="O134" s="156">
        <v>18800000</v>
      </c>
      <c r="P134" s="155"/>
      <c r="Q134" s="156">
        <v>0</v>
      </c>
      <c r="R134" s="156"/>
      <c r="S134" s="156"/>
      <c r="T134" s="156">
        <f t="shared" si="9"/>
        <v>18800000</v>
      </c>
      <c r="U134" s="156">
        <v>11280000</v>
      </c>
      <c r="V134" s="157">
        <v>43360</v>
      </c>
      <c r="W134" s="157">
        <v>43362</v>
      </c>
      <c r="X134" s="157">
        <v>43483</v>
      </c>
      <c r="Y134" s="147">
        <v>121</v>
      </c>
      <c r="Z134" s="147"/>
      <c r="AA134" s="158"/>
      <c r="AB134" s="147"/>
      <c r="AC134" s="147" t="s">
        <v>777</v>
      </c>
      <c r="AD134" s="147"/>
      <c r="AE134" s="147"/>
      <c r="AF134" s="159">
        <f t="shared" si="10"/>
        <v>0.6</v>
      </c>
      <c r="AG134" s="160"/>
      <c r="AH134" s="160" t="b">
        <f t="shared" si="11"/>
        <v>0</v>
      </c>
    </row>
    <row r="135" spans="1:34" ht="44.25" customHeight="1" thickBot="1" x14ac:dyDescent="0.3">
      <c r="A135" s="147">
        <v>122</v>
      </c>
      <c r="B135" s="147">
        <v>2018</v>
      </c>
      <c r="C135" s="148"/>
      <c r="D135" s="147"/>
      <c r="E135" s="148"/>
      <c r="F135" s="148"/>
      <c r="G135" s="148"/>
      <c r="H135" s="149"/>
      <c r="I135" s="149"/>
      <c r="J135" s="150"/>
      <c r="K135" s="151"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No ha seleccionado un número de programa</v>
      </c>
      <c r="L135" s="152"/>
      <c r="M135" s="152"/>
      <c r="N135" s="153"/>
      <c r="O135" s="156"/>
      <c r="P135" s="155"/>
      <c r="Q135" s="156"/>
      <c r="R135" s="156"/>
      <c r="S135" s="156"/>
      <c r="T135" s="156">
        <f t="shared" si="9"/>
        <v>0</v>
      </c>
      <c r="U135" s="156"/>
      <c r="V135" s="157"/>
      <c r="W135" s="157"/>
      <c r="X135" s="157"/>
      <c r="Y135" s="147">
        <v>0</v>
      </c>
      <c r="Z135" s="147"/>
      <c r="AA135" s="158" t="s">
        <v>777</v>
      </c>
      <c r="AB135" s="147"/>
      <c r="AC135" s="147"/>
      <c r="AD135" s="147"/>
      <c r="AE135" s="147"/>
      <c r="AF135" s="159" t="e">
        <f t="shared" si="10"/>
        <v>#DIV/0!</v>
      </c>
      <c r="AG135" s="160"/>
      <c r="AH135" s="160" t="b">
        <f t="shared" si="11"/>
        <v>1</v>
      </c>
    </row>
    <row r="136" spans="1:34" ht="44.25" customHeight="1" thickBot="1" x14ac:dyDescent="0.3">
      <c r="A136" s="147">
        <v>123</v>
      </c>
      <c r="B136" s="147">
        <v>2018</v>
      </c>
      <c r="C136" s="148" t="s">
        <v>393</v>
      </c>
      <c r="D136" s="147">
        <v>5</v>
      </c>
      <c r="E136" s="148"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148" t="s">
        <v>107</v>
      </c>
      <c r="G136" s="148" t="s">
        <v>116</v>
      </c>
      <c r="H136" s="149" t="s">
        <v>553</v>
      </c>
      <c r="I136" s="149" t="s">
        <v>163</v>
      </c>
      <c r="J136" s="150">
        <v>45</v>
      </c>
      <c r="K136" s="151"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52">
        <v>1375</v>
      </c>
      <c r="M136" s="147">
        <v>1033767652</v>
      </c>
      <c r="N136" s="153" t="s">
        <v>681</v>
      </c>
      <c r="O136" s="156">
        <v>6800000</v>
      </c>
      <c r="P136" s="155"/>
      <c r="Q136" s="156">
        <v>0</v>
      </c>
      <c r="R136" s="156"/>
      <c r="S136" s="156"/>
      <c r="T136" s="156">
        <f t="shared" si="9"/>
        <v>6800000</v>
      </c>
      <c r="U136" s="156">
        <v>3966666</v>
      </c>
      <c r="V136" s="157">
        <v>43357</v>
      </c>
      <c r="W136" s="157">
        <v>43364</v>
      </c>
      <c r="X136" s="157">
        <v>43485</v>
      </c>
      <c r="Y136" s="147">
        <v>121</v>
      </c>
      <c r="Z136" s="147"/>
      <c r="AA136" s="158"/>
      <c r="AB136" s="147"/>
      <c r="AC136" s="147" t="s">
        <v>777</v>
      </c>
      <c r="AD136" s="147"/>
      <c r="AE136" s="147"/>
      <c r="AF136" s="159">
        <f t="shared" si="10"/>
        <v>0.58333323529411762</v>
      </c>
      <c r="AG136" s="160"/>
      <c r="AH136" s="160" t="b">
        <f t="shared" si="11"/>
        <v>0</v>
      </c>
    </row>
    <row r="137" spans="1:34" ht="44.25" customHeight="1" thickBot="1" x14ac:dyDescent="0.3">
      <c r="A137" s="147">
        <v>124</v>
      </c>
      <c r="B137" s="147">
        <v>2018</v>
      </c>
      <c r="C137" s="148" t="s">
        <v>394</v>
      </c>
      <c r="D137" s="147">
        <v>5</v>
      </c>
      <c r="E137" s="148"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148" t="s">
        <v>107</v>
      </c>
      <c r="G137" s="148" t="s">
        <v>116</v>
      </c>
      <c r="H137" s="149" t="s">
        <v>493</v>
      </c>
      <c r="I137" s="149" t="s">
        <v>163</v>
      </c>
      <c r="J137" s="150">
        <v>45</v>
      </c>
      <c r="K137" s="151"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52">
        <v>1375</v>
      </c>
      <c r="M137" s="147">
        <v>1016031740</v>
      </c>
      <c r="N137" s="153" t="s">
        <v>686</v>
      </c>
      <c r="O137" s="156">
        <v>7200000</v>
      </c>
      <c r="P137" s="155"/>
      <c r="Q137" s="156">
        <v>0</v>
      </c>
      <c r="R137" s="156"/>
      <c r="S137" s="156"/>
      <c r="T137" s="156">
        <f t="shared" si="9"/>
        <v>7200000</v>
      </c>
      <c r="U137" s="156">
        <v>4380000</v>
      </c>
      <c r="V137" s="157">
        <v>43355</v>
      </c>
      <c r="W137" s="157">
        <v>43361</v>
      </c>
      <c r="X137" s="157">
        <v>43482</v>
      </c>
      <c r="Y137" s="147">
        <v>121</v>
      </c>
      <c r="Z137" s="147"/>
      <c r="AA137" s="158"/>
      <c r="AB137" s="147"/>
      <c r="AC137" s="147" t="s">
        <v>777</v>
      </c>
      <c r="AD137" s="147"/>
      <c r="AE137" s="147"/>
      <c r="AF137" s="159">
        <f t="shared" si="10"/>
        <v>0.60833333333333328</v>
      </c>
      <c r="AG137" s="160"/>
      <c r="AH137" s="160" t="b">
        <f t="shared" si="11"/>
        <v>0</v>
      </c>
    </row>
    <row r="138" spans="1:34" ht="44.25" customHeight="1" thickBot="1" x14ac:dyDescent="0.3">
      <c r="A138" s="147">
        <v>125</v>
      </c>
      <c r="B138" s="147">
        <v>2018</v>
      </c>
      <c r="C138" s="148" t="s">
        <v>395</v>
      </c>
      <c r="D138" s="147">
        <v>5</v>
      </c>
      <c r="E138" s="148"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148" t="s">
        <v>107</v>
      </c>
      <c r="G138" s="148" t="s">
        <v>116</v>
      </c>
      <c r="H138" s="149" t="s">
        <v>554</v>
      </c>
      <c r="I138" s="149" t="s">
        <v>163</v>
      </c>
      <c r="J138" s="150">
        <v>45</v>
      </c>
      <c r="K138" s="151"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52">
        <v>1375</v>
      </c>
      <c r="M138" s="147">
        <v>51876508</v>
      </c>
      <c r="N138" s="153" t="s">
        <v>705</v>
      </c>
      <c r="O138" s="156">
        <v>8800000</v>
      </c>
      <c r="P138" s="155"/>
      <c r="Q138" s="156">
        <v>0</v>
      </c>
      <c r="R138" s="156"/>
      <c r="S138" s="156"/>
      <c r="T138" s="156">
        <f t="shared" si="9"/>
        <v>8800000</v>
      </c>
      <c r="U138" s="156">
        <v>5280000</v>
      </c>
      <c r="V138" s="157">
        <v>43356</v>
      </c>
      <c r="W138" s="157">
        <v>43362</v>
      </c>
      <c r="X138" s="157">
        <v>43483</v>
      </c>
      <c r="Y138" s="147">
        <v>121</v>
      </c>
      <c r="Z138" s="147"/>
      <c r="AA138" s="158"/>
      <c r="AB138" s="147"/>
      <c r="AC138" s="147" t="s">
        <v>777</v>
      </c>
      <c r="AD138" s="147"/>
      <c r="AE138" s="147"/>
      <c r="AF138" s="159">
        <f t="shared" si="10"/>
        <v>0.6</v>
      </c>
      <c r="AG138" s="160"/>
      <c r="AH138" s="160" t="b">
        <f t="shared" si="11"/>
        <v>0</v>
      </c>
    </row>
    <row r="139" spans="1:34" ht="44.25" customHeight="1" thickBot="1" x14ac:dyDescent="0.3">
      <c r="A139" s="147">
        <v>126</v>
      </c>
      <c r="B139" s="147">
        <v>2018</v>
      </c>
      <c r="C139" s="148"/>
      <c r="D139" s="147"/>
      <c r="E139" s="148"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No ha seleccionado un tipo de contrato válido</v>
      </c>
      <c r="F139" s="148"/>
      <c r="G139" s="148"/>
      <c r="H139" s="149"/>
      <c r="I139" s="149"/>
      <c r="J139" s="150"/>
      <c r="K139" s="151"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No ha seleccionado un número de programa</v>
      </c>
      <c r="L139" s="152"/>
      <c r="M139" s="147"/>
      <c r="N139" s="153"/>
      <c r="O139" s="156"/>
      <c r="P139" s="155"/>
      <c r="Q139" s="156"/>
      <c r="R139" s="156"/>
      <c r="S139" s="156"/>
      <c r="T139" s="156">
        <f t="shared" si="9"/>
        <v>0</v>
      </c>
      <c r="U139" s="156"/>
      <c r="V139" s="157"/>
      <c r="W139" s="157"/>
      <c r="X139" s="157"/>
      <c r="Y139" s="147">
        <v>0</v>
      </c>
      <c r="Z139" s="147"/>
      <c r="AA139" s="158" t="s">
        <v>777</v>
      </c>
      <c r="AB139" s="147"/>
      <c r="AC139" s="147"/>
      <c r="AD139" s="147"/>
      <c r="AE139" s="147"/>
      <c r="AF139" s="159" t="e">
        <f t="shared" si="10"/>
        <v>#DIV/0!</v>
      </c>
      <c r="AG139" s="160"/>
      <c r="AH139" s="160" t="b">
        <f t="shared" si="11"/>
        <v>1</v>
      </c>
    </row>
    <row r="140" spans="1:34" ht="44.25" customHeight="1" thickBot="1" x14ac:dyDescent="0.3">
      <c r="A140" s="147">
        <v>127</v>
      </c>
      <c r="B140" s="147">
        <v>2018</v>
      </c>
      <c r="C140" s="148" t="s">
        <v>396</v>
      </c>
      <c r="D140" s="147">
        <v>5</v>
      </c>
      <c r="E140" s="148"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148" t="s">
        <v>107</v>
      </c>
      <c r="G140" s="148" t="s">
        <v>116</v>
      </c>
      <c r="H140" s="149" t="s">
        <v>555</v>
      </c>
      <c r="I140" s="149" t="s">
        <v>163</v>
      </c>
      <c r="J140" s="150">
        <v>45</v>
      </c>
      <c r="K140" s="151"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52">
        <v>1375</v>
      </c>
      <c r="M140" s="147">
        <v>1026277892</v>
      </c>
      <c r="N140" s="153" t="s">
        <v>688</v>
      </c>
      <c r="O140" s="156">
        <v>18800000</v>
      </c>
      <c r="P140" s="155"/>
      <c r="Q140" s="156">
        <v>0</v>
      </c>
      <c r="R140" s="156"/>
      <c r="S140" s="156"/>
      <c r="T140" s="156">
        <f t="shared" si="9"/>
        <v>18800000</v>
      </c>
      <c r="U140" s="156">
        <v>11280000</v>
      </c>
      <c r="V140" s="157">
        <v>43356</v>
      </c>
      <c r="W140" s="157">
        <v>43362</v>
      </c>
      <c r="X140" s="157">
        <v>43483</v>
      </c>
      <c r="Y140" s="147">
        <v>121</v>
      </c>
      <c r="Z140" s="147"/>
      <c r="AA140" s="158"/>
      <c r="AB140" s="147"/>
      <c r="AC140" s="147" t="s">
        <v>777</v>
      </c>
      <c r="AD140" s="147"/>
      <c r="AE140" s="147"/>
      <c r="AF140" s="159">
        <f t="shared" si="10"/>
        <v>0.6</v>
      </c>
      <c r="AG140" s="160"/>
      <c r="AH140" s="160" t="b">
        <f t="shared" si="11"/>
        <v>0</v>
      </c>
    </row>
    <row r="141" spans="1:34" ht="44.25" customHeight="1" thickBot="1" x14ac:dyDescent="0.3">
      <c r="A141" s="147">
        <v>128</v>
      </c>
      <c r="B141" s="147">
        <v>2018</v>
      </c>
      <c r="C141" s="148" t="s">
        <v>397</v>
      </c>
      <c r="D141" s="147">
        <v>5</v>
      </c>
      <c r="E141" s="148"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148" t="s">
        <v>107</v>
      </c>
      <c r="G141" s="148" t="s">
        <v>116</v>
      </c>
      <c r="H141" s="149" t="s">
        <v>556</v>
      </c>
      <c r="I141" s="149" t="s">
        <v>163</v>
      </c>
      <c r="J141" s="150">
        <v>45</v>
      </c>
      <c r="K141" s="151"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52">
        <v>1375</v>
      </c>
      <c r="M141" s="147">
        <v>1069751536</v>
      </c>
      <c r="N141" s="153" t="s">
        <v>665</v>
      </c>
      <c r="O141" s="156">
        <v>16000000</v>
      </c>
      <c r="P141" s="155"/>
      <c r="Q141" s="156">
        <v>0</v>
      </c>
      <c r="R141" s="156"/>
      <c r="S141" s="156"/>
      <c r="T141" s="156">
        <f t="shared" si="9"/>
        <v>16000000</v>
      </c>
      <c r="U141" s="156">
        <v>9733333</v>
      </c>
      <c r="V141" s="157">
        <v>43360</v>
      </c>
      <c r="W141" s="157">
        <v>43361</v>
      </c>
      <c r="X141" s="157">
        <v>43482</v>
      </c>
      <c r="Y141" s="147">
        <v>121</v>
      </c>
      <c r="Z141" s="147"/>
      <c r="AA141" s="158"/>
      <c r="AB141" s="147"/>
      <c r="AC141" s="147" t="s">
        <v>777</v>
      </c>
      <c r="AD141" s="147"/>
      <c r="AE141" s="147"/>
      <c r="AF141" s="159">
        <f t="shared" si="10"/>
        <v>0.6083333125</v>
      </c>
      <c r="AG141" s="160"/>
      <c r="AH141" s="160" t="b">
        <f t="shared" si="11"/>
        <v>0</v>
      </c>
    </row>
    <row r="142" spans="1:34" ht="44.25" customHeight="1" thickBot="1" x14ac:dyDescent="0.3">
      <c r="A142" s="147">
        <v>129</v>
      </c>
      <c r="B142" s="147">
        <v>2018</v>
      </c>
      <c r="C142" s="148" t="s">
        <v>398</v>
      </c>
      <c r="D142" s="147">
        <v>5</v>
      </c>
      <c r="E142" s="148"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148" t="s">
        <v>107</v>
      </c>
      <c r="G142" s="148" t="s">
        <v>116</v>
      </c>
      <c r="H142" s="149" t="s">
        <v>557</v>
      </c>
      <c r="I142" s="149" t="s">
        <v>163</v>
      </c>
      <c r="J142" s="150">
        <v>18</v>
      </c>
      <c r="K142" s="151"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Mejor movilidad para todos</v>
      </c>
      <c r="L142" s="152">
        <v>1364</v>
      </c>
      <c r="M142" s="147">
        <v>80101544</v>
      </c>
      <c r="N142" s="153" t="s">
        <v>699</v>
      </c>
      <c r="O142" s="156">
        <v>18800000</v>
      </c>
      <c r="P142" s="155"/>
      <c r="Q142" s="156">
        <v>0</v>
      </c>
      <c r="R142" s="156"/>
      <c r="S142" s="156"/>
      <c r="T142" s="156">
        <f t="shared" si="9"/>
        <v>18800000</v>
      </c>
      <c r="U142" s="156">
        <v>12220000</v>
      </c>
      <c r="V142" s="157">
        <v>43355</v>
      </c>
      <c r="W142" s="157">
        <v>43356</v>
      </c>
      <c r="X142" s="157">
        <v>43477</v>
      </c>
      <c r="Y142" s="147">
        <v>121</v>
      </c>
      <c r="Z142" s="147"/>
      <c r="AA142" s="158"/>
      <c r="AB142" s="147"/>
      <c r="AC142" s="147" t="s">
        <v>777</v>
      </c>
      <c r="AD142" s="147"/>
      <c r="AE142" s="147"/>
      <c r="AF142" s="159">
        <f t="shared" si="10"/>
        <v>0.65</v>
      </c>
      <c r="AG142" s="160"/>
      <c r="AH142" s="160" t="b">
        <f t="shared" si="11"/>
        <v>0</v>
      </c>
    </row>
    <row r="143" spans="1:34" ht="44.25" customHeight="1" thickBot="1" x14ac:dyDescent="0.3">
      <c r="A143" s="147">
        <v>130</v>
      </c>
      <c r="B143" s="147">
        <v>2018</v>
      </c>
      <c r="C143" s="148" t="s">
        <v>399</v>
      </c>
      <c r="D143" s="147">
        <v>5</v>
      </c>
      <c r="E143" s="148"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148" t="s">
        <v>107</v>
      </c>
      <c r="G143" s="148" t="s">
        <v>116</v>
      </c>
      <c r="H143" s="149" t="s">
        <v>558</v>
      </c>
      <c r="I143" s="149" t="s">
        <v>163</v>
      </c>
      <c r="J143" s="150">
        <v>18</v>
      </c>
      <c r="K143" s="151"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Mejor movilidad para todos</v>
      </c>
      <c r="L143" s="152">
        <v>1364</v>
      </c>
      <c r="M143" s="147">
        <v>7167328</v>
      </c>
      <c r="N143" s="153" t="s">
        <v>726</v>
      </c>
      <c r="O143" s="156">
        <v>28000000</v>
      </c>
      <c r="P143" s="155"/>
      <c r="Q143" s="156">
        <v>0</v>
      </c>
      <c r="R143" s="156"/>
      <c r="S143" s="156"/>
      <c r="T143" s="156">
        <f t="shared" si="9"/>
        <v>28000000</v>
      </c>
      <c r="U143" s="156">
        <v>17033333</v>
      </c>
      <c r="V143" s="157">
        <v>43357</v>
      </c>
      <c r="W143" s="157">
        <v>43361</v>
      </c>
      <c r="X143" s="157">
        <v>43482</v>
      </c>
      <c r="Y143" s="147">
        <v>121</v>
      </c>
      <c r="Z143" s="147"/>
      <c r="AA143" s="158"/>
      <c r="AB143" s="147"/>
      <c r="AC143" s="147" t="s">
        <v>777</v>
      </c>
      <c r="AD143" s="147"/>
      <c r="AE143" s="147"/>
      <c r="AF143" s="159">
        <f t="shared" si="10"/>
        <v>0.60833332142857144</v>
      </c>
      <c r="AG143" s="160"/>
      <c r="AH143" s="160" t="b">
        <f t="shared" si="11"/>
        <v>0</v>
      </c>
    </row>
    <row r="144" spans="1:34" ht="44.25" customHeight="1" thickBot="1" x14ac:dyDescent="0.3">
      <c r="A144" s="147">
        <v>131</v>
      </c>
      <c r="B144" s="147">
        <v>2018</v>
      </c>
      <c r="C144" s="148" t="s">
        <v>400</v>
      </c>
      <c r="D144" s="147">
        <v>5</v>
      </c>
      <c r="E144" s="148"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148" t="s">
        <v>107</v>
      </c>
      <c r="G144" s="148" t="s">
        <v>116</v>
      </c>
      <c r="H144" s="149" t="s">
        <v>559</v>
      </c>
      <c r="I144" s="149" t="s">
        <v>163</v>
      </c>
      <c r="J144" s="150">
        <v>45</v>
      </c>
      <c r="K144" s="151"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52">
        <v>1375</v>
      </c>
      <c r="M144" s="147">
        <v>80362137</v>
      </c>
      <c r="N144" s="153" t="s">
        <v>727</v>
      </c>
      <c r="O144" s="156">
        <v>16800000</v>
      </c>
      <c r="P144" s="155"/>
      <c r="Q144" s="156">
        <v>0</v>
      </c>
      <c r="R144" s="156"/>
      <c r="S144" s="156"/>
      <c r="T144" s="156">
        <f t="shared" si="9"/>
        <v>16800000</v>
      </c>
      <c r="U144" s="156">
        <v>9240000</v>
      </c>
      <c r="V144" s="157">
        <v>43361</v>
      </c>
      <c r="W144" s="157">
        <v>43368</v>
      </c>
      <c r="X144" s="157">
        <v>43489</v>
      </c>
      <c r="Y144" s="147">
        <v>121</v>
      </c>
      <c r="Z144" s="147"/>
      <c r="AA144" s="158"/>
      <c r="AB144" s="147"/>
      <c r="AC144" s="147" t="s">
        <v>777</v>
      </c>
      <c r="AD144" s="147"/>
      <c r="AE144" s="147"/>
      <c r="AF144" s="159">
        <f t="shared" si="10"/>
        <v>0.55000000000000004</v>
      </c>
      <c r="AG144" s="160"/>
      <c r="AH144" s="160" t="b">
        <f t="shared" si="11"/>
        <v>0</v>
      </c>
    </row>
    <row r="145" spans="1:34" ht="44.25" customHeight="1" thickBot="1" x14ac:dyDescent="0.3">
      <c r="A145" s="147">
        <v>132</v>
      </c>
      <c r="B145" s="147">
        <v>2018</v>
      </c>
      <c r="C145" s="148" t="s">
        <v>401</v>
      </c>
      <c r="D145" s="147">
        <v>5</v>
      </c>
      <c r="E145" s="148"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148" t="s">
        <v>107</v>
      </c>
      <c r="G145" s="148" t="s">
        <v>116</v>
      </c>
      <c r="H145" s="149" t="s">
        <v>482</v>
      </c>
      <c r="I145" s="149" t="s">
        <v>163</v>
      </c>
      <c r="J145" s="150">
        <v>45</v>
      </c>
      <c r="K145" s="151"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52">
        <v>1375</v>
      </c>
      <c r="M145" s="147">
        <v>17639781</v>
      </c>
      <c r="N145" s="153" t="s">
        <v>728</v>
      </c>
      <c r="O145" s="156">
        <v>8960000</v>
      </c>
      <c r="P145" s="155"/>
      <c r="Q145" s="156">
        <v>0</v>
      </c>
      <c r="R145" s="156"/>
      <c r="S145" s="156"/>
      <c r="T145" s="156">
        <f t="shared" si="9"/>
        <v>8960000</v>
      </c>
      <c r="U145" s="156">
        <v>5002666</v>
      </c>
      <c r="V145" s="157">
        <v>43360</v>
      </c>
      <c r="W145" s="157">
        <v>43367</v>
      </c>
      <c r="X145" s="157">
        <v>43488</v>
      </c>
      <c r="Y145" s="147">
        <v>121</v>
      </c>
      <c r="Z145" s="147"/>
      <c r="AA145" s="158"/>
      <c r="AB145" s="147"/>
      <c r="AC145" s="147" t="s">
        <v>777</v>
      </c>
      <c r="AD145" s="147"/>
      <c r="AE145" s="147"/>
      <c r="AF145" s="159">
        <f t="shared" si="10"/>
        <v>0.55833325892857144</v>
      </c>
      <c r="AG145" s="160"/>
      <c r="AH145" s="160" t="b">
        <f t="shared" si="11"/>
        <v>0</v>
      </c>
    </row>
    <row r="146" spans="1:34" ht="44.25" customHeight="1" thickBot="1" x14ac:dyDescent="0.3">
      <c r="A146" s="147">
        <v>133</v>
      </c>
      <c r="B146" s="147">
        <v>2018</v>
      </c>
      <c r="C146" s="148" t="s">
        <v>402</v>
      </c>
      <c r="D146" s="147">
        <v>5</v>
      </c>
      <c r="E146" s="148"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148" t="s">
        <v>107</v>
      </c>
      <c r="G146" s="148" t="s">
        <v>116</v>
      </c>
      <c r="H146" s="149" t="s">
        <v>560</v>
      </c>
      <c r="I146" s="149" t="s">
        <v>163</v>
      </c>
      <c r="J146" s="150">
        <v>45</v>
      </c>
      <c r="K146" s="151"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152">
        <v>1375</v>
      </c>
      <c r="M146" s="147">
        <v>79321996</v>
      </c>
      <c r="N146" s="153" t="s">
        <v>700</v>
      </c>
      <c r="O146" s="156">
        <v>6300000</v>
      </c>
      <c r="P146" s="155"/>
      <c r="Q146" s="156">
        <v>0</v>
      </c>
      <c r="R146" s="156"/>
      <c r="S146" s="156"/>
      <c r="T146" s="156">
        <f t="shared" si="9"/>
        <v>6300000</v>
      </c>
      <c r="U146" s="156">
        <v>3960000</v>
      </c>
      <c r="V146" s="157">
        <v>43362</v>
      </c>
      <c r="W146" s="157">
        <v>43368</v>
      </c>
      <c r="X146" s="157">
        <v>43473</v>
      </c>
      <c r="Y146" s="147">
        <v>105</v>
      </c>
      <c r="Z146" s="147"/>
      <c r="AA146" s="158"/>
      <c r="AB146" s="147"/>
      <c r="AC146" s="147" t="s">
        <v>777</v>
      </c>
      <c r="AD146" s="147"/>
      <c r="AE146" s="147"/>
      <c r="AF146" s="159">
        <f t="shared" si="10"/>
        <v>0.62857142857142856</v>
      </c>
      <c r="AG146" s="160"/>
      <c r="AH146" s="160" t="b">
        <f t="shared" si="11"/>
        <v>0</v>
      </c>
    </row>
    <row r="147" spans="1:34" ht="44.25" customHeight="1" thickBot="1" x14ac:dyDescent="0.3">
      <c r="A147" s="147">
        <v>134</v>
      </c>
      <c r="B147" s="147">
        <v>2018</v>
      </c>
      <c r="C147" s="148" t="s">
        <v>403</v>
      </c>
      <c r="D147" s="147">
        <v>5</v>
      </c>
      <c r="E147" s="148"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148" t="s">
        <v>107</v>
      </c>
      <c r="G147" s="148" t="s">
        <v>116</v>
      </c>
      <c r="H147" s="149" t="s">
        <v>561</v>
      </c>
      <c r="I147" s="149" t="s">
        <v>163</v>
      </c>
      <c r="J147" s="150">
        <v>45</v>
      </c>
      <c r="K147" s="151"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Gobernanza e influencia local, regional e internacional</v>
      </c>
      <c r="L147" s="152">
        <v>1375</v>
      </c>
      <c r="M147" s="147">
        <v>52763057</v>
      </c>
      <c r="N147" s="153" t="s">
        <v>683</v>
      </c>
      <c r="O147" s="156">
        <v>18800000</v>
      </c>
      <c r="P147" s="155"/>
      <c r="Q147" s="156">
        <v>0</v>
      </c>
      <c r="R147" s="156"/>
      <c r="S147" s="156"/>
      <c r="T147" s="156">
        <f t="shared" si="9"/>
        <v>18800000</v>
      </c>
      <c r="U147" s="156">
        <v>10966667</v>
      </c>
      <c r="V147" s="157">
        <v>43361</v>
      </c>
      <c r="W147" s="157">
        <v>43364</v>
      </c>
      <c r="X147" s="157">
        <v>43485</v>
      </c>
      <c r="Y147" s="147">
        <v>121</v>
      </c>
      <c r="Z147" s="147"/>
      <c r="AA147" s="158"/>
      <c r="AB147" s="147"/>
      <c r="AC147" s="147" t="s">
        <v>777</v>
      </c>
      <c r="AD147" s="147"/>
      <c r="AE147" s="147"/>
      <c r="AF147" s="159">
        <f t="shared" si="10"/>
        <v>0.58333335106382977</v>
      </c>
      <c r="AG147" s="160"/>
      <c r="AH147" s="160" t="b">
        <f t="shared" si="11"/>
        <v>0</v>
      </c>
    </row>
    <row r="148" spans="1:34" ht="44.25" customHeight="1" thickBot="1" x14ac:dyDescent="0.3">
      <c r="A148" s="147">
        <v>135</v>
      </c>
      <c r="B148" s="147">
        <v>2018</v>
      </c>
      <c r="C148" s="148" t="s">
        <v>404</v>
      </c>
      <c r="D148" s="147">
        <v>5</v>
      </c>
      <c r="E148" s="148"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148" t="s">
        <v>107</v>
      </c>
      <c r="G148" s="148" t="s">
        <v>116</v>
      </c>
      <c r="H148" s="149" t="s">
        <v>562</v>
      </c>
      <c r="I148" s="149" t="s">
        <v>163</v>
      </c>
      <c r="J148" s="150">
        <v>18</v>
      </c>
      <c r="K148" s="151"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Mejor movilidad para todos</v>
      </c>
      <c r="L148" s="152">
        <v>1364</v>
      </c>
      <c r="M148" s="147">
        <v>1026578776</v>
      </c>
      <c r="N148" s="153" t="s">
        <v>669</v>
      </c>
      <c r="O148" s="156">
        <v>9040000</v>
      </c>
      <c r="P148" s="155"/>
      <c r="Q148" s="156">
        <v>0</v>
      </c>
      <c r="R148" s="156"/>
      <c r="S148" s="156"/>
      <c r="T148" s="156">
        <f t="shared" ref="T148:T211" si="12">O148+Q148+S148</f>
        <v>9040000</v>
      </c>
      <c r="U148" s="156">
        <v>5047333</v>
      </c>
      <c r="V148" s="157">
        <v>43362</v>
      </c>
      <c r="W148" s="157">
        <v>43367</v>
      </c>
      <c r="X148" s="157">
        <v>43488</v>
      </c>
      <c r="Y148" s="147">
        <v>121</v>
      </c>
      <c r="Z148" s="147"/>
      <c r="AA148" s="158"/>
      <c r="AB148" s="147"/>
      <c r="AC148" s="147" t="s">
        <v>777</v>
      </c>
      <c r="AD148" s="147"/>
      <c r="AE148" s="147"/>
      <c r="AF148" s="159">
        <f t="shared" ref="AF148:AF211" si="13">SUM(U148/T148)</f>
        <v>0.55833329646017704</v>
      </c>
      <c r="AG148" s="160"/>
      <c r="AH148" s="160" t="b">
        <f t="shared" ref="AH148:AH211" si="14">IF(I148="Funcionamiento",J148=0,J148="")</f>
        <v>0</v>
      </c>
    </row>
    <row r="149" spans="1:34" ht="44.25" customHeight="1" thickBot="1" x14ac:dyDescent="0.3">
      <c r="A149" s="147">
        <v>136</v>
      </c>
      <c r="B149" s="147">
        <v>2018</v>
      </c>
      <c r="C149" s="148" t="s">
        <v>405</v>
      </c>
      <c r="D149" s="147">
        <v>5</v>
      </c>
      <c r="E149" s="148"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148" t="s">
        <v>107</v>
      </c>
      <c r="G149" s="148" t="s">
        <v>116</v>
      </c>
      <c r="H149" s="149" t="s">
        <v>563</v>
      </c>
      <c r="I149" s="149" t="s">
        <v>163</v>
      </c>
      <c r="J149" s="150">
        <v>3</v>
      </c>
      <c r="K149" s="151"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Igualdad y autonomía para una Bogotá incluyente</v>
      </c>
      <c r="L149" s="152">
        <v>1334</v>
      </c>
      <c r="M149" s="147">
        <v>1022943098</v>
      </c>
      <c r="N149" s="153" t="s">
        <v>729</v>
      </c>
      <c r="O149" s="156">
        <v>80000000</v>
      </c>
      <c r="P149" s="155"/>
      <c r="Q149" s="156">
        <v>0</v>
      </c>
      <c r="R149" s="156">
        <v>1</v>
      </c>
      <c r="S149" s="156">
        <v>21339000</v>
      </c>
      <c r="T149" s="156">
        <f t="shared" si="12"/>
        <v>101339000</v>
      </c>
      <c r="U149" s="156">
        <v>0</v>
      </c>
      <c r="V149" s="157">
        <v>43363</v>
      </c>
      <c r="W149" s="157">
        <v>43368</v>
      </c>
      <c r="X149" s="157">
        <v>43473</v>
      </c>
      <c r="Y149" s="147">
        <v>105</v>
      </c>
      <c r="Z149" s="147"/>
      <c r="AA149" s="158"/>
      <c r="AB149" s="147"/>
      <c r="AC149" s="147"/>
      <c r="AD149" s="147" t="s">
        <v>778</v>
      </c>
      <c r="AE149" s="147"/>
      <c r="AF149" s="159">
        <f t="shared" si="13"/>
        <v>0</v>
      </c>
      <c r="AG149" s="160"/>
      <c r="AH149" s="160" t="b">
        <f t="shared" si="14"/>
        <v>0</v>
      </c>
    </row>
    <row r="150" spans="1:34" ht="44.25" customHeight="1" thickBot="1" x14ac:dyDescent="0.3">
      <c r="A150" s="147">
        <v>136</v>
      </c>
      <c r="B150" s="147">
        <v>2018</v>
      </c>
      <c r="C150" s="148" t="s">
        <v>406</v>
      </c>
      <c r="D150" s="147">
        <v>4</v>
      </c>
      <c r="E150" s="148"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v>
      </c>
      <c r="F150" s="148" t="s">
        <v>107</v>
      </c>
      <c r="G150" s="148" t="s">
        <v>111</v>
      </c>
      <c r="H150" s="149" t="s">
        <v>564</v>
      </c>
      <c r="I150" s="149" t="s">
        <v>163</v>
      </c>
      <c r="J150" s="150">
        <v>45</v>
      </c>
      <c r="K150" s="151"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152">
        <v>1375</v>
      </c>
      <c r="M150" s="147" t="s">
        <v>621</v>
      </c>
      <c r="N150" s="153" t="s">
        <v>682</v>
      </c>
      <c r="O150" s="156">
        <v>5950000</v>
      </c>
      <c r="P150" s="155"/>
      <c r="Q150" s="156">
        <v>0</v>
      </c>
      <c r="R150" s="156"/>
      <c r="S150" s="156"/>
      <c r="T150" s="156">
        <f t="shared" si="12"/>
        <v>5950000</v>
      </c>
      <c r="U150" s="156">
        <v>3740000</v>
      </c>
      <c r="V150" s="157">
        <v>43378</v>
      </c>
      <c r="W150" s="157">
        <v>43418</v>
      </c>
      <c r="X150" s="157">
        <v>43598</v>
      </c>
      <c r="Y150" s="147">
        <v>180</v>
      </c>
      <c r="Z150" s="147"/>
      <c r="AA150" s="158"/>
      <c r="AB150" s="147"/>
      <c r="AC150" s="147" t="s">
        <v>777</v>
      </c>
      <c r="AD150" s="147"/>
      <c r="AE150" s="147"/>
      <c r="AF150" s="159">
        <f t="shared" si="13"/>
        <v>0.62857142857142856</v>
      </c>
      <c r="AG150" s="160"/>
      <c r="AH150" s="160" t="b">
        <f t="shared" si="14"/>
        <v>0</v>
      </c>
    </row>
    <row r="151" spans="1:34" ht="44.25" customHeight="1" thickBot="1" x14ac:dyDescent="0.3">
      <c r="A151" s="147">
        <v>137</v>
      </c>
      <c r="B151" s="147">
        <v>2018</v>
      </c>
      <c r="C151" s="148" t="s">
        <v>407</v>
      </c>
      <c r="D151" s="147">
        <v>5</v>
      </c>
      <c r="E151" s="148"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148" t="s">
        <v>107</v>
      </c>
      <c r="G151" s="148" t="s">
        <v>116</v>
      </c>
      <c r="H151" s="149" t="s">
        <v>565</v>
      </c>
      <c r="I151" s="149" t="s">
        <v>163</v>
      </c>
      <c r="J151" s="150">
        <v>18</v>
      </c>
      <c r="K151" s="151"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152">
        <v>1364</v>
      </c>
      <c r="M151" s="147">
        <v>80538280</v>
      </c>
      <c r="N151" s="153" t="s">
        <v>730</v>
      </c>
      <c r="O151" s="156">
        <v>19600000</v>
      </c>
      <c r="P151" s="155"/>
      <c r="Q151" s="156">
        <v>0</v>
      </c>
      <c r="R151" s="156"/>
      <c r="S151" s="156"/>
      <c r="T151" s="156">
        <f t="shared" si="12"/>
        <v>19600000</v>
      </c>
      <c r="U151" s="156">
        <v>10453333</v>
      </c>
      <c r="V151" s="157">
        <v>43369</v>
      </c>
      <c r="W151" s="157">
        <v>43370</v>
      </c>
      <c r="X151" s="157">
        <v>43491</v>
      </c>
      <c r="Y151" s="147">
        <v>121</v>
      </c>
      <c r="Z151" s="147"/>
      <c r="AA151" s="158"/>
      <c r="AB151" s="147"/>
      <c r="AC151" s="147" t="s">
        <v>777</v>
      </c>
      <c r="AD151" s="147"/>
      <c r="AE151" s="147"/>
      <c r="AF151" s="159">
        <f t="shared" si="13"/>
        <v>0.53333331632653058</v>
      </c>
      <c r="AG151" s="160"/>
      <c r="AH151" s="160" t="b">
        <f t="shared" si="14"/>
        <v>0</v>
      </c>
    </row>
    <row r="152" spans="1:34" ht="44.25" customHeight="1" thickBot="1" x14ac:dyDescent="0.3">
      <c r="A152" s="147">
        <v>138</v>
      </c>
      <c r="B152" s="147">
        <v>2018</v>
      </c>
      <c r="C152" s="148" t="s">
        <v>408</v>
      </c>
      <c r="D152" s="147">
        <v>3</v>
      </c>
      <c r="E152" s="148"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INTERVENTORÍA</v>
      </c>
      <c r="F152" s="148" t="s">
        <v>104</v>
      </c>
      <c r="G152" s="148" t="s">
        <v>121</v>
      </c>
      <c r="H152" s="149" t="s">
        <v>566</v>
      </c>
      <c r="I152" s="149" t="s">
        <v>163</v>
      </c>
      <c r="J152" s="150">
        <v>11</v>
      </c>
      <c r="K152" s="151"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Mejores oportunidades para el desarrollo a través de la cultura, la recreación y el deporte</v>
      </c>
      <c r="L152" s="152">
        <v>1353</v>
      </c>
      <c r="M152" s="147">
        <v>14271017</v>
      </c>
      <c r="N152" s="153" t="s">
        <v>731</v>
      </c>
      <c r="O152" s="156">
        <v>21000000</v>
      </c>
      <c r="P152" s="155"/>
      <c r="Q152" s="156">
        <v>0</v>
      </c>
      <c r="R152" s="156"/>
      <c r="S152" s="156"/>
      <c r="T152" s="156">
        <f t="shared" si="12"/>
        <v>21000000</v>
      </c>
      <c r="U152" s="156">
        <v>3500000</v>
      </c>
      <c r="V152" s="157">
        <v>43369</v>
      </c>
      <c r="W152" s="157">
        <v>43382</v>
      </c>
      <c r="X152" s="157">
        <v>43563</v>
      </c>
      <c r="Y152" s="147">
        <v>181</v>
      </c>
      <c r="Z152" s="147"/>
      <c r="AA152" s="158"/>
      <c r="AB152" s="147"/>
      <c r="AC152" s="147"/>
      <c r="AD152" s="147" t="s">
        <v>778</v>
      </c>
      <c r="AE152" s="147"/>
      <c r="AF152" s="159">
        <f t="shared" si="13"/>
        <v>0.16666666666666666</v>
      </c>
      <c r="AG152" s="160"/>
      <c r="AH152" s="160" t="b">
        <f t="shared" si="14"/>
        <v>0</v>
      </c>
    </row>
    <row r="153" spans="1:34" ht="44.25" customHeight="1" thickBot="1" x14ac:dyDescent="0.3">
      <c r="A153" s="147">
        <v>138</v>
      </c>
      <c r="B153" s="147">
        <v>2018</v>
      </c>
      <c r="C153" s="148" t="s">
        <v>409</v>
      </c>
      <c r="D153" s="147">
        <v>5</v>
      </c>
      <c r="E153" s="148"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148" t="s">
        <v>107</v>
      </c>
      <c r="G153" s="148" t="s">
        <v>116</v>
      </c>
      <c r="H153" s="149" t="s">
        <v>567</v>
      </c>
      <c r="I153" s="149" t="s">
        <v>163</v>
      </c>
      <c r="J153" s="150">
        <v>41</v>
      </c>
      <c r="K153" s="151"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Desarrollo rural sostenible</v>
      </c>
      <c r="L153" s="152">
        <v>1382</v>
      </c>
      <c r="M153" s="147">
        <v>1072638453</v>
      </c>
      <c r="N153" s="153" t="s">
        <v>692</v>
      </c>
      <c r="O153" s="156">
        <v>16450000</v>
      </c>
      <c r="P153" s="155"/>
      <c r="Q153" s="156">
        <v>0</v>
      </c>
      <c r="R153" s="156"/>
      <c r="S153" s="156"/>
      <c r="T153" s="156">
        <f t="shared" si="12"/>
        <v>16450000</v>
      </c>
      <c r="U153" s="156">
        <v>9400000</v>
      </c>
      <c r="V153" s="157">
        <v>43374</v>
      </c>
      <c r="W153" s="157">
        <v>43375</v>
      </c>
      <c r="X153" s="157">
        <v>43481</v>
      </c>
      <c r="Y153" s="147">
        <v>106</v>
      </c>
      <c r="Z153" s="147"/>
      <c r="AA153" s="158"/>
      <c r="AB153" s="147"/>
      <c r="AC153" s="147" t="s">
        <v>777</v>
      </c>
      <c r="AD153" s="147"/>
      <c r="AE153" s="147"/>
      <c r="AF153" s="159">
        <f t="shared" si="13"/>
        <v>0.5714285714285714</v>
      </c>
      <c r="AG153" s="160"/>
      <c r="AH153" s="160" t="b">
        <f t="shared" si="14"/>
        <v>0</v>
      </c>
    </row>
    <row r="154" spans="1:34" ht="44.25" customHeight="1" thickBot="1" x14ac:dyDescent="0.3">
      <c r="A154" s="147">
        <v>139</v>
      </c>
      <c r="B154" s="147">
        <v>2018</v>
      </c>
      <c r="C154" s="148" t="s">
        <v>410</v>
      </c>
      <c r="D154" s="147">
        <v>4</v>
      </c>
      <c r="E154" s="148"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v>
      </c>
      <c r="F154" s="148" t="s">
        <v>105</v>
      </c>
      <c r="G154" s="148" t="s">
        <v>121</v>
      </c>
      <c r="H154" s="149" t="s">
        <v>568</v>
      </c>
      <c r="I154" s="149" t="s">
        <v>163</v>
      </c>
      <c r="J154" s="150">
        <v>11</v>
      </c>
      <c r="K154" s="151"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Mejores oportunidades para el desarrollo a través de la cultura, la recreación y el deporte</v>
      </c>
      <c r="L154" s="152">
        <v>1353</v>
      </c>
      <c r="M154" s="147">
        <v>830017043</v>
      </c>
      <c r="N154" s="153" t="s">
        <v>732</v>
      </c>
      <c r="O154" s="156">
        <v>342604314</v>
      </c>
      <c r="P154" s="155"/>
      <c r="Q154" s="156">
        <v>0</v>
      </c>
      <c r="R154" s="156"/>
      <c r="S154" s="156"/>
      <c r="T154" s="156">
        <f t="shared" si="12"/>
        <v>342604314</v>
      </c>
      <c r="U154" s="156">
        <v>0</v>
      </c>
      <c r="V154" s="157">
        <v>43375</v>
      </c>
      <c r="W154" s="157">
        <v>43378</v>
      </c>
      <c r="X154" s="157">
        <v>43453</v>
      </c>
      <c r="Y154" s="147">
        <v>75</v>
      </c>
      <c r="Z154" s="147"/>
      <c r="AA154" s="158"/>
      <c r="AB154" s="147"/>
      <c r="AC154" s="147" t="s">
        <v>777</v>
      </c>
      <c r="AD154" s="147"/>
      <c r="AE154" s="147"/>
      <c r="AF154" s="159">
        <f t="shared" si="13"/>
        <v>0</v>
      </c>
      <c r="AG154" s="160"/>
      <c r="AH154" s="160" t="b">
        <f t="shared" si="14"/>
        <v>0</v>
      </c>
    </row>
    <row r="155" spans="1:34" ht="44.25" customHeight="1" thickBot="1" x14ac:dyDescent="0.3">
      <c r="A155" s="147">
        <v>140</v>
      </c>
      <c r="B155" s="147">
        <v>2018</v>
      </c>
      <c r="C155" s="148" t="s">
        <v>411</v>
      </c>
      <c r="D155" s="147">
        <v>5</v>
      </c>
      <c r="E155" s="148"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148" t="s">
        <v>107</v>
      </c>
      <c r="G155" s="148" t="s">
        <v>116</v>
      </c>
      <c r="H155" s="149" t="s">
        <v>569</v>
      </c>
      <c r="I155" s="149" t="s">
        <v>163</v>
      </c>
      <c r="J155" s="150">
        <v>45</v>
      </c>
      <c r="K155" s="151"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Gobernanza e influencia local, regional e internacional</v>
      </c>
      <c r="L155" s="152">
        <v>1375</v>
      </c>
      <c r="M155" s="147">
        <v>1030564136</v>
      </c>
      <c r="N155" s="153" t="s">
        <v>733</v>
      </c>
      <c r="O155" s="156">
        <v>8750000</v>
      </c>
      <c r="P155" s="155"/>
      <c r="Q155" s="156">
        <v>0</v>
      </c>
      <c r="R155" s="156"/>
      <c r="S155" s="156"/>
      <c r="T155" s="156">
        <f t="shared" si="12"/>
        <v>8750000</v>
      </c>
      <c r="U155" s="156">
        <v>4833333</v>
      </c>
      <c r="V155" s="157">
        <v>43376</v>
      </c>
      <c r="W155" s="157">
        <v>43377</v>
      </c>
      <c r="X155" s="157">
        <v>43483</v>
      </c>
      <c r="Y155" s="147">
        <v>106</v>
      </c>
      <c r="Z155" s="147"/>
      <c r="AA155" s="158"/>
      <c r="AB155" s="147"/>
      <c r="AC155" s="147" t="s">
        <v>777</v>
      </c>
      <c r="AD155" s="147"/>
      <c r="AE155" s="147"/>
      <c r="AF155" s="159">
        <f t="shared" si="13"/>
        <v>0.55238091428571423</v>
      </c>
      <c r="AG155" s="160"/>
      <c r="AH155" s="160" t="b">
        <f t="shared" si="14"/>
        <v>0</v>
      </c>
    </row>
    <row r="156" spans="1:34" ht="44.25" customHeight="1" thickBot="1" x14ac:dyDescent="0.3">
      <c r="A156" s="147">
        <v>141</v>
      </c>
      <c r="B156" s="147">
        <v>2018</v>
      </c>
      <c r="C156" s="148" t="s">
        <v>412</v>
      </c>
      <c r="D156" s="147">
        <v>5</v>
      </c>
      <c r="E156" s="148"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148" t="s">
        <v>107</v>
      </c>
      <c r="G156" s="148" t="s">
        <v>116</v>
      </c>
      <c r="H156" s="149" t="s">
        <v>570</v>
      </c>
      <c r="I156" s="149" t="s">
        <v>163</v>
      </c>
      <c r="J156" s="150">
        <v>18</v>
      </c>
      <c r="K156" s="151"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Mejor movilidad para todos</v>
      </c>
      <c r="L156" s="152">
        <v>1364</v>
      </c>
      <c r="M156" s="147">
        <v>79719940</v>
      </c>
      <c r="N156" s="153" t="s">
        <v>734</v>
      </c>
      <c r="O156" s="156">
        <v>16500000</v>
      </c>
      <c r="P156" s="155"/>
      <c r="Q156" s="156">
        <v>0</v>
      </c>
      <c r="R156" s="156"/>
      <c r="S156" s="156"/>
      <c r="T156" s="156">
        <f t="shared" si="12"/>
        <v>16500000</v>
      </c>
      <c r="U156" s="156">
        <v>10633333</v>
      </c>
      <c r="V156" s="157">
        <v>43376</v>
      </c>
      <c r="W156" s="157">
        <v>43377</v>
      </c>
      <c r="X156" s="157">
        <v>43468</v>
      </c>
      <c r="Y156" s="147">
        <v>91</v>
      </c>
      <c r="Z156" s="147"/>
      <c r="AA156" s="158"/>
      <c r="AB156" s="147"/>
      <c r="AC156" s="147"/>
      <c r="AD156" s="147" t="s">
        <v>777</v>
      </c>
      <c r="AE156" s="147"/>
      <c r="AF156" s="159">
        <f t="shared" si="13"/>
        <v>0.64444442424242421</v>
      </c>
      <c r="AG156" s="160"/>
      <c r="AH156" s="160" t="b">
        <f t="shared" si="14"/>
        <v>0</v>
      </c>
    </row>
    <row r="157" spans="1:34" ht="44.25" customHeight="1" thickBot="1" x14ac:dyDescent="0.3">
      <c r="A157" s="147">
        <v>142</v>
      </c>
      <c r="B157" s="147">
        <v>2018</v>
      </c>
      <c r="C157" s="148" t="s">
        <v>413</v>
      </c>
      <c r="D157" s="147">
        <v>5</v>
      </c>
      <c r="E157" s="148"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148" t="s">
        <v>107</v>
      </c>
      <c r="G157" s="148" t="s">
        <v>116</v>
      </c>
      <c r="H157" s="149" t="s">
        <v>571</v>
      </c>
      <c r="I157" s="149" t="s">
        <v>163</v>
      </c>
      <c r="J157" s="150">
        <v>45</v>
      </c>
      <c r="K157" s="151"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152">
        <v>1375</v>
      </c>
      <c r="M157" s="147">
        <v>1069727546</v>
      </c>
      <c r="N157" s="153" t="s">
        <v>735</v>
      </c>
      <c r="O157" s="156">
        <v>11850000</v>
      </c>
      <c r="P157" s="155"/>
      <c r="Q157" s="156">
        <v>0</v>
      </c>
      <c r="R157" s="156"/>
      <c r="S157" s="156"/>
      <c r="T157" s="156">
        <f t="shared" si="12"/>
        <v>11850000</v>
      </c>
      <c r="U157" s="156">
        <v>7636667</v>
      </c>
      <c r="V157" s="157">
        <v>43376</v>
      </c>
      <c r="W157" s="157">
        <v>43377</v>
      </c>
      <c r="X157" s="157">
        <v>43468</v>
      </c>
      <c r="Y157" s="147">
        <v>91</v>
      </c>
      <c r="Z157" s="147"/>
      <c r="AA157" s="158"/>
      <c r="AB157" s="147"/>
      <c r="AC157" s="147"/>
      <c r="AD157" s="147" t="s">
        <v>777</v>
      </c>
      <c r="AE157" s="147"/>
      <c r="AF157" s="159">
        <f t="shared" si="13"/>
        <v>0.64444447257383963</v>
      </c>
      <c r="AG157" s="160"/>
      <c r="AH157" s="160" t="b">
        <f t="shared" si="14"/>
        <v>0</v>
      </c>
    </row>
    <row r="158" spans="1:34" ht="44.25" customHeight="1" thickBot="1" x14ac:dyDescent="0.3">
      <c r="A158" s="147">
        <v>143</v>
      </c>
      <c r="B158" s="147">
        <v>2018</v>
      </c>
      <c r="C158" s="148" t="s">
        <v>414</v>
      </c>
      <c r="D158" s="147">
        <v>5</v>
      </c>
      <c r="E158" s="148"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148" t="s">
        <v>107</v>
      </c>
      <c r="G158" s="148" t="s">
        <v>116</v>
      </c>
      <c r="H158" s="149" t="s">
        <v>572</v>
      </c>
      <c r="I158" s="149" t="s">
        <v>163</v>
      </c>
      <c r="J158" s="150">
        <v>45</v>
      </c>
      <c r="K158" s="151"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152">
        <v>1375</v>
      </c>
      <c r="M158" s="147">
        <v>39786456</v>
      </c>
      <c r="N158" s="153" t="s">
        <v>736</v>
      </c>
      <c r="O158" s="156">
        <v>14400000</v>
      </c>
      <c r="P158" s="155"/>
      <c r="Q158" s="156">
        <v>0</v>
      </c>
      <c r="R158" s="156"/>
      <c r="S158" s="156"/>
      <c r="T158" s="156">
        <f t="shared" si="12"/>
        <v>14400000</v>
      </c>
      <c r="U158" s="156">
        <v>7360000</v>
      </c>
      <c r="V158" s="157">
        <v>43378</v>
      </c>
      <c r="W158" s="157">
        <v>43389</v>
      </c>
      <c r="X158" s="157">
        <v>43480</v>
      </c>
      <c r="Y158" s="147">
        <v>91</v>
      </c>
      <c r="Z158" s="147"/>
      <c r="AA158" s="158"/>
      <c r="AB158" s="147"/>
      <c r="AC158" s="147" t="s">
        <v>777</v>
      </c>
      <c r="AD158" s="147"/>
      <c r="AE158" s="147"/>
      <c r="AF158" s="159">
        <f t="shared" si="13"/>
        <v>0.51111111111111107</v>
      </c>
      <c r="AG158" s="160"/>
      <c r="AH158" s="160" t="b">
        <f t="shared" si="14"/>
        <v>0</v>
      </c>
    </row>
    <row r="159" spans="1:34" ht="44.25" customHeight="1" thickBot="1" x14ac:dyDescent="0.3">
      <c r="A159" s="147">
        <v>144</v>
      </c>
      <c r="B159" s="147">
        <v>2018</v>
      </c>
      <c r="C159" s="148" t="s">
        <v>415</v>
      </c>
      <c r="D159" s="147">
        <v>5</v>
      </c>
      <c r="E159" s="148"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148" t="s">
        <v>107</v>
      </c>
      <c r="G159" s="148" t="s">
        <v>116</v>
      </c>
      <c r="H159" s="149" t="s">
        <v>573</v>
      </c>
      <c r="I159" s="149" t="s">
        <v>163</v>
      </c>
      <c r="J159" s="150">
        <v>3</v>
      </c>
      <c r="K159" s="151"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Igualdad y autonomía para una Bogotá incluyente</v>
      </c>
      <c r="L159" s="152">
        <v>1334</v>
      </c>
      <c r="M159" s="147">
        <v>1018414534</v>
      </c>
      <c r="N159" s="153" t="s">
        <v>737</v>
      </c>
      <c r="O159" s="156">
        <v>8205000</v>
      </c>
      <c r="P159" s="155"/>
      <c r="Q159" s="156">
        <v>0</v>
      </c>
      <c r="R159" s="156"/>
      <c r="S159" s="156"/>
      <c r="T159" s="156">
        <f t="shared" si="12"/>
        <v>8205000</v>
      </c>
      <c r="U159" s="156">
        <v>4923000</v>
      </c>
      <c r="V159" s="157">
        <v>43376</v>
      </c>
      <c r="W159" s="157">
        <v>43381</v>
      </c>
      <c r="X159" s="157">
        <v>43472</v>
      </c>
      <c r="Y159" s="147">
        <v>91</v>
      </c>
      <c r="Z159" s="147"/>
      <c r="AA159" s="158"/>
      <c r="AB159" s="147"/>
      <c r="AC159" s="147"/>
      <c r="AD159" s="147" t="s">
        <v>777</v>
      </c>
      <c r="AE159" s="147"/>
      <c r="AF159" s="159">
        <f t="shared" si="13"/>
        <v>0.6</v>
      </c>
      <c r="AG159" s="160"/>
      <c r="AH159" s="160" t="b">
        <f t="shared" si="14"/>
        <v>0</v>
      </c>
    </row>
    <row r="160" spans="1:34" ht="44.25" customHeight="1" thickBot="1" x14ac:dyDescent="0.3">
      <c r="A160" s="147">
        <v>145</v>
      </c>
      <c r="B160" s="147">
        <v>2018</v>
      </c>
      <c r="C160" s="148" t="s">
        <v>416</v>
      </c>
      <c r="D160" s="147">
        <v>5</v>
      </c>
      <c r="E160" s="148"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148" t="s">
        <v>107</v>
      </c>
      <c r="G160" s="148" t="s">
        <v>116</v>
      </c>
      <c r="H160" s="149" t="s">
        <v>574</v>
      </c>
      <c r="I160" s="149" t="s">
        <v>163</v>
      </c>
      <c r="J160" s="150">
        <v>18</v>
      </c>
      <c r="K160" s="151"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152">
        <v>1364</v>
      </c>
      <c r="M160" s="147">
        <v>3096924</v>
      </c>
      <c r="N160" s="153" t="s">
        <v>738</v>
      </c>
      <c r="O160" s="156">
        <v>11850000</v>
      </c>
      <c r="P160" s="155"/>
      <c r="Q160" s="156">
        <v>0</v>
      </c>
      <c r="R160" s="156"/>
      <c r="S160" s="156"/>
      <c r="T160" s="156">
        <f t="shared" si="12"/>
        <v>11850000</v>
      </c>
      <c r="U160" s="156">
        <v>5530000</v>
      </c>
      <c r="V160" s="157">
        <v>43382</v>
      </c>
      <c r="W160" s="157">
        <v>43392</v>
      </c>
      <c r="X160" s="157">
        <v>43483</v>
      </c>
      <c r="Y160" s="147">
        <v>91</v>
      </c>
      <c r="Z160" s="147"/>
      <c r="AA160" s="158"/>
      <c r="AB160" s="147"/>
      <c r="AC160" s="147" t="s">
        <v>777</v>
      </c>
      <c r="AD160" s="147"/>
      <c r="AE160" s="147"/>
      <c r="AF160" s="159">
        <f t="shared" si="13"/>
        <v>0.46666666666666667</v>
      </c>
      <c r="AG160" s="160"/>
      <c r="AH160" s="160" t="b">
        <f t="shared" si="14"/>
        <v>0</v>
      </c>
    </row>
    <row r="161" spans="1:34" ht="44.25" customHeight="1" thickBot="1" x14ac:dyDescent="0.3">
      <c r="A161" s="147">
        <v>146</v>
      </c>
      <c r="B161" s="147">
        <v>2018</v>
      </c>
      <c r="C161" s="148" t="s">
        <v>417</v>
      </c>
      <c r="D161" s="147">
        <v>16</v>
      </c>
      <c r="E161" s="148"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INTERADMINISTRATIVOS</v>
      </c>
      <c r="F161" s="148" t="s">
        <v>107</v>
      </c>
      <c r="G161" s="148" t="s">
        <v>111</v>
      </c>
      <c r="H161" s="149" t="s">
        <v>575</v>
      </c>
      <c r="I161" s="149" t="s">
        <v>163</v>
      </c>
      <c r="J161" s="150">
        <v>36</v>
      </c>
      <c r="K161" s="151"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Bogotá, una ciudad digital</v>
      </c>
      <c r="L161" s="152">
        <v>1368</v>
      </c>
      <c r="M161" s="147" t="s">
        <v>622</v>
      </c>
      <c r="N161" s="153" t="s">
        <v>739</v>
      </c>
      <c r="O161" s="156">
        <v>605999795</v>
      </c>
      <c r="P161" s="155"/>
      <c r="Q161" s="156">
        <v>0</v>
      </c>
      <c r="R161" s="156"/>
      <c r="S161" s="156"/>
      <c r="T161" s="156">
        <f t="shared" si="12"/>
        <v>605999795</v>
      </c>
      <c r="U161" s="156">
        <v>0</v>
      </c>
      <c r="V161" s="157">
        <v>43402</v>
      </c>
      <c r="W161" s="157">
        <v>43419</v>
      </c>
      <c r="X161" s="157">
        <v>43722</v>
      </c>
      <c r="Y161" s="147">
        <v>303</v>
      </c>
      <c r="Z161" s="147"/>
      <c r="AA161" s="158"/>
      <c r="AB161" s="147"/>
      <c r="AC161" s="147" t="s">
        <v>777</v>
      </c>
      <c r="AD161" s="147"/>
      <c r="AE161" s="147"/>
      <c r="AF161" s="159">
        <f t="shared" si="13"/>
        <v>0</v>
      </c>
      <c r="AG161" s="160"/>
      <c r="AH161" s="160" t="b">
        <f t="shared" si="14"/>
        <v>0</v>
      </c>
    </row>
    <row r="162" spans="1:34" ht="44.25" customHeight="1" thickBot="1" x14ac:dyDescent="0.3">
      <c r="A162" s="147">
        <v>147</v>
      </c>
      <c r="B162" s="147">
        <v>2018</v>
      </c>
      <c r="C162" s="148" t="s">
        <v>418</v>
      </c>
      <c r="D162" s="147">
        <v>5</v>
      </c>
      <c r="E162" s="148"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148" t="s">
        <v>107</v>
      </c>
      <c r="G162" s="148" t="s">
        <v>116</v>
      </c>
      <c r="H162" s="149" t="s">
        <v>576</v>
      </c>
      <c r="I162" s="149" t="s">
        <v>163</v>
      </c>
      <c r="J162" s="150">
        <v>45</v>
      </c>
      <c r="K162" s="151"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152">
        <v>1375</v>
      </c>
      <c r="M162" s="147">
        <v>1136886263</v>
      </c>
      <c r="N162" s="153" t="s">
        <v>740</v>
      </c>
      <c r="O162" s="154">
        <v>6975000</v>
      </c>
      <c r="P162" s="155"/>
      <c r="Q162" s="156">
        <v>0</v>
      </c>
      <c r="R162" s="156"/>
      <c r="S162" s="156"/>
      <c r="T162" s="156">
        <f t="shared" si="12"/>
        <v>6975000</v>
      </c>
      <c r="U162" s="156">
        <v>3020000</v>
      </c>
      <c r="V162" s="157">
        <v>43392</v>
      </c>
      <c r="W162" s="157">
        <v>43395</v>
      </c>
      <c r="X162" s="157">
        <v>43486</v>
      </c>
      <c r="Y162" s="147">
        <v>91</v>
      </c>
      <c r="Z162" s="147"/>
      <c r="AA162" s="158"/>
      <c r="AB162" s="147"/>
      <c r="AC162" s="147" t="s">
        <v>777</v>
      </c>
      <c r="AD162" s="147"/>
      <c r="AE162" s="147"/>
      <c r="AF162" s="159">
        <f t="shared" si="13"/>
        <v>0.43297491039426522</v>
      </c>
      <c r="AG162" s="160"/>
      <c r="AH162" s="160" t="b">
        <f t="shared" si="14"/>
        <v>0</v>
      </c>
    </row>
    <row r="163" spans="1:34" ht="44.25" customHeight="1" thickBot="1" x14ac:dyDescent="0.3">
      <c r="A163" s="147">
        <v>148</v>
      </c>
      <c r="B163" s="147">
        <v>2018</v>
      </c>
      <c r="C163" s="148" t="s">
        <v>419</v>
      </c>
      <c r="D163" s="147">
        <v>5</v>
      </c>
      <c r="E163" s="148"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148" t="s">
        <v>107</v>
      </c>
      <c r="G163" s="148" t="s">
        <v>116</v>
      </c>
      <c r="H163" s="149" t="s">
        <v>577</v>
      </c>
      <c r="I163" s="149" t="s">
        <v>163</v>
      </c>
      <c r="J163" s="150">
        <v>45</v>
      </c>
      <c r="K163" s="151"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152">
        <v>1375</v>
      </c>
      <c r="M163" s="147">
        <v>1010206785</v>
      </c>
      <c r="N163" s="153" t="s">
        <v>741</v>
      </c>
      <c r="O163" s="156">
        <v>14100000</v>
      </c>
      <c r="P163" s="155"/>
      <c r="Q163" s="156">
        <v>0</v>
      </c>
      <c r="R163" s="156"/>
      <c r="S163" s="156"/>
      <c r="T163" s="156">
        <f t="shared" si="12"/>
        <v>14100000</v>
      </c>
      <c r="U163" s="156">
        <v>5953333</v>
      </c>
      <c r="V163" s="157">
        <v>43392</v>
      </c>
      <c r="W163" s="157">
        <v>43397</v>
      </c>
      <c r="X163" s="157">
        <v>43488</v>
      </c>
      <c r="Y163" s="147">
        <v>91</v>
      </c>
      <c r="Z163" s="147"/>
      <c r="AA163" s="158"/>
      <c r="AB163" s="147"/>
      <c r="AC163" s="147" t="s">
        <v>777</v>
      </c>
      <c r="AD163" s="147"/>
      <c r="AE163" s="147"/>
      <c r="AF163" s="159">
        <f t="shared" si="13"/>
        <v>0.42222219858156029</v>
      </c>
      <c r="AG163" s="160"/>
      <c r="AH163" s="160" t="b">
        <f t="shared" si="14"/>
        <v>0</v>
      </c>
    </row>
    <row r="164" spans="1:34" ht="44.25" customHeight="1" thickBot="1" x14ac:dyDescent="0.3">
      <c r="A164" s="147">
        <v>149</v>
      </c>
      <c r="B164" s="147">
        <v>2018</v>
      </c>
      <c r="C164" s="148" t="s">
        <v>420</v>
      </c>
      <c r="D164" s="147">
        <v>4</v>
      </c>
      <c r="E164" s="148"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148" t="s">
        <v>105</v>
      </c>
      <c r="G164" s="148" t="s">
        <v>121</v>
      </c>
      <c r="H164" s="149" t="s">
        <v>578</v>
      </c>
      <c r="I164" s="149" t="s">
        <v>163</v>
      </c>
      <c r="J164" s="150">
        <v>19</v>
      </c>
      <c r="K164" s="151"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Seguridad y convivencia para todos</v>
      </c>
      <c r="L164" s="152">
        <v>1366</v>
      </c>
      <c r="M164" s="147" t="s">
        <v>623</v>
      </c>
      <c r="N164" s="153" t="s">
        <v>742</v>
      </c>
      <c r="O164" s="156">
        <v>297345381</v>
      </c>
      <c r="P164" s="155"/>
      <c r="Q164" s="156">
        <v>0</v>
      </c>
      <c r="R164" s="156"/>
      <c r="S164" s="156"/>
      <c r="T164" s="156">
        <f t="shared" si="12"/>
        <v>297345381</v>
      </c>
      <c r="U164" s="156">
        <v>89203614</v>
      </c>
      <c r="V164" s="157">
        <v>43395</v>
      </c>
      <c r="W164" s="157">
        <v>43398</v>
      </c>
      <c r="X164" s="157">
        <v>43600</v>
      </c>
      <c r="Y164" s="147">
        <v>202</v>
      </c>
      <c r="Z164" s="147"/>
      <c r="AA164" s="158"/>
      <c r="AB164" s="147"/>
      <c r="AC164" s="147" t="s">
        <v>777</v>
      </c>
      <c r="AD164" s="147"/>
      <c r="AE164" s="147"/>
      <c r="AF164" s="159">
        <f t="shared" si="13"/>
        <v>0.29999999899107227</v>
      </c>
      <c r="AG164" s="160"/>
      <c r="AH164" s="160" t="b">
        <f t="shared" si="14"/>
        <v>0</v>
      </c>
    </row>
    <row r="165" spans="1:34" ht="44.25" customHeight="1" thickBot="1" x14ac:dyDescent="0.3">
      <c r="A165" s="147">
        <v>150</v>
      </c>
      <c r="B165" s="147">
        <v>2018</v>
      </c>
      <c r="C165" s="148" t="s">
        <v>421</v>
      </c>
      <c r="D165" s="147">
        <v>1</v>
      </c>
      <c r="E165" s="148"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OBRA PÚBLICA</v>
      </c>
      <c r="F165" s="148" t="s">
        <v>105</v>
      </c>
      <c r="G165" s="148" t="s">
        <v>121</v>
      </c>
      <c r="H165" s="149" t="s">
        <v>579</v>
      </c>
      <c r="I165" s="149" t="s">
        <v>163</v>
      </c>
      <c r="J165" s="150">
        <v>18</v>
      </c>
      <c r="K165" s="151"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152">
        <v>1364</v>
      </c>
      <c r="M165" s="147" t="s">
        <v>624</v>
      </c>
      <c r="N165" s="153" t="s">
        <v>743</v>
      </c>
      <c r="O165" s="156">
        <v>14628514440</v>
      </c>
      <c r="P165" s="155"/>
      <c r="Q165" s="156">
        <v>0</v>
      </c>
      <c r="R165" s="156"/>
      <c r="S165" s="156"/>
      <c r="T165" s="156">
        <f t="shared" si="12"/>
        <v>14628514440</v>
      </c>
      <c r="U165" s="156">
        <v>4388524332</v>
      </c>
      <c r="V165" s="157">
        <v>43381</v>
      </c>
      <c r="W165" s="157">
        <v>43454</v>
      </c>
      <c r="X165" s="157">
        <v>43818</v>
      </c>
      <c r="Y165" s="147">
        <v>364</v>
      </c>
      <c r="Z165" s="147"/>
      <c r="AA165" s="158"/>
      <c r="AB165" s="147"/>
      <c r="AC165" s="147" t="s">
        <v>777</v>
      </c>
      <c r="AD165" s="147"/>
      <c r="AE165" s="147"/>
      <c r="AF165" s="159">
        <f t="shared" si="13"/>
        <v>0.29999794921076073</v>
      </c>
      <c r="AG165" s="160"/>
      <c r="AH165" s="160" t="b">
        <f t="shared" si="14"/>
        <v>0</v>
      </c>
    </row>
    <row r="166" spans="1:34" ht="44.25" customHeight="1" thickBot="1" x14ac:dyDescent="0.3">
      <c r="A166" s="147">
        <v>151</v>
      </c>
      <c r="B166" s="147">
        <v>2018</v>
      </c>
      <c r="C166" s="148" t="s">
        <v>422</v>
      </c>
      <c r="D166" s="147">
        <v>4</v>
      </c>
      <c r="E166" s="148"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v>
      </c>
      <c r="F166" s="148" t="s">
        <v>108</v>
      </c>
      <c r="G166" s="148" t="s">
        <v>125</v>
      </c>
      <c r="H166" s="149" t="s">
        <v>580</v>
      </c>
      <c r="I166" s="149" t="s">
        <v>162</v>
      </c>
      <c r="J166" s="150"/>
      <c r="K166" s="151"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No ha seleccionado un número de programa</v>
      </c>
      <c r="L166" s="152"/>
      <c r="M166" s="147">
        <v>860515236</v>
      </c>
      <c r="N166" s="153" t="s">
        <v>744</v>
      </c>
      <c r="O166" s="156">
        <v>29900000</v>
      </c>
      <c r="P166" s="155"/>
      <c r="Q166" s="156">
        <v>0</v>
      </c>
      <c r="R166" s="156"/>
      <c r="S166" s="156"/>
      <c r="T166" s="156">
        <f t="shared" si="12"/>
        <v>29900000</v>
      </c>
      <c r="U166" s="156">
        <v>0</v>
      </c>
      <c r="V166" s="157">
        <v>43402</v>
      </c>
      <c r="W166" s="157">
        <v>43402</v>
      </c>
      <c r="X166" s="157">
        <v>43583</v>
      </c>
      <c r="Y166" s="147">
        <v>181</v>
      </c>
      <c r="Z166" s="147"/>
      <c r="AA166" s="158"/>
      <c r="AB166" s="147"/>
      <c r="AC166" s="147" t="s">
        <v>777</v>
      </c>
      <c r="AD166" s="147"/>
      <c r="AE166" s="147"/>
      <c r="AF166" s="159">
        <f t="shared" si="13"/>
        <v>0</v>
      </c>
      <c r="AG166" s="160"/>
      <c r="AH166" s="160" t="b">
        <f t="shared" si="14"/>
        <v>1</v>
      </c>
    </row>
    <row r="167" spans="1:34" ht="44.25" customHeight="1" thickBot="1" x14ac:dyDescent="0.3">
      <c r="A167" s="147">
        <v>151</v>
      </c>
      <c r="B167" s="147">
        <v>2018</v>
      </c>
      <c r="C167" s="148" t="s">
        <v>422</v>
      </c>
      <c r="D167" s="147">
        <v>4</v>
      </c>
      <c r="E167" s="148"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v>
      </c>
      <c r="F167" s="148" t="s">
        <v>108</v>
      </c>
      <c r="G167" s="148" t="s">
        <v>125</v>
      </c>
      <c r="H167" s="149" t="s">
        <v>580</v>
      </c>
      <c r="I167" s="149" t="s">
        <v>162</v>
      </c>
      <c r="J167" s="150"/>
      <c r="K167" s="151"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No ha seleccionado un número de programa</v>
      </c>
      <c r="L167" s="152"/>
      <c r="M167" s="147">
        <v>860515236</v>
      </c>
      <c r="N167" s="153" t="s">
        <v>744</v>
      </c>
      <c r="O167" s="156">
        <v>65000000</v>
      </c>
      <c r="P167" s="155"/>
      <c r="Q167" s="156">
        <v>0</v>
      </c>
      <c r="R167" s="156"/>
      <c r="S167" s="156"/>
      <c r="T167" s="156">
        <f t="shared" si="12"/>
        <v>65000000</v>
      </c>
      <c r="U167" s="156">
        <v>0</v>
      </c>
      <c r="V167" s="157">
        <v>43402</v>
      </c>
      <c r="W167" s="157">
        <v>43402</v>
      </c>
      <c r="X167" s="157">
        <v>43583</v>
      </c>
      <c r="Y167" s="147">
        <v>181</v>
      </c>
      <c r="Z167" s="147"/>
      <c r="AA167" s="158"/>
      <c r="AB167" s="147"/>
      <c r="AC167" s="147" t="s">
        <v>777</v>
      </c>
      <c r="AD167" s="147"/>
      <c r="AE167" s="147"/>
      <c r="AF167" s="159">
        <f t="shared" si="13"/>
        <v>0</v>
      </c>
      <c r="AG167" s="160"/>
      <c r="AH167" s="160" t="b">
        <f t="shared" si="14"/>
        <v>1</v>
      </c>
    </row>
    <row r="168" spans="1:34" ht="44.25" customHeight="1" thickBot="1" x14ac:dyDescent="0.3">
      <c r="A168" s="147">
        <v>152</v>
      </c>
      <c r="B168" s="147">
        <v>2018</v>
      </c>
      <c r="C168" s="148" t="s">
        <v>423</v>
      </c>
      <c r="D168" s="147">
        <v>5</v>
      </c>
      <c r="E168" s="148"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148" t="s">
        <v>107</v>
      </c>
      <c r="G168" s="148" t="s">
        <v>116</v>
      </c>
      <c r="H168" s="149" t="s">
        <v>476</v>
      </c>
      <c r="I168" s="149" t="s">
        <v>163</v>
      </c>
      <c r="J168" s="150">
        <v>45</v>
      </c>
      <c r="K168" s="151"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152">
        <v>1375</v>
      </c>
      <c r="M168" s="147">
        <v>1013633246</v>
      </c>
      <c r="N168" s="153" t="s">
        <v>666</v>
      </c>
      <c r="O168" s="156">
        <v>9775000</v>
      </c>
      <c r="P168" s="155"/>
      <c r="Q168" s="156">
        <v>0</v>
      </c>
      <c r="R168" s="156"/>
      <c r="S168" s="156"/>
      <c r="T168" s="156">
        <f t="shared" si="12"/>
        <v>9775000</v>
      </c>
      <c r="U168" s="156">
        <v>3388666</v>
      </c>
      <c r="V168" s="157">
        <v>43406</v>
      </c>
      <c r="W168" s="157">
        <v>43424</v>
      </c>
      <c r="X168" s="157">
        <v>43485</v>
      </c>
      <c r="Y168" s="147">
        <v>61</v>
      </c>
      <c r="Z168" s="147"/>
      <c r="AA168" s="158"/>
      <c r="AB168" s="147"/>
      <c r="AC168" s="147" t="s">
        <v>777</v>
      </c>
      <c r="AD168" s="147"/>
      <c r="AE168" s="147"/>
      <c r="AF168" s="159">
        <f t="shared" si="13"/>
        <v>0.34666659846547315</v>
      </c>
      <c r="AG168" s="160"/>
      <c r="AH168" s="160" t="b">
        <f t="shared" si="14"/>
        <v>0</v>
      </c>
    </row>
    <row r="169" spans="1:34" ht="44.25" customHeight="1" thickBot="1" x14ac:dyDescent="0.3">
      <c r="A169" s="147">
        <v>153</v>
      </c>
      <c r="B169" s="147">
        <v>2018</v>
      </c>
      <c r="C169" s="148" t="s">
        <v>424</v>
      </c>
      <c r="D169" s="147">
        <v>4</v>
      </c>
      <c r="E169" s="148"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v>
      </c>
      <c r="F169" s="148" t="s">
        <v>108</v>
      </c>
      <c r="G169" s="148" t="s">
        <v>125</v>
      </c>
      <c r="H169" s="149" t="s">
        <v>581</v>
      </c>
      <c r="I169" s="149" t="s">
        <v>163</v>
      </c>
      <c r="J169" s="150">
        <v>11</v>
      </c>
      <c r="K169" s="151"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Mejores oportunidades para el desarrollo a través de la cultura, la recreación y el deporte</v>
      </c>
      <c r="L169" s="152">
        <v>1353</v>
      </c>
      <c r="M169" s="147" t="s">
        <v>625</v>
      </c>
      <c r="N169" s="153" t="s">
        <v>745</v>
      </c>
      <c r="O169" s="156">
        <v>121515504</v>
      </c>
      <c r="P169" s="155"/>
      <c r="Q169" s="156">
        <v>0</v>
      </c>
      <c r="R169" s="156"/>
      <c r="S169" s="156"/>
      <c r="T169" s="156">
        <f t="shared" si="12"/>
        <v>121515504</v>
      </c>
      <c r="U169" s="156">
        <v>0</v>
      </c>
      <c r="V169" s="157">
        <v>43413</v>
      </c>
      <c r="W169" s="157">
        <v>43417</v>
      </c>
      <c r="X169" s="157">
        <v>43485</v>
      </c>
      <c r="Y169" s="147">
        <v>60</v>
      </c>
      <c r="Z169" s="147"/>
      <c r="AA169" s="158"/>
      <c r="AB169" s="147"/>
      <c r="AC169" s="147"/>
      <c r="AD169" s="147" t="s">
        <v>777</v>
      </c>
      <c r="AE169" s="147"/>
      <c r="AF169" s="159">
        <f t="shared" si="13"/>
        <v>0</v>
      </c>
      <c r="AG169" s="160"/>
      <c r="AH169" s="160" t="b">
        <f t="shared" si="14"/>
        <v>0</v>
      </c>
    </row>
    <row r="170" spans="1:34" ht="44.25" customHeight="1" thickBot="1" x14ac:dyDescent="0.3">
      <c r="A170" s="147">
        <v>154</v>
      </c>
      <c r="B170" s="147">
        <v>2018</v>
      </c>
      <c r="C170" s="148" t="s">
        <v>425</v>
      </c>
      <c r="D170" s="147">
        <v>6</v>
      </c>
      <c r="E170" s="148"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COMPRAVENTA DE BIENES MUEBLES</v>
      </c>
      <c r="F170" s="148" t="s">
        <v>108</v>
      </c>
      <c r="G170" s="148" t="s">
        <v>122</v>
      </c>
      <c r="H170" s="149" t="s">
        <v>582</v>
      </c>
      <c r="I170" s="149" t="s">
        <v>163</v>
      </c>
      <c r="J170" s="150">
        <v>45</v>
      </c>
      <c r="K170" s="151"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152">
        <v>1375</v>
      </c>
      <c r="M170" s="147" t="s">
        <v>626</v>
      </c>
      <c r="N170" s="153" t="s">
        <v>746</v>
      </c>
      <c r="O170" s="156">
        <v>117500000</v>
      </c>
      <c r="P170" s="155"/>
      <c r="Q170" s="156">
        <v>0</v>
      </c>
      <c r="R170" s="156"/>
      <c r="S170" s="156"/>
      <c r="T170" s="156">
        <f t="shared" si="12"/>
        <v>117500000</v>
      </c>
      <c r="U170" s="156">
        <v>0</v>
      </c>
      <c r="V170" s="157">
        <v>43413</v>
      </c>
      <c r="W170" s="157">
        <v>43417</v>
      </c>
      <c r="X170" s="157">
        <v>43611</v>
      </c>
      <c r="Y170" s="147">
        <v>40</v>
      </c>
      <c r="Z170" s="147"/>
      <c r="AA170" s="158"/>
      <c r="AB170" s="147"/>
      <c r="AC170" s="147" t="s">
        <v>777</v>
      </c>
      <c r="AD170" s="147"/>
      <c r="AE170" s="147"/>
      <c r="AF170" s="159">
        <f t="shared" si="13"/>
        <v>0</v>
      </c>
      <c r="AG170" s="160"/>
      <c r="AH170" s="160" t="b">
        <f t="shared" si="14"/>
        <v>0</v>
      </c>
    </row>
    <row r="171" spans="1:34" ht="44.25" customHeight="1" thickBot="1" x14ac:dyDescent="0.3">
      <c r="A171" s="147">
        <v>155</v>
      </c>
      <c r="B171" s="147">
        <v>2018</v>
      </c>
      <c r="C171" s="148" t="s">
        <v>426</v>
      </c>
      <c r="D171" s="147">
        <v>6</v>
      </c>
      <c r="E171" s="148"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COMPRAVENTA DE BIENES MUEBLES</v>
      </c>
      <c r="F171" s="148" t="s">
        <v>108</v>
      </c>
      <c r="G171" s="148" t="s">
        <v>125</v>
      </c>
      <c r="H171" s="149" t="s">
        <v>583</v>
      </c>
      <c r="I171" s="149" t="s">
        <v>162</v>
      </c>
      <c r="J171" s="150"/>
      <c r="K171" s="151"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No ha seleccionado un número de programa</v>
      </c>
      <c r="L171" s="152"/>
      <c r="M171" s="147">
        <v>8600285802</v>
      </c>
      <c r="N171" s="153" t="s">
        <v>747</v>
      </c>
      <c r="O171" s="156">
        <v>11325628</v>
      </c>
      <c r="P171" s="155"/>
      <c r="Q171" s="156">
        <v>0</v>
      </c>
      <c r="R171" s="156"/>
      <c r="S171" s="156"/>
      <c r="T171" s="156">
        <f t="shared" si="12"/>
        <v>11325628</v>
      </c>
      <c r="U171" s="156">
        <v>0</v>
      </c>
      <c r="V171" s="157">
        <v>43412</v>
      </c>
      <c r="W171" s="157">
        <v>43413</v>
      </c>
      <c r="X171" s="157">
        <v>43457</v>
      </c>
      <c r="Y171" s="147">
        <v>211</v>
      </c>
      <c r="Z171" s="147"/>
      <c r="AA171" s="158"/>
      <c r="AB171" s="147"/>
      <c r="AC171" s="147"/>
      <c r="AD171" s="147" t="s">
        <v>778</v>
      </c>
      <c r="AE171" s="147"/>
      <c r="AF171" s="159">
        <f t="shared" si="13"/>
        <v>0</v>
      </c>
      <c r="AG171" s="160"/>
      <c r="AH171" s="160" t="b">
        <f t="shared" si="14"/>
        <v>1</v>
      </c>
    </row>
    <row r="172" spans="1:34" ht="44.25" customHeight="1" thickBot="1" x14ac:dyDescent="0.3">
      <c r="A172" s="147">
        <v>156</v>
      </c>
      <c r="B172" s="147">
        <v>2018</v>
      </c>
      <c r="C172" s="148" t="s">
        <v>427</v>
      </c>
      <c r="D172" s="147">
        <v>4</v>
      </c>
      <c r="E172" s="148"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v>
      </c>
      <c r="F172" s="148" t="s">
        <v>105</v>
      </c>
      <c r="G172" s="148" t="s">
        <v>121</v>
      </c>
      <c r="H172" s="149" t="s">
        <v>584</v>
      </c>
      <c r="I172" s="149" t="s">
        <v>163</v>
      </c>
      <c r="J172" s="150">
        <v>18</v>
      </c>
      <c r="K172" s="151"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Mejor movilidad para todos</v>
      </c>
      <c r="L172" s="152">
        <v>1364</v>
      </c>
      <c r="M172" s="147">
        <v>7313955</v>
      </c>
      <c r="N172" s="153" t="s">
        <v>748</v>
      </c>
      <c r="O172" s="156">
        <v>1950607117</v>
      </c>
      <c r="P172" s="155"/>
      <c r="Q172" s="156">
        <v>0</v>
      </c>
      <c r="R172" s="156"/>
      <c r="S172" s="156"/>
      <c r="T172" s="156">
        <f t="shared" si="12"/>
        <v>1950607117</v>
      </c>
      <c r="U172" s="156">
        <v>0</v>
      </c>
      <c r="V172" s="157">
        <v>43418</v>
      </c>
      <c r="W172" s="157">
        <v>43419</v>
      </c>
      <c r="X172" s="157">
        <v>43479</v>
      </c>
      <c r="Y172" s="147">
        <v>60</v>
      </c>
      <c r="Z172" s="147"/>
      <c r="AA172" s="158"/>
      <c r="AB172" s="147"/>
      <c r="AC172" s="147" t="s">
        <v>777</v>
      </c>
      <c r="AD172" s="147"/>
      <c r="AE172" s="147"/>
      <c r="AF172" s="159">
        <f t="shared" si="13"/>
        <v>0</v>
      </c>
      <c r="AG172" s="160"/>
      <c r="AH172" s="160" t="b">
        <f t="shared" si="14"/>
        <v>0</v>
      </c>
    </row>
    <row r="173" spans="1:34" ht="44.25" customHeight="1" thickBot="1" x14ac:dyDescent="0.3">
      <c r="A173" s="147">
        <v>157</v>
      </c>
      <c r="B173" s="147">
        <v>2018</v>
      </c>
      <c r="C173" s="148" t="s">
        <v>428</v>
      </c>
      <c r="D173" s="147">
        <v>5</v>
      </c>
      <c r="E173" s="148"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148" t="s">
        <v>107</v>
      </c>
      <c r="G173" s="148" t="s">
        <v>116</v>
      </c>
      <c r="H173" s="149" t="s">
        <v>585</v>
      </c>
      <c r="I173" s="149" t="s">
        <v>163</v>
      </c>
      <c r="J173" s="150">
        <v>45</v>
      </c>
      <c r="K173" s="151"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Gobernanza e influencia local, regional e internacional</v>
      </c>
      <c r="L173" s="152">
        <v>1375</v>
      </c>
      <c r="M173" s="147">
        <v>53141166</v>
      </c>
      <c r="N173" s="153" t="s">
        <v>749</v>
      </c>
      <c r="O173" s="156">
        <v>9400000</v>
      </c>
      <c r="P173" s="155"/>
      <c r="Q173" s="156">
        <v>0</v>
      </c>
      <c r="R173" s="156"/>
      <c r="S173" s="156"/>
      <c r="T173" s="156">
        <f t="shared" si="12"/>
        <v>9400000</v>
      </c>
      <c r="U173" s="156">
        <v>2350000</v>
      </c>
      <c r="V173" s="157">
        <v>43423</v>
      </c>
      <c r="W173" s="157">
        <v>43424</v>
      </c>
      <c r="X173" s="157">
        <v>43489</v>
      </c>
      <c r="Y173" s="147">
        <v>65</v>
      </c>
      <c r="Z173" s="147"/>
      <c r="AA173" s="158"/>
      <c r="AB173" s="147"/>
      <c r="AC173" s="147" t="s">
        <v>777</v>
      </c>
      <c r="AD173" s="147"/>
      <c r="AE173" s="147"/>
      <c r="AF173" s="159">
        <f t="shared" si="13"/>
        <v>0.25</v>
      </c>
      <c r="AG173" s="160"/>
      <c r="AH173" s="160" t="b">
        <f t="shared" si="14"/>
        <v>0</v>
      </c>
    </row>
    <row r="174" spans="1:34" ht="44.25" customHeight="1" thickBot="1" x14ac:dyDescent="0.3">
      <c r="A174" s="147">
        <v>158</v>
      </c>
      <c r="B174" s="147">
        <v>2018</v>
      </c>
      <c r="C174" s="148" t="s">
        <v>429</v>
      </c>
      <c r="D174" s="147">
        <v>3</v>
      </c>
      <c r="E174" s="148"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INTERVENTORÍA</v>
      </c>
      <c r="F174" s="148" t="s">
        <v>104</v>
      </c>
      <c r="G174" s="148" t="s">
        <v>121</v>
      </c>
      <c r="H174" s="149" t="s">
        <v>586</v>
      </c>
      <c r="I174" s="149" t="s">
        <v>163</v>
      </c>
      <c r="J174" s="150">
        <v>11</v>
      </c>
      <c r="K174" s="151"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Mejores oportunidades para el desarrollo a través de la cultura, la recreación y el deporte</v>
      </c>
      <c r="L174" s="152">
        <v>1353</v>
      </c>
      <c r="M174" s="147">
        <v>1030353004</v>
      </c>
      <c r="N174" s="153" t="s">
        <v>750</v>
      </c>
      <c r="O174" s="156">
        <v>5850000</v>
      </c>
      <c r="P174" s="155"/>
      <c r="Q174" s="156">
        <v>0</v>
      </c>
      <c r="R174" s="156"/>
      <c r="S174" s="156"/>
      <c r="T174" s="156">
        <f t="shared" si="12"/>
        <v>5850000</v>
      </c>
      <c r="U174" s="156">
        <v>0</v>
      </c>
      <c r="V174" s="157">
        <v>43424</v>
      </c>
      <c r="W174" s="157">
        <v>43484</v>
      </c>
      <c r="X174" s="157">
        <v>43500</v>
      </c>
      <c r="Y174" s="147">
        <v>155</v>
      </c>
      <c r="Z174" s="147"/>
      <c r="AA174" s="158"/>
      <c r="AB174" s="147"/>
      <c r="AC174" s="147" t="s">
        <v>778</v>
      </c>
      <c r="AD174" s="147"/>
      <c r="AE174" s="147"/>
      <c r="AF174" s="159">
        <f t="shared" si="13"/>
        <v>0</v>
      </c>
      <c r="AG174" s="160"/>
      <c r="AH174" s="160" t="b">
        <f t="shared" si="14"/>
        <v>0</v>
      </c>
    </row>
    <row r="175" spans="1:34" ht="44.25" customHeight="1" thickBot="1" x14ac:dyDescent="0.3">
      <c r="A175" s="147">
        <v>159</v>
      </c>
      <c r="B175" s="147">
        <v>2018</v>
      </c>
      <c r="C175" s="148" t="s">
        <v>430</v>
      </c>
      <c r="D175" s="147">
        <v>4</v>
      </c>
      <c r="E175" s="148"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v>
      </c>
      <c r="F175" s="148" t="s">
        <v>108</v>
      </c>
      <c r="G175" s="148" t="s">
        <v>125</v>
      </c>
      <c r="H175" s="149" t="s">
        <v>587</v>
      </c>
      <c r="I175" s="149" t="s">
        <v>163</v>
      </c>
      <c r="J175" s="150">
        <v>45</v>
      </c>
      <c r="K175" s="151"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152">
        <v>1377</v>
      </c>
      <c r="M175" s="147">
        <v>9001330464</v>
      </c>
      <c r="N175" s="153" t="s">
        <v>745</v>
      </c>
      <c r="O175" s="156">
        <v>119444996</v>
      </c>
      <c r="P175" s="155"/>
      <c r="Q175" s="156">
        <v>0</v>
      </c>
      <c r="R175" s="156"/>
      <c r="S175" s="156"/>
      <c r="T175" s="156">
        <f t="shared" si="12"/>
        <v>119444996</v>
      </c>
      <c r="U175" s="156">
        <v>0</v>
      </c>
      <c r="V175" s="157">
        <v>43425</v>
      </c>
      <c r="W175" s="157">
        <v>43430</v>
      </c>
      <c r="X175" s="157">
        <v>43521</v>
      </c>
      <c r="Y175" s="147">
        <v>91</v>
      </c>
      <c r="Z175" s="147"/>
      <c r="AA175" s="158"/>
      <c r="AB175" s="147"/>
      <c r="AC175" s="147" t="s">
        <v>777</v>
      </c>
      <c r="AD175" s="147"/>
      <c r="AE175" s="147"/>
      <c r="AF175" s="159">
        <f t="shared" si="13"/>
        <v>0</v>
      </c>
      <c r="AG175" s="160"/>
      <c r="AH175" s="160" t="b">
        <f t="shared" si="14"/>
        <v>0</v>
      </c>
    </row>
    <row r="176" spans="1:34" ht="44.25" customHeight="1" thickBot="1" x14ac:dyDescent="0.3">
      <c r="A176" s="147">
        <v>160</v>
      </c>
      <c r="B176" s="147">
        <v>2018</v>
      </c>
      <c r="C176" s="148" t="s">
        <v>431</v>
      </c>
      <c r="D176" s="147">
        <v>1</v>
      </c>
      <c r="E176" s="148"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OBRA PÚBLICA</v>
      </c>
      <c r="F176" s="148" t="s">
        <v>104</v>
      </c>
      <c r="G176" s="148" t="s">
        <v>121</v>
      </c>
      <c r="H176" s="149" t="s">
        <v>588</v>
      </c>
      <c r="I176" s="149" t="s">
        <v>163</v>
      </c>
      <c r="J176" s="150">
        <v>17</v>
      </c>
      <c r="K176" s="151"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Espacio público, derecho de todos</v>
      </c>
      <c r="L176" s="152">
        <v>1358</v>
      </c>
      <c r="M176" s="147">
        <v>9012364796</v>
      </c>
      <c r="N176" s="153" t="s">
        <v>751</v>
      </c>
      <c r="O176" s="156">
        <v>98740055</v>
      </c>
      <c r="P176" s="155"/>
      <c r="Q176" s="156">
        <v>0</v>
      </c>
      <c r="R176" s="156"/>
      <c r="S176" s="156"/>
      <c r="T176" s="156">
        <f t="shared" si="12"/>
        <v>98740055</v>
      </c>
      <c r="U176" s="156">
        <v>0</v>
      </c>
      <c r="V176" s="157">
        <v>43426</v>
      </c>
      <c r="W176" s="157"/>
      <c r="X176" s="157"/>
      <c r="Y176" s="147">
        <v>120</v>
      </c>
      <c r="Z176" s="147"/>
      <c r="AA176" s="158"/>
      <c r="AB176" s="147" t="s">
        <v>777</v>
      </c>
      <c r="AC176" s="147"/>
      <c r="AD176" s="147"/>
      <c r="AE176" s="147"/>
      <c r="AF176" s="159">
        <f t="shared" si="13"/>
        <v>0</v>
      </c>
      <c r="AG176" s="160"/>
      <c r="AH176" s="160" t="b">
        <f t="shared" si="14"/>
        <v>0</v>
      </c>
    </row>
    <row r="177" spans="1:34" ht="44.25" customHeight="1" thickBot="1" x14ac:dyDescent="0.3">
      <c r="A177" s="147">
        <v>161</v>
      </c>
      <c r="B177" s="147">
        <v>2018</v>
      </c>
      <c r="C177" s="148" t="s">
        <v>432</v>
      </c>
      <c r="D177" s="147">
        <v>4</v>
      </c>
      <c r="E177" s="148"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v>
      </c>
      <c r="F177" s="148" t="s">
        <v>108</v>
      </c>
      <c r="G177" s="148" t="s">
        <v>125</v>
      </c>
      <c r="H177" s="149" t="s">
        <v>589</v>
      </c>
      <c r="I177" s="149" t="s">
        <v>163</v>
      </c>
      <c r="J177" s="150">
        <v>11</v>
      </c>
      <c r="K177" s="151"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Mejores oportunidades para el desarrollo a través de la cultura, la recreación y el deporte</v>
      </c>
      <c r="L177" s="152">
        <v>1353</v>
      </c>
      <c r="M177" s="147">
        <v>900175868</v>
      </c>
      <c r="N177" s="153" t="s">
        <v>752</v>
      </c>
      <c r="O177" s="156">
        <v>189828717</v>
      </c>
      <c r="P177" s="155"/>
      <c r="Q177" s="156">
        <v>0</v>
      </c>
      <c r="R177" s="156"/>
      <c r="S177" s="156"/>
      <c r="T177" s="156">
        <f t="shared" si="12"/>
        <v>189828717</v>
      </c>
      <c r="U177" s="156">
        <v>0</v>
      </c>
      <c r="V177" s="157">
        <v>43427</v>
      </c>
      <c r="W177" s="157">
        <v>43462</v>
      </c>
      <c r="X177" s="157">
        <v>43551</v>
      </c>
      <c r="Y177" s="147">
        <v>89</v>
      </c>
      <c r="Z177" s="147"/>
      <c r="AA177" s="158"/>
      <c r="AB177" s="147"/>
      <c r="AC177" s="147" t="s">
        <v>777</v>
      </c>
      <c r="AD177" s="147"/>
      <c r="AE177" s="147"/>
      <c r="AF177" s="159">
        <f t="shared" si="13"/>
        <v>0</v>
      </c>
      <c r="AG177" s="160"/>
      <c r="AH177" s="160" t="b">
        <f t="shared" si="14"/>
        <v>0</v>
      </c>
    </row>
    <row r="178" spans="1:34" ht="44.25" customHeight="1" thickBot="1" x14ac:dyDescent="0.3">
      <c r="A178" s="147">
        <v>162</v>
      </c>
      <c r="B178" s="147">
        <v>2018</v>
      </c>
      <c r="C178" s="148" t="s">
        <v>433</v>
      </c>
      <c r="D178" s="147">
        <v>5</v>
      </c>
      <c r="E178" s="148"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148" t="s">
        <v>107</v>
      </c>
      <c r="G178" s="148" t="s">
        <v>116</v>
      </c>
      <c r="H178" s="149" t="s">
        <v>590</v>
      </c>
      <c r="I178" s="149" t="s">
        <v>163</v>
      </c>
      <c r="J178" s="150">
        <v>45</v>
      </c>
      <c r="K178" s="151"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Gobernanza e influencia local, regional e internacional</v>
      </c>
      <c r="L178" s="152">
        <v>1375</v>
      </c>
      <c r="M178" s="147">
        <v>52515259</v>
      </c>
      <c r="N178" s="153" t="s">
        <v>753</v>
      </c>
      <c r="O178" s="156">
        <v>9400000</v>
      </c>
      <c r="P178" s="155"/>
      <c r="Q178" s="156">
        <v>0</v>
      </c>
      <c r="R178" s="156"/>
      <c r="S178" s="156"/>
      <c r="T178" s="156">
        <f t="shared" si="12"/>
        <v>9400000</v>
      </c>
      <c r="U178" s="156">
        <v>0</v>
      </c>
      <c r="V178" s="157">
        <v>43432</v>
      </c>
      <c r="W178" s="157">
        <v>43433</v>
      </c>
      <c r="X178" s="157">
        <v>43493</v>
      </c>
      <c r="Y178" s="147">
        <v>60</v>
      </c>
      <c r="Z178" s="147"/>
      <c r="AA178" s="158"/>
      <c r="AB178" s="147"/>
      <c r="AC178" s="147" t="s">
        <v>778</v>
      </c>
      <c r="AD178" s="147"/>
      <c r="AE178" s="147"/>
      <c r="AF178" s="159">
        <f t="shared" si="13"/>
        <v>0</v>
      </c>
      <c r="AG178" s="160"/>
      <c r="AH178" s="160" t="b">
        <f t="shared" si="14"/>
        <v>0</v>
      </c>
    </row>
    <row r="179" spans="1:34" ht="44.25" customHeight="1" thickBot="1" x14ac:dyDescent="0.3">
      <c r="A179" s="147">
        <v>163</v>
      </c>
      <c r="B179" s="147">
        <v>2018</v>
      </c>
      <c r="C179" s="148" t="s">
        <v>434</v>
      </c>
      <c r="D179" s="147">
        <v>10</v>
      </c>
      <c r="E179" s="148"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SEGUROS</v>
      </c>
      <c r="F179" s="148" t="s">
        <v>104</v>
      </c>
      <c r="G179" s="148" t="s">
        <v>121</v>
      </c>
      <c r="H179" s="149" t="s">
        <v>591</v>
      </c>
      <c r="I179" s="149" t="s">
        <v>162</v>
      </c>
      <c r="J179" s="150"/>
      <c r="K179" s="151"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No ha seleccionado un número de programa</v>
      </c>
      <c r="L179" s="152"/>
      <c r="M179" s="147">
        <v>8600091742</v>
      </c>
      <c r="N179" s="153" t="s">
        <v>754</v>
      </c>
      <c r="O179" s="156">
        <v>13052239</v>
      </c>
      <c r="P179" s="155"/>
      <c r="Q179" s="156">
        <v>0</v>
      </c>
      <c r="R179" s="156"/>
      <c r="S179" s="156"/>
      <c r="T179" s="156">
        <f t="shared" si="12"/>
        <v>13052239</v>
      </c>
      <c r="U179" s="156">
        <v>0</v>
      </c>
      <c r="V179" s="157">
        <v>43431</v>
      </c>
      <c r="W179" s="157">
        <v>43434</v>
      </c>
      <c r="X179" s="157">
        <v>44073</v>
      </c>
      <c r="Y179" s="147">
        <v>639</v>
      </c>
      <c r="Z179" s="147"/>
      <c r="AA179" s="158"/>
      <c r="AB179" s="147"/>
      <c r="AC179" s="147" t="s">
        <v>777</v>
      </c>
      <c r="AD179" s="147"/>
      <c r="AE179" s="147"/>
      <c r="AF179" s="159">
        <f t="shared" si="13"/>
        <v>0</v>
      </c>
      <c r="AG179" s="160"/>
      <c r="AH179" s="160" t="b">
        <f t="shared" si="14"/>
        <v>1</v>
      </c>
    </row>
    <row r="180" spans="1:34" ht="44.25" customHeight="1" thickBot="1" x14ac:dyDescent="0.3">
      <c r="A180" s="147">
        <v>164</v>
      </c>
      <c r="B180" s="147">
        <v>2018</v>
      </c>
      <c r="C180" s="148" t="s">
        <v>435</v>
      </c>
      <c r="D180" s="147">
        <v>16</v>
      </c>
      <c r="E180" s="148"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INTERADMINISTRATIVOS</v>
      </c>
      <c r="F180" s="148" t="s">
        <v>107</v>
      </c>
      <c r="G180" s="148" t="s">
        <v>111</v>
      </c>
      <c r="H180" s="149" t="s">
        <v>592</v>
      </c>
      <c r="I180" s="149" t="s">
        <v>163</v>
      </c>
      <c r="J180" s="150">
        <v>41</v>
      </c>
      <c r="K180" s="151"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Desarrollo rural sostenible</v>
      </c>
      <c r="L180" s="152">
        <v>1356</v>
      </c>
      <c r="M180" s="147" t="s">
        <v>627</v>
      </c>
      <c r="N180" s="153" t="s">
        <v>755</v>
      </c>
      <c r="O180" s="156">
        <v>401580000</v>
      </c>
      <c r="P180" s="155"/>
      <c r="Q180" s="156">
        <v>0</v>
      </c>
      <c r="R180" s="156"/>
      <c r="S180" s="156"/>
      <c r="T180" s="156">
        <f t="shared" si="12"/>
        <v>401580000</v>
      </c>
      <c r="U180" s="156">
        <v>0</v>
      </c>
      <c r="V180" s="157">
        <v>43461</v>
      </c>
      <c r="W180" s="157"/>
      <c r="X180" s="157"/>
      <c r="Y180" s="147">
        <v>240</v>
      </c>
      <c r="Z180" s="147"/>
      <c r="AA180" s="158"/>
      <c r="AB180" s="147" t="s">
        <v>777</v>
      </c>
      <c r="AC180" s="147"/>
      <c r="AD180" s="147"/>
      <c r="AE180" s="147"/>
      <c r="AF180" s="159">
        <f t="shared" si="13"/>
        <v>0</v>
      </c>
      <c r="AG180" s="160"/>
      <c r="AH180" s="160" t="b">
        <f t="shared" si="14"/>
        <v>0</v>
      </c>
    </row>
    <row r="181" spans="1:34" ht="44.25" customHeight="1" thickBot="1" x14ac:dyDescent="0.3">
      <c r="A181" s="147">
        <v>165</v>
      </c>
      <c r="B181" s="147">
        <v>2018</v>
      </c>
      <c r="C181" s="148" t="s">
        <v>436</v>
      </c>
      <c r="D181" s="147">
        <v>1</v>
      </c>
      <c r="E181" s="148"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OBRA PÚBLICA</v>
      </c>
      <c r="F181" s="148" t="s">
        <v>223</v>
      </c>
      <c r="G181" s="148" t="s">
        <v>121</v>
      </c>
      <c r="H181" s="149" t="s">
        <v>593</v>
      </c>
      <c r="I181" s="149" t="s">
        <v>163</v>
      </c>
      <c r="J181" s="150">
        <v>18</v>
      </c>
      <c r="K181" s="151"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Mejor movilidad para todos</v>
      </c>
      <c r="L181" s="152">
        <v>1364</v>
      </c>
      <c r="M181" s="147">
        <v>9012349671</v>
      </c>
      <c r="N181" s="153" t="s">
        <v>756</v>
      </c>
      <c r="O181" s="156">
        <v>1199641722</v>
      </c>
      <c r="P181" s="155"/>
      <c r="Q181" s="156">
        <v>0</v>
      </c>
      <c r="R181" s="156"/>
      <c r="S181" s="156"/>
      <c r="T181" s="156">
        <f t="shared" si="12"/>
        <v>1199641722</v>
      </c>
      <c r="U181" s="156">
        <v>0</v>
      </c>
      <c r="V181" s="157">
        <v>43433</v>
      </c>
      <c r="W181" s="157">
        <v>43454</v>
      </c>
      <c r="X181" s="157">
        <v>43818</v>
      </c>
      <c r="Y181" s="147">
        <v>364</v>
      </c>
      <c r="Z181" s="147"/>
      <c r="AA181" s="158"/>
      <c r="AB181" s="147"/>
      <c r="AC181" s="147" t="s">
        <v>777</v>
      </c>
      <c r="AD181" s="147"/>
      <c r="AE181" s="147"/>
      <c r="AF181" s="159">
        <f t="shared" si="13"/>
        <v>0</v>
      </c>
      <c r="AG181" s="160"/>
      <c r="AH181" s="160" t="b">
        <f t="shared" si="14"/>
        <v>0</v>
      </c>
    </row>
    <row r="182" spans="1:34" ht="44.25" customHeight="1" thickBot="1" x14ac:dyDescent="0.3">
      <c r="A182" s="147">
        <v>166</v>
      </c>
      <c r="B182" s="147">
        <v>2018</v>
      </c>
      <c r="C182" s="148" t="s">
        <v>437</v>
      </c>
      <c r="D182" s="147">
        <v>4</v>
      </c>
      <c r="E182" s="148"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v>
      </c>
      <c r="F182" s="148" t="s">
        <v>105</v>
      </c>
      <c r="G182" s="148" t="s">
        <v>121</v>
      </c>
      <c r="H182" s="149" t="s">
        <v>594</v>
      </c>
      <c r="I182" s="149" t="s">
        <v>163</v>
      </c>
      <c r="J182" s="150">
        <v>11</v>
      </c>
      <c r="K182" s="151"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Mejores oportunidades para el desarrollo a través de la cultura, la recreación y el deporte</v>
      </c>
      <c r="L182" s="152">
        <v>1353</v>
      </c>
      <c r="M182" s="147">
        <v>79867234</v>
      </c>
      <c r="N182" s="153" t="s">
        <v>757</v>
      </c>
      <c r="O182" s="156">
        <v>442456333</v>
      </c>
      <c r="P182" s="155"/>
      <c r="Q182" s="156">
        <v>0</v>
      </c>
      <c r="R182" s="156"/>
      <c r="S182" s="156"/>
      <c r="T182" s="156">
        <f t="shared" si="12"/>
        <v>442456333</v>
      </c>
      <c r="U182" s="156">
        <v>0</v>
      </c>
      <c r="V182" s="157">
        <v>43434</v>
      </c>
      <c r="W182" s="157">
        <v>43462</v>
      </c>
      <c r="X182" s="157">
        <v>43551</v>
      </c>
      <c r="Y182" s="147">
        <v>89</v>
      </c>
      <c r="Z182" s="147"/>
      <c r="AA182" s="158"/>
      <c r="AB182" s="147"/>
      <c r="AC182" s="147" t="s">
        <v>777</v>
      </c>
      <c r="AD182" s="147"/>
      <c r="AE182" s="147"/>
      <c r="AF182" s="159">
        <f t="shared" si="13"/>
        <v>0</v>
      </c>
      <c r="AG182" s="160"/>
      <c r="AH182" s="160" t="b">
        <f t="shared" si="14"/>
        <v>0</v>
      </c>
    </row>
    <row r="183" spans="1:34" ht="44.25" customHeight="1" thickBot="1" x14ac:dyDescent="0.3">
      <c r="A183" s="147">
        <v>167</v>
      </c>
      <c r="B183" s="147">
        <v>2018</v>
      </c>
      <c r="C183" s="148" t="s">
        <v>438</v>
      </c>
      <c r="D183" s="147">
        <v>4</v>
      </c>
      <c r="E183" s="148"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v>
      </c>
      <c r="F183" s="148" t="s">
        <v>108</v>
      </c>
      <c r="G183" s="148" t="s">
        <v>125</v>
      </c>
      <c r="H183" s="149" t="s">
        <v>595</v>
      </c>
      <c r="I183" s="149" t="s">
        <v>163</v>
      </c>
      <c r="J183" s="150">
        <v>11</v>
      </c>
      <c r="K183" s="151"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Mejores oportunidades para el desarrollo a través de la cultura, la recreación y el deporte</v>
      </c>
      <c r="L183" s="152">
        <v>1353</v>
      </c>
      <c r="M183" s="147" t="s">
        <v>628</v>
      </c>
      <c r="N183" s="153" t="s">
        <v>758</v>
      </c>
      <c r="O183" s="154">
        <v>212705000</v>
      </c>
      <c r="P183" s="155"/>
      <c r="Q183" s="156">
        <v>0</v>
      </c>
      <c r="R183" s="156">
        <v>1</v>
      </c>
      <c r="S183" s="156">
        <v>5000000</v>
      </c>
      <c r="T183" s="156">
        <f t="shared" si="12"/>
        <v>217705000</v>
      </c>
      <c r="U183" s="156">
        <v>0</v>
      </c>
      <c r="V183" s="157">
        <v>43441</v>
      </c>
      <c r="W183" s="157">
        <v>43444</v>
      </c>
      <c r="X183" s="157">
        <v>43474</v>
      </c>
      <c r="Y183" s="147">
        <v>30</v>
      </c>
      <c r="Z183" s="147"/>
      <c r="AA183" s="158"/>
      <c r="AB183" s="147"/>
      <c r="AC183" s="147" t="s">
        <v>777</v>
      </c>
      <c r="AD183" s="147"/>
      <c r="AE183" s="147"/>
      <c r="AF183" s="159">
        <f t="shared" si="13"/>
        <v>0</v>
      </c>
      <c r="AG183" s="160"/>
      <c r="AH183" s="160" t="b">
        <f t="shared" si="14"/>
        <v>0</v>
      </c>
    </row>
    <row r="184" spans="1:34" ht="44.25" customHeight="1" thickBot="1" x14ac:dyDescent="0.3">
      <c r="A184" s="147">
        <v>168</v>
      </c>
      <c r="B184" s="147">
        <v>2018</v>
      </c>
      <c r="C184" s="148" t="s">
        <v>439</v>
      </c>
      <c r="D184" s="147">
        <v>3</v>
      </c>
      <c r="E184" s="148"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INTERVENTORÍA</v>
      </c>
      <c r="F184" s="148" t="s">
        <v>104</v>
      </c>
      <c r="G184" s="148" t="s">
        <v>121</v>
      </c>
      <c r="H184" s="149" t="s">
        <v>596</v>
      </c>
      <c r="I184" s="149" t="s">
        <v>163</v>
      </c>
      <c r="J184" s="150">
        <v>11</v>
      </c>
      <c r="K184" s="151"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Mejores oportunidades para el desarrollo a través de la cultura, la recreación y el deporte</v>
      </c>
      <c r="L184" s="152">
        <v>1353</v>
      </c>
      <c r="M184" s="147">
        <v>52268409</v>
      </c>
      <c r="N184" s="153" t="s">
        <v>759</v>
      </c>
      <c r="O184" s="156">
        <v>12000000</v>
      </c>
      <c r="P184" s="155"/>
      <c r="Q184" s="156">
        <v>0</v>
      </c>
      <c r="R184" s="156"/>
      <c r="S184" s="156"/>
      <c r="T184" s="156">
        <f t="shared" si="12"/>
        <v>12000000</v>
      </c>
      <c r="U184" s="156">
        <v>0</v>
      </c>
      <c r="V184" s="157">
        <v>43440</v>
      </c>
      <c r="W184" s="157">
        <v>43462</v>
      </c>
      <c r="X184" s="157">
        <v>43582</v>
      </c>
      <c r="Y184" s="147">
        <v>120</v>
      </c>
      <c r="Z184" s="147"/>
      <c r="AA184" s="158"/>
      <c r="AB184" s="147"/>
      <c r="AC184" s="147" t="s">
        <v>777</v>
      </c>
      <c r="AD184" s="147"/>
      <c r="AE184" s="147"/>
      <c r="AF184" s="159">
        <f t="shared" si="13"/>
        <v>0</v>
      </c>
      <c r="AG184" s="160"/>
      <c r="AH184" s="160" t="b">
        <f t="shared" si="14"/>
        <v>0</v>
      </c>
    </row>
    <row r="185" spans="1:34" ht="44.25" customHeight="1" thickBot="1" x14ac:dyDescent="0.3">
      <c r="A185" s="147">
        <v>169</v>
      </c>
      <c r="B185" s="147">
        <v>2018</v>
      </c>
      <c r="C185" s="148" t="s">
        <v>440</v>
      </c>
      <c r="D185" s="147">
        <v>4</v>
      </c>
      <c r="E185" s="148"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v>
      </c>
      <c r="F185" s="148" t="s">
        <v>108</v>
      </c>
      <c r="G185" s="148" t="s">
        <v>125</v>
      </c>
      <c r="H185" s="149" t="s">
        <v>597</v>
      </c>
      <c r="I185" s="149" t="s">
        <v>163</v>
      </c>
      <c r="J185" s="150">
        <v>11</v>
      </c>
      <c r="K185" s="151"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Mejores oportunidades para el desarrollo a través de la cultura, la recreación y el deporte</v>
      </c>
      <c r="L185" s="152">
        <v>1353</v>
      </c>
      <c r="M185" s="147" t="s">
        <v>612</v>
      </c>
      <c r="N185" s="153" t="s">
        <v>711</v>
      </c>
      <c r="O185" s="156">
        <v>216044962</v>
      </c>
      <c r="P185" s="155"/>
      <c r="Q185" s="156">
        <v>0</v>
      </c>
      <c r="R185" s="156"/>
      <c r="S185" s="156"/>
      <c r="T185" s="156">
        <f t="shared" si="12"/>
        <v>216044962</v>
      </c>
      <c r="U185" s="156">
        <v>0</v>
      </c>
      <c r="V185" s="157">
        <v>43445</v>
      </c>
      <c r="W185" s="157"/>
      <c r="X185" s="157"/>
      <c r="Y185" s="147">
        <v>240</v>
      </c>
      <c r="Z185" s="147"/>
      <c r="AA185" s="158"/>
      <c r="AB185" s="147" t="s">
        <v>777</v>
      </c>
      <c r="AC185" s="147"/>
      <c r="AD185" s="147"/>
      <c r="AE185" s="147"/>
      <c r="AF185" s="159">
        <f t="shared" si="13"/>
        <v>0</v>
      </c>
      <c r="AG185" s="160"/>
      <c r="AH185" s="160" t="b">
        <f t="shared" si="14"/>
        <v>0</v>
      </c>
    </row>
    <row r="186" spans="1:34" ht="44.25" customHeight="1" thickBot="1" x14ac:dyDescent="0.3">
      <c r="A186" s="147">
        <v>170</v>
      </c>
      <c r="B186" s="147">
        <v>2018</v>
      </c>
      <c r="C186" s="148" t="s">
        <v>441</v>
      </c>
      <c r="D186" s="147">
        <v>4</v>
      </c>
      <c r="E186" s="148"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v>
      </c>
      <c r="F186" s="148" t="s">
        <v>108</v>
      </c>
      <c r="G186" s="148" t="s">
        <v>125</v>
      </c>
      <c r="H186" s="149" t="s">
        <v>598</v>
      </c>
      <c r="I186" s="149" t="s">
        <v>162</v>
      </c>
      <c r="J186" s="150"/>
      <c r="K186" s="151"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152"/>
      <c r="M186" s="147" t="s">
        <v>629</v>
      </c>
      <c r="N186" s="153" t="s">
        <v>760</v>
      </c>
      <c r="O186" s="156">
        <v>44000000</v>
      </c>
      <c r="P186" s="155"/>
      <c r="Q186" s="156">
        <v>0</v>
      </c>
      <c r="R186" s="156"/>
      <c r="S186" s="156"/>
      <c r="T186" s="156">
        <f t="shared" si="12"/>
        <v>44000000</v>
      </c>
      <c r="U186" s="156">
        <v>0</v>
      </c>
      <c r="V186" s="157">
        <v>43447</v>
      </c>
      <c r="W186" s="157">
        <v>43458</v>
      </c>
      <c r="X186" s="157">
        <v>43700</v>
      </c>
      <c r="Y186" s="147">
        <v>242</v>
      </c>
      <c r="Z186" s="147"/>
      <c r="AA186" s="158"/>
      <c r="AB186" s="147"/>
      <c r="AC186" s="147" t="s">
        <v>777</v>
      </c>
      <c r="AD186" s="147"/>
      <c r="AE186" s="147"/>
      <c r="AF186" s="159">
        <f t="shared" si="13"/>
        <v>0</v>
      </c>
      <c r="AG186" s="160"/>
      <c r="AH186" s="160" t="b">
        <f t="shared" si="14"/>
        <v>1</v>
      </c>
    </row>
    <row r="187" spans="1:34" ht="44.25" customHeight="1" thickBot="1" x14ac:dyDescent="0.3">
      <c r="A187" s="147">
        <v>170</v>
      </c>
      <c r="B187" s="147">
        <v>2018</v>
      </c>
      <c r="C187" s="148" t="s">
        <v>441</v>
      </c>
      <c r="D187" s="147">
        <v>4</v>
      </c>
      <c r="E187" s="148"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v>
      </c>
      <c r="F187" s="148" t="s">
        <v>108</v>
      </c>
      <c r="G187" s="148" t="s">
        <v>125</v>
      </c>
      <c r="H187" s="149" t="s">
        <v>598</v>
      </c>
      <c r="I187" s="149" t="s">
        <v>162</v>
      </c>
      <c r="J187" s="150"/>
      <c r="K187" s="151"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152"/>
      <c r="M187" s="147" t="s">
        <v>629</v>
      </c>
      <c r="N187" s="153" t="s">
        <v>760</v>
      </c>
      <c r="O187" s="156">
        <v>44320000</v>
      </c>
      <c r="P187" s="155"/>
      <c r="Q187" s="156">
        <v>0</v>
      </c>
      <c r="R187" s="156"/>
      <c r="S187" s="156"/>
      <c r="T187" s="156">
        <f t="shared" si="12"/>
        <v>44320000</v>
      </c>
      <c r="U187" s="156">
        <v>0</v>
      </c>
      <c r="V187" s="157">
        <v>43447</v>
      </c>
      <c r="W187" s="157">
        <v>43458</v>
      </c>
      <c r="X187" s="157">
        <v>43700</v>
      </c>
      <c r="Y187" s="147">
        <v>242</v>
      </c>
      <c r="Z187" s="147"/>
      <c r="AA187" s="158"/>
      <c r="AB187" s="147"/>
      <c r="AC187" s="147" t="s">
        <v>777</v>
      </c>
      <c r="AD187" s="147"/>
      <c r="AE187" s="147"/>
      <c r="AF187" s="159">
        <f t="shared" si="13"/>
        <v>0</v>
      </c>
      <c r="AG187" s="160"/>
      <c r="AH187" s="160" t="b">
        <f t="shared" si="14"/>
        <v>1</v>
      </c>
    </row>
    <row r="188" spans="1:34" ht="44.25" customHeight="1" thickBot="1" x14ac:dyDescent="0.3">
      <c r="A188" s="147">
        <v>171</v>
      </c>
      <c r="B188" s="147">
        <v>2018</v>
      </c>
      <c r="C188" s="148" t="s">
        <v>442</v>
      </c>
      <c r="D188" s="147">
        <v>3</v>
      </c>
      <c r="E188" s="148"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INTERVENTORÍA</v>
      </c>
      <c r="F188" s="148" t="s">
        <v>104</v>
      </c>
      <c r="G188" s="148" t="s">
        <v>121</v>
      </c>
      <c r="H188" s="149" t="s">
        <v>599</v>
      </c>
      <c r="I188" s="149" t="s">
        <v>163</v>
      </c>
      <c r="J188" s="150">
        <v>11</v>
      </c>
      <c r="K188" s="151"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Mejores oportunidades para el desarrollo a través de la cultura, la recreación y el deporte</v>
      </c>
      <c r="L188" s="152">
        <v>1353</v>
      </c>
      <c r="M188" s="147">
        <v>52268409</v>
      </c>
      <c r="N188" s="153" t="s">
        <v>759</v>
      </c>
      <c r="O188" s="156">
        <v>11200000</v>
      </c>
      <c r="P188" s="155"/>
      <c r="Q188" s="156">
        <v>0</v>
      </c>
      <c r="R188" s="156"/>
      <c r="S188" s="156"/>
      <c r="T188" s="156">
        <f t="shared" si="12"/>
        <v>11200000</v>
      </c>
      <c r="U188" s="156">
        <v>0</v>
      </c>
      <c r="V188" s="157">
        <v>43452</v>
      </c>
      <c r="W188" s="157">
        <v>43462</v>
      </c>
      <c r="X188" s="157">
        <v>43566</v>
      </c>
      <c r="Y188" s="147">
        <v>104</v>
      </c>
      <c r="Z188" s="147"/>
      <c r="AA188" s="158"/>
      <c r="AB188" s="147"/>
      <c r="AC188" s="147" t="s">
        <v>777</v>
      </c>
      <c r="AD188" s="147"/>
      <c r="AE188" s="147"/>
      <c r="AF188" s="159">
        <f t="shared" si="13"/>
        <v>0</v>
      </c>
      <c r="AG188" s="160"/>
      <c r="AH188" s="160" t="b">
        <f t="shared" si="14"/>
        <v>0</v>
      </c>
    </row>
    <row r="189" spans="1:34" ht="44.25" customHeight="1" thickBot="1" x14ac:dyDescent="0.3">
      <c r="A189" s="147">
        <v>172</v>
      </c>
      <c r="B189" s="147">
        <v>2018</v>
      </c>
      <c r="C189" s="148" t="s">
        <v>443</v>
      </c>
      <c r="D189" s="147">
        <v>6</v>
      </c>
      <c r="E189" s="148"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COMPRAVENTA DE BIENES MUEBLES</v>
      </c>
      <c r="F189" s="148" t="s">
        <v>108</v>
      </c>
      <c r="G189" s="148" t="s">
        <v>122</v>
      </c>
      <c r="H189" s="149" t="s">
        <v>600</v>
      </c>
      <c r="I189" s="149" t="s">
        <v>163</v>
      </c>
      <c r="J189" s="150">
        <v>6</v>
      </c>
      <c r="K189" s="151"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Calidad educativa para todos</v>
      </c>
      <c r="L189" s="152">
        <v>1349</v>
      </c>
      <c r="M189" s="147">
        <v>8300688508</v>
      </c>
      <c r="N189" s="153" t="s">
        <v>761</v>
      </c>
      <c r="O189" s="156">
        <v>56340341</v>
      </c>
      <c r="P189" s="155"/>
      <c r="Q189" s="156">
        <v>0</v>
      </c>
      <c r="R189" s="156"/>
      <c r="S189" s="156"/>
      <c r="T189" s="156">
        <f t="shared" si="12"/>
        <v>56340341</v>
      </c>
      <c r="U189" s="156">
        <v>0</v>
      </c>
      <c r="V189" s="157">
        <v>43453</v>
      </c>
      <c r="W189" s="157">
        <v>43462</v>
      </c>
      <c r="X189" s="157">
        <v>43523</v>
      </c>
      <c r="Y189" s="147">
        <v>61</v>
      </c>
      <c r="Z189" s="147"/>
      <c r="AA189" s="158"/>
      <c r="AB189" s="147"/>
      <c r="AC189" s="147" t="s">
        <v>777</v>
      </c>
      <c r="AD189" s="147"/>
      <c r="AE189" s="147"/>
      <c r="AF189" s="159">
        <f t="shared" si="13"/>
        <v>0</v>
      </c>
      <c r="AG189" s="160"/>
      <c r="AH189" s="160" t="b">
        <f t="shared" si="14"/>
        <v>0</v>
      </c>
    </row>
    <row r="190" spans="1:34" ht="44.25" customHeight="1" thickBot="1" x14ac:dyDescent="0.3">
      <c r="A190" s="147">
        <v>173</v>
      </c>
      <c r="B190" s="147">
        <v>2018</v>
      </c>
      <c r="C190" s="148" t="s">
        <v>444</v>
      </c>
      <c r="D190" s="147">
        <v>1</v>
      </c>
      <c r="E190" s="148"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OBRA PÚBLICA</v>
      </c>
      <c r="F190" s="148" t="s">
        <v>105</v>
      </c>
      <c r="G190" s="148" t="s">
        <v>121</v>
      </c>
      <c r="H190" s="149" t="s">
        <v>601</v>
      </c>
      <c r="I190" s="149" t="s">
        <v>163</v>
      </c>
      <c r="J190" s="150">
        <v>4</v>
      </c>
      <c r="K190" s="151"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Familias protegidas y adaptadas al cambio climático</v>
      </c>
      <c r="L190" s="152">
        <v>1340</v>
      </c>
      <c r="M190" s="147" t="s">
        <v>630</v>
      </c>
      <c r="N190" s="153" t="s">
        <v>762</v>
      </c>
      <c r="O190" s="156">
        <v>913326166</v>
      </c>
      <c r="P190" s="155"/>
      <c r="Q190" s="156">
        <v>0</v>
      </c>
      <c r="R190" s="156"/>
      <c r="S190" s="156"/>
      <c r="T190" s="156">
        <f t="shared" si="12"/>
        <v>913326166</v>
      </c>
      <c r="U190" s="156">
        <v>0</v>
      </c>
      <c r="V190" s="157">
        <v>43461</v>
      </c>
      <c r="W190" s="157"/>
      <c r="X190" s="157"/>
      <c r="Y190" s="147">
        <v>0</v>
      </c>
      <c r="Z190" s="147"/>
      <c r="AA190" s="158"/>
      <c r="AB190" s="147" t="s">
        <v>777</v>
      </c>
      <c r="AC190" s="147"/>
      <c r="AD190" s="147"/>
      <c r="AE190" s="147"/>
      <c r="AF190" s="159">
        <f t="shared" si="13"/>
        <v>0</v>
      </c>
      <c r="AG190" s="160"/>
      <c r="AH190" s="160" t="b">
        <f t="shared" si="14"/>
        <v>0</v>
      </c>
    </row>
    <row r="191" spans="1:34" ht="44.25" customHeight="1" thickBot="1" x14ac:dyDescent="0.3">
      <c r="A191" s="147">
        <v>174</v>
      </c>
      <c r="B191" s="147">
        <v>2018</v>
      </c>
      <c r="C191" s="148" t="s">
        <v>445</v>
      </c>
      <c r="D191" s="147">
        <v>4</v>
      </c>
      <c r="E191" s="148"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v>
      </c>
      <c r="F191" s="148" t="s">
        <v>104</v>
      </c>
      <c r="G191" s="148" t="s">
        <v>121</v>
      </c>
      <c r="H191" s="149" t="s">
        <v>602</v>
      </c>
      <c r="I191" s="149" t="s">
        <v>162</v>
      </c>
      <c r="J191" s="150"/>
      <c r="K191" s="151"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No ha seleccionado un número de programa</v>
      </c>
      <c r="L191" s="152"/>
      <c r="M191" s="147">
        <v>79378411</v>
      </c>
      <c r="N191" s="153" t="s">
        <v>763</v>
      </c>
      <c r="O191" s="156">
        <v>6765150</v>
      </c>
      <c r="P191" s="155"/>
      <c r="Q191" s="156">
        <v>0</v>
      </c>
      <c r="R191" s="156"/>
      <c r="S191" s="156"/>
      <c r="T191" s="156">
        <f t="shared" si="12"/>
        <v>6765150</v>
      </c>
      <c r="U191" s="156">
        <v>0</v>
      </c>
      <c r="V191" s="157">
        <v>43460</v>
      </c>
      <c r="W191" s="157"/>
      <c r="X191" s="157"/>
      <c r="Y191" s="147">
        <v>0</v>
      </c>
      <c r="Z191" s="147"/>
      <c r="AA191" s="158"/>
      <c r="AB191" s="147" t="s">
        <v>777</v>
      </c>
      <c r="AC191" s="147"/>
      <c r="AD191" s="147"/>
      <c r="AE191" s="147"/>
      <c r="AF191" s="159">
        <f t="shared" si="13"/>
        <v>0</v>
      </c>
      <c r="AG191" s="160"/>
      <c r="AH191" s="160" t="b">
        <f t="shared" si="14"/>
        <v>1</v>
      </c>
    </row>
    <row r="192" spans="1:34" ht="44.25" customHeight="1" thickBot="1" x14ac:dyDescent="0.3">
      <c r="A192" s="147">
        <v>176</v>
      </c>
      <c r="B192" s="147">
        <v>2018</v>
      </c>
      <c r="C192" s="148" t="s">
        <v>446</v>
      </c>
      <c r="D192" s="147">
        <v>4</v>
      </c>
      <c r="E192" s="148"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v>
      </c>
      <c r="F192" s="148" t="s">
        <v>104</v>
      </c>
      <c r="G192" s="148" t="s">
        <v>121</v>
      </c>
      <c r="H192" s="149" t="s">
        <v>603</v>
      </c>
      <c r="I192" s="149" t="s">
        <v>163</v>
      </c>
      <c r="J192" s="150">
        <v>45</v>
      </c>
      <c r="K192" s="151"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Gobernanza e influencia local, regional e internacional</v>
      </c>
      <c r="L192" s="152">
        <v>1375</v>
      </c>
      <c r="M192" s="147" t="s">
        <v>631</v>
      </c>
      <c r="N192" s="153" t="s">
        <v>764</v>
      </c>
      <c r="O192" s="156">
        <v>16387308</v>
      </c>
      <c r="P192" s="155"/>
      <c r="Q192" s="156">
        <v>0</v>
      </c>
      <c r="R192" s="156"/>
      <c r="S192" s="156"/>
      <c r="T192" s="156">
        <f t="shared" si="12"/>
        <v>16387308</v>
      </c>
      <c r="U192" s="156">
        <v>0</v>
      </c>
      <c r="V192" s="157">
        <v>43460</v>
      </c>
      <c r="W192" s="157"/>
      <c r="X192" s="157"/>
      <c r="Y192" s="147">
        <v>0</v>
      </c>
      <c r="Z192" s="147"/>
      <c r="AA192" s="158"/>
      <c r="AB192" s="147" t="s">
        <v>777</v>
      </c>
      <c r="AC192" s="147"/>
      <c r="AD192" s="147"/>
      <c r="AE192" s="147"/>
      <c r="AF192" s="159">
        <f t="shared" si="13"/>
        <v>0</v>
      </c>
      <c r="AG192" s="160"/>
      <c r="AH192" s="160" t="b">
        <f t="shared" si="14"/>
        <v>0</v>
      </c>
    </row>
    <row r="193" spans="1:34" ht="44.25" customHeight="1" thickBot="1" x14ac:dyDescent="0.3">
      <c r="A193" s="147">
        <v>177</v>
      </c>
      <c r="B193" s="147">
        <v>2018</v>
      </c>
      <c r="C193" s="148" t="s">
        <v>447</v>
      </c>
      <c r="D193" s="147">
        <v>11</v>
      </c>
      <c r="E193" s="148"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SUMINISTRO</v>
      </c>
      <c r="F193" s="148" t="s">
        <v>104</v>
      </c>
      <c r="G193" s="148" t="s">
        <v>121</v>
      </c>
      <c r="H193" s="149" t="s">
        <v>604</v>
      </c>
      <c r="I193" s="149" t="s">
        <v>162</v>
      </c>
      <c r="J193" s="150"/>
      <c r="K193" s="151"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No ha seleccionado un número de programa</v>
      </c>
      <c r="L193" s="152"/>
      <c r="M193" s="147" t="s">
        <v>632</v>
      </c>
      <c r="N193" s="153" t="s">
        <v>765</v>
      </c>
      <c r="O193" s="156">
        <v>16405955</v>
      </c>
      <c r="P193" s="155"/>
      <c r="Q193" s="156">
        <v>0</v>
      </c>
      <c r="R193" s="156"/>
      <c r="S193" s="156"/>
      <c r="T193" s="156">
        <f t="shared" si="12"/>
        <v>16405955</v>
      </c>
      <c r="U193" s="156">
        <v>0</v>
      </c>
      <c r="V193" s="157">
        <v>43462</v>
      </c>
      <c r="W193" s="157"/>
      <c r="X193" s="157"/>
      <c r="Y193" s="147">
        <v>0</v>
      </c>
      <c r="Z193" s="147"/>
      <c r="AA193" s="158"/>
      <c r="AB193" s="147" t="s">
        <v>777</v>
      </c>
      <c r="AC193" s="147"/>
      <c r="AD193" s="147"/>
      <c r="AE193" s="147"/>
      <c r="AF193" s="159">
        <f t="shared" si="13"/>
        <v>0</v>
      </c>
      <c r="AG193" s="160"/>
      <c r="AH193" s="160" t="b">
        <f t="shared" si="14"/>
        <v>1</v>
      </c>
    </row>
    <row r="194" spans="1:34" ht="44.25" customHeight="1" thickBot="1" x14ac:dyDescent="0.3">
      <c r="A194" s="147">
        <v>26058</v>
      </c>
      <c r="B194" s="147">
        <v>2018</v>
      </c>
      <c r="C194" s="148"/>
      <c r="D194" s="147">
        <v>19</v>
      </c>
      <c r="E194" s="148"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OTROS</v>
      </c>
      <c r="F194" s="148" t="s">
        <v>108</v>
      </c>
      <c r="G194" s="148" t="s">
        <v>124</v>
      </c>
      <c r="H194" s="149" t="s">
        <v>605</v>
      </c>
      <c r="I194" s="149" t="s">
        <v>162</v>
      </c>
      <c r="J194" s="150"/>
      <c r="K194" s="151"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No ha seleccionado un número de programa</v>
      </c>
      <c r="L194" s="152"/>
      <c r="M194" s="147" t="s">
        <v>633</v>
      </c>
      <c r="N194" s="153" t="s">
        <v>766</v>
      </c>
      <c r="O194" s="156">
        <v>45754579</v>
      </c>
      <c r="P194" s="155"/>
      <c r="Q194" s="156">
        <v>0</v>
      </c>
      <c r="R194" s="156"/>
      <c r="S194" s="156"/>
      <c r="T194" s="156">
        <f t="shared" si="12"/>
        <v>45754579</v>
      </c>
      <c r="U194" s="156">
        <v>42744138.729999997</v>
      </c>
      <c r="V194" s="157">
        <v>43160</v>
      </c>
      <c r="W194" s="157">
        <v>43166</v>
      </c>
      <c r="X194" s="157">
        <v>43424</v>
      </c>
      <c r="Y194" s="147">
        <v>258</v>
      </c>
      <c r="Z194" s="147">
        <v>13</v>
      </c>
      <c r="AA194" s="158"/>
      <c r="AB194" s="147"/>
      <c r="AC194" s="147"/>
      <c r="AD194" s="147" t="s">
        <v>778</v>
      </c>
      <c r="AE194" s="147"/>
      <c r="AF194" s="159">
        <f t="shared" si="13"/>
        <v>0.93420461217663042</v>
      </c>
      <c r="AG194" s="160"/>
      <c r="AH194" s="160" t="b">
        <f t="shared" si="14"/>
        <v>1</v>
      </c>
    </row>
    <row r="195" spans="1:34" ht="44.25" customHeight="1" thickBot="1" x14ac:dyDescent="0.3">
      <c r="A195" s="147">
        <v>28160</v>
      </c>
      <c r="B195" s="147">
        <v>2018</v>
      </c>
      <c r="C195" s="148"/>
      <c r="D195" s="147">
        <v>19</v>
      </c>
      <c r="E195" s="148"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OTROS</v>
      </c>
      <c r="F195" s="148" t="s">
        <v>108</v>
      </c>
      <c r="G195" s="148" t="s">
        <v>124</v>
      </c>
      <c r="H195" s="149" t="s">
        <v>606</v>
      </c>
      <c r="I195" s="149" t="s">
        <v>163</v>
      </c>
      <c r="J195" s="150">
        <v>45</v>
      </c>
      <c r="K195" s="151"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52">
        <v>1375</v>
      </c>
      <c r="M195" s="147" t="s">
        <v>634</v>
      </c>
      <c r="N195" s="153" t="s">
        <v>767</v>
      </c>
      <c r="O195" s="156">
        <v>227827000</v>
      </c>
      <c r="P195" s="155"/>
      <c r="Q195" s="156">
        <v>0</v>
      </c>
      <c r="R195" s="156"/>
      <c r="S195" s="156"/>
      <c r="T195" s="156">
        <f t="shared" si="12"/>
        <v>227827000</v>
      </c>
      <c r="U195" s="156">
        <v>227827000</v>
      </c>
      <c r="V195" s="157">
        <v>43223</v>
      </c>
      <c r="W195" s="157">
        <v>43284</v>
      </c>
      <c r="X195" s="157">
        <v>43346</v>
      </c>
      <c r="Y195" s="147">
        <v>62</v>
      </c>
      <c r="Z195" s="147"/>
      <c r="AA195" s="158"/>
      <c r="AB195" s="147"/>
      <c r="AC195" s="147"/>
      <c r="AD195" s="147" t="s">
        <v>778</v>
      </c>
      <c r="AE195" s="147"/>
      <c r="AF195" s="159">
        <f t="shared" si="13"/>
        <v>1</v>
      </c>
      <c r="AG195" s="160"/>
      <c r="AH195" s="160" t="b">
        <f t="shared" si="14"/>
        <v>0</v>
      </c>
    </row>
    <row r="196" spans="1:34" ht="44.25" customHeight="1" thickBot="1" x14ac:dyDescent="0.3">
      <c r="A196" s="147">
        <v>28186</v>
      </c>
      <c r="B196" s="147">
        <v>2018</v>
      </c>
      <c r="C196" s="148"/>
      <c r="D196" s="147">
        <v>19</v>
      </c>
      <c r="E196" s="148"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OTROS</v>
      </c>
      <c r="F196" s="148" t="s">
        <v>108</v>
      </c>
      <c r="G196" s="148" t="s">
        <v>124</v>
      </c>
      <c r="H196" s="149" t="s">
        <v>607</v>
      </c>
      <c r="I196" s="149" t="s">
        <v>162</v>
      </c>
      <c r="J196" s="150"/>
      <c r="K196" s="151"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No ha seleccionado un número de programa</v>
      </c>
      <c r="L196" s="152"/>
      <c r="M196" s="147" t="s">
        <v>635</v>
      </c>
      <c r="N196" s="153" t="s">
        <v>768</v>
      </c>
      <c r="O196" s="156">
        <v>85929900</v>
      </c>
      <c r="P196" s="155"/>
      <c r="Q196" s="156">
        <v>0</v>
      </c>
      <c r="R196" s="156"/>
      <c r="S196" s="156"/>
      <c r="T196" s="156">
        <f t="shared" si="12"/>
        <v>85929900</v>
      </c>
      <c r="U196" s="156">
        <v>85929900</v>
      </c>
      <c r="V196" s="157">
        <v>43224</v>
      </c>
      <c r="W196" s="157">
        <v>43224</v>
      </c>
      <c r="X196" s="157">
        <v>43284</v>
      </c>
      <c r="Y196" s="147">
        <v>60</v>
      </c>
      <c r="Z196" s="147"/>
      <c r="AA196" s="158"/>
      <c r="AB196" s="147"/>
      <c r="AC196" s="147"/>
      <c r="AD196" s="147" t="s">
        <v>778</v>
      </c>
      <c r="AE196" s="147"/>
      <c r="AF196" s="159">
        <f t="shared" si="13"/>
        <v>1</v>
      </c>
      <c r="AG196" s="160"/>
      <c r="AH196" s="160" t="b">
        <f t="shared" si="14"/>
        <v>1</v>
      </c>
    </row>
    <row r="197" spans="1:34" ht="44.25" customHeight="1" thickBot="1" x14ac:dyDescent="0.3">
      <c r="A197" s="147">
        <v>28193</v>
      </c>
      <c r="B197" s="147">
        <v>2018</v>
      </c>
      <c r="C197" s="148"/>
      <c r="D197" s="147">
        <v>19</v>
      </c>
      <c r="E197" s="148"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OTROS</v>
      </c>
      <c r="F197" s="148" t="s">
        <v>108</v>
      </c>
      <c r="G197" s="148" t="s">
        <v>124</v>
      </c>
      <c r="H197" s="149" t="s">
        <v>607</v>
      </c>
      <c r="I197" s="149" t="s">
        <v>162</v>
      </c>
      <c r="J197" s="150"/>
      <c r="K197" s="151"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No ha seleccionado un número de programa</v>
      </c>
      <c r="L197" s="152"/>
      <c r="M197" s="147" t="s">
        <v>636</v>
      </c>
      <c r="N197" s="153" t="s">
        <v>769</v>
      </c>
      <c r="O197" s="156">
        <v>9651969</v>
      </c>
      <c r="P197" s="155"/>
      <c r="Q197" s="156">
        <v>0</v>
      </c>
      <c r="R197" s="156"/>
      <c r="S197" s="156"/>
      <c r="T197" s="156">
        <f t="shared" si="12"/>
        <v>9651969</v>
      </c>
      <c r="U197" s="156">
        <v>9651969</v>
      </c>
      <c r="V197" s="157">
        <v>43224</v>
      </c>
      <c r="W197" s="157">
        <v>43224</v>
      </c>
      <c r="X197" s="157">
        <v>43284</v>
      </c>
      <c r="Y197" s="147">
        <v>60</v>
      </c>
      <c r="Z197" s="147"/>
      <c r="AA197" s="158"/>
      <c r="AB197" s="147"/>
      <c r="AC197" s="147"/>
      <c r="AD197" s="147" t="s">
        <v>778</v>
      </c>
      <c r="AE197" s="147"/>
      <c r="AF197" s="159">
        <f t="shared" si="13"/>
        <v>1</v>
      </c>
      <c r="AG197" s="160"/>
      <c r="AH197" s="160" t="b">
        <f t="shared" si="14"/>
        <v>1</v>
      </c>
    </row>
    <row r="198" spans="1:34" ht="44.25" customHeight="1" thickBot="1" x14ac:dyDescent="0.3">
      <c r="A198" s="147">
        <v>28194</v>
      </c>
      <c r="B198" s="147">
        <v>2018</v>
      </c>
      <c r="C198" s="148"/>
      <c r="D198" s="147">
        <v>19</v>
      </c>
      <c r="E198" s="148"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OTROS</v>
      </c>
      <c r="F198" s="148" t="s">
        <v>108</v>
      </c>
      <c r="G198" s="148" t="s">
        <v>124</v>
      </c>
      <c r="H198" s="149" t="s">
        <v>607</v>
      </c>
      <c r="I198" s="149" t="s">
        <v>162</v>
      </c>
      <c r="J198" s="150"/>
      <c r="K198" s="151"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No ha seleccionado un número de programa</v>
      </c>
      <c r="L198" s="152"/>
      <c r="M198" s="147" t="s">
        <v>637</v>
      </c>
      <c r="N198" s="153" t="s">
        <v>770</v>
      </c>
      <c r="O198" s="156">
        <v>7275049</v>
      </c>
      <c r="P198" s="155"/>
      <c r="Q198" s="156">
        <v>0</v>
      </c>
      <c r="R198" s="156"/>
      <c r="S198" s="156"/>
      <c r="T198" s="156">
        <f t="shared" si="12"/>
        <v>7275049</v>
      </c>
      <c r="U198" s="156">
        <v>7275049</v>
      </c>
      <c r="V198" s="157">
        <v>43224</v>
      </c>
      <c r="W198" s="157">
        <v>43224</v>
      </c>
      <c r="X198" s="157">
        <v>43284</v>
      </c>
      <c r="Y198" s="147">
        <v>60</v>
      </c>
      <c r="Z198" s="147"/>
      <c r="AA198" s="158"/>
      <c r="AB198" s="147"/>
      <c r="AC198" s="147"/>
      <c r="AD198" s="147" t="s">
        <v>778</v>
      </c>
      <c r="AE198" s="147"/>
      <c r="AF198" s="159">
        <f t="shared" si="13"/>
        <v>1</v>
      </c>
      <c r="AG198" s="160"/>
      <c r="AH198" s="160" t="b">
        <f t="shared" si="14"/>
        <v>1</v>
      </c>
    </row>
    <row r="199" spans="1:34" ht="44.25" customHeight="1" thickBot="1" x14ac:dyDescent="0.3">
      <c r="A199" s="147">
        <v>28195</v>
      </c>
      <c r="B199" s="147">
        <v>2018</v>
      </c>
      <c r="C199" s="148"/>
      <c r="D199" s="147">
        <v>19</v>
      </c>
      <c r="E199" s="148"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OTROS</v>
      </c>
      <c r="F199" s="148" t="s">
        <v>108</v>
      </c>
      <c r="G199" s="148" t="s">
        <v>124</v>
      </c>
      <c r="H199" s="149" t="s">
        <v>607</v>
      </c>
      <c r="I199" s="149" t="s">
        <v>162</v>
      </c>
      <c r="J199" s="150"/>
      <c r="K199" s="151"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No ha seleccionado un número de programa</v>
      </c>
      <c r="L199" s="152"/>
      <c r="M199" s="147" t="s">
        <v>638</v>
      </c>
      <c r="N199" s="153" t="s">
        <v>771</v>
      </c>
      <c r="O199" s="156">
        <v>8008000</v>
      </c>
      <c r="P199" s="155"/>
      <c r="Q199" s="156">
        <v>0</v>
      </c>
      <c r="R199" s="156"/>
      <c r="S199" s="156"/>
      <c r="T199" s="156">
        <f t="shared" si="12"/>
        <v>8008000</v>
      </c>
      <c r="U199" s="156">
        <v>8008000</v>
      </c>
      <c r="V199" s="157">
        <v>43224</v>
      </c>
      <c r="W199" s="157">
        <v>43224</v>
      </c>
      <c r="X199" s="157">
        <v>43284</v>
      </c>
      <c r="Y199" s="147">
        <v>60</v>
      </c>
      <c r="Z199" s="147"/>
      <c r="AA199" s="158"/>
      <c r="AB199" s="147"/>
      <c r="AC199" s="147"/>
      <c r="AD199" s="147" t="s">
        <v>778</v>
      </c>
      <c r="AE199" s="147"/>
      <c r="AF199" s="159">
        <f t="shared" si="13"/>
        <v>1</v>
      </c>
      <c r="AG199" s="160"/>
      <c r="AH199" s="160" t="b">
        <f t="shared" si="14"/>
        <v>1</v>
      </c>
    </row>
    <row r="200" spans="1:34" ht="44.25" customHeight="1" thickBot="1" x14ac:dyDescent="0.3">
      <c r="A200" s="147">
        <v>33207</v>
      </c>
      <c r="B200" s="147">
        <v>2018</v>
      </c>
      <c r="C200" s="148" t="s">
        <v>448</v>
      </c>
      <c r="D200" s="147">
        <v>11</v>
      </c>
      <c r="E200" s="148"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SUMINISTRO</v>
      </c>
      <c r="F200" s="148" t="s">
        <v>108</v>
      </c>
      <c r="G200" s="148" t="s">
        <v>124</v>
      </c>
      <c r="H200" s="149" t="s">
        <v>608</v>
      </c>
      <c r="I200" s="149" t="s">
        <v>162</v>
      </c>
      <c r="J200" s="150"/>
      <c r="K200" s="151"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No ha seleccionado un número de programa</v>
      </c>
      <c r="L200" s="152"/>
      <c r="M200" s="147" t="s">
        <v>619</v>
      </c>
      <c r="N200" s="153" t="s">
        <v>719</v>
      </c>
      <c r="O200" s="156">
        <v>37700000</v>
      </c>
      <c r="P200" s="155"/>
      <c r="Q200" s="156">
        <v>0</v>
      </c>
      <c r="R200" s="156"/>
      <c r="S200" s="156"/>
      <c r="T200" s="156">
        <f t="shared" si="12"/>
        <v>37700000</v>
      </c>
      <c r="U200" s="156">
        <v>0</v>
      </c>
      <c r="V200" s="157">
        <v>43424</v>
      </c>
      <c r="W200" s="157">
        <v>43424</v>
      </c>
      <c r="X200" s="157">
        <v>43579</v>
      </c>
      <c r="Y200" s="147">
        <v>155</v>
      </c>
      <c r="Z200" s="147"/>
      <c r="AA200" s="158"/>
      <c r="AB200" s="147"/>
      <c r="AC200" s="147" t="s">
        <v>778</v>
      </c>
      <c r="AD200" s="147"/>
      <c r="AE200" s="147"/>
      <c r="AF200" s="159">
        <f t="shared" si="13"/>
        <v>0</v>
      </c>
      <c r="AG200" s="160"/>
      <c r="AH200" s="160" t="b">
        <f t="shared" si="14"/>
        <v>1</v>
      </c>
    </row>
    <row r="201" spans="1:34" ht="44.25" customHeight="1" thickBot="1" x14ac:dyDescent="0.3">
      <c r="A201" s="147">
        <v>34075</v>
      </c>
      <c r="B201" s="147">
        <v>2018</v>
      </c>
      <c r="C201" s="148" t="s">
        <v>449</v>
      </c>
      <c r="D201" s="147">
        <v>11</v>
      </c>
      <c r="E201" s="148"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SUMINISTRO</v>
      </c>
      <c r="F201" s="148" t="s">
        <v>108</v>
      </c>
      <c r="G201" s="148" t="s">
        <v>124</v>
      </c>
      <c r="H201" s="149" t="s">
        <v>609</v>
      </c>
      <c r="I201" s="149" t="s">
        <v>162</v>
      </c>
      <c r="J201" s="150"/>
      <c r="K201" s="151"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No ha seleccionado un número de programa</v>
      </c>
      <c r="L201" s="152"/>
      <c r="M201" s="147" t="s">
        <v>639</v>
      </c>
      <c r="N201" s="153" t="s">
        <v>772</v>
      </c>
      <c r="O201" s="156">
        <v>85681315</v>
      </c>
      <c r="P201" s="155"/>
      <c r="Q201" s="156">
        <v>0</v>
      </c>
      <c r="R201" s="156"/>
      <c r="S201" s="156"/>
      <c r="T201" s="156">
        <f t="shared" si="12"/>
        <v>85681315</v>
      </c>
      <c r="U201" s="156">
        <v>0</v>
      </c>
      <c r="V201" s="157">
        <v>43440</v>
      </c>
      <c r="W201" s="157">
        <v>43440</v>
      </c>
      <c r="X201" s="157">
        <v>43683</v>
      </c>
      <c r="Y201" s="147">
        <v>243</v>
      </c>
      <c r="Z201" s="147"/>
      <c r="AA201" s="158"/>
      <c r="AB201" s="147"/>
      <c r="AC201" s="147" t="s">
        <v>778</v>
      </c>
      <c r="AD201" s="147"/>
      <c r="AE201" s="147"/>
      <c r="AF201" s="159">
        <f t="shared" si="13"/>
        <v>0</v>
      </c>
      <c r="AG201" s="160"/>
      <c r="AH201" s="160" t="b">
        <f t="shared" si="14"/>
        <v>1</v>
      </c>
    </row>
    <row r="202" spans="1:34" ht="44.25" customHeight="1" thickBot="1" x14ac:dyDescent="0.3">
      <c r="A202" s="147">
        <v>1</v>
      </c>
      <c r="B202" s="147">
        <v>2017</v>
      </c>
      <c r="C202" s="148" t="s">
        <v>779</v>
      </c>
      <c r="D202" s="147">
        <v>5</v>
      </c>
      <c r="E202" s="148"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148" t="s">
        <v>107</v>
      </c>
      <c r="G202" s="148" t="s">
        <v>116</v>
      </c>
      <c r="H202" s="149" t="s">
        <v>893</v>
      </c>
      <c r="I202" s="149"/>
      <c r="J202" s="150"/>
      <c r="K202" s="151"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No ha seleccionado un número de programa</v>
      </c>
      <c r="L202" s="152"/>
      <c r="M202" s="147">
        <v>52211430</v>
      </c>
      <c r="N202" s="153" t="s">
        <v>1050</v>
      </c>
      <c r="O202" s="156"/>
      <c r="P202" s="155"/>
      <c r="Q202" s="156">
        <v>0</v>
      </c>
      <c r="R202" s="156">
        <v>1</v>
      </c>
      <c r="S202" s="156">
        <v>2850000</v>
      </c>
      <c r="T202" s="156">
        <f t="shared" si="12"/>
        <v>2850000</v>
      </c>
      <c r="U202" s="156">
        <v>2850000</v>
      </c>
      <c r="V202" s="157">
        <v>42758</v>
      </c>
      <c r="W202" s="157">
        <v>42758</v>
      </c>
      <c r="X202" s="157">
        <v>43099</v>
      </c>
      <c r="Y202" s="147">
        <f t="shared" ref="Y202:Y265" si="15">X202-W202</f>
        <v>341</v>
      </c>
      <c r="Z202" s="147"/>
      <c r="AA202" s="158"/>
      <c r="AB202" s="147"/>
      <c r="AC202" s="147"/>
      <c r="AD202" s="147"/>
      <c r="AE202" s="147" t="s">
        <v>777</v>
      </c>
      <c r="AF202" s="159">
        <f t="shared" si="13"/>
        <v>1</v>
      </c>
      <c r="AG202" s="160"/>
      <c r="AH202" s="160" t="b">
        <f t="shared" si="14"/>
        <v>1</v>
      </c>
    </row>
    <row r="203" spans="1:34" ht="44.25" customHeight="1" thickBot="1" x14ac:dyDescent="0.3">
      <c r="A203" s="147">
        <v>2</v>
      </c>
      <c r="B203" s="147">
        <v>2017</v>
      </c>
      <c r="C203" s="148" t="s">
        <v>780</v>
      </c>
      <c r="D203" s="147">
        <v>5</v>
      </c>
      <c r="E203" s="148"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148" t="s">
        <v>107</v>
      </c>
      <c r="G203" s="148" t="s">
        <v>116</v>
      </c>
      <c r="H203" s="149" t="s">
        <v>894</v>
      </c>
      <c r="I203" s="149"/>
      <c r="J203" s="150"/>
      <c r="K203" s="151"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No ha seleccionado un número de programa</v>
      </c>
      <c r="L203" s="152"/>
      <c r="M203" s="147">
        <v>1032387738</v>
      </c>
      <c r="N203" s="153" t="s">
        <v>1051</v>
      </c>
      <c r="O203" s="156"/>
      <c r="P203" s="155"/>
      <c r="Q203" s="156">
        <v>0</v>
      </c>
      <c r="R203" s="156">
        <v>1</v>
      </c>
      <c r="S203" s="156">
        <v>1592000</v>
      </c>
      <c r="T203" s="156">
        <f t="shared" si="12"/>
        <v>1592000</v>
      </c>
      <c r="U203" s="156">
        <v>1592000</v>
      </c>
      <c r="V203" s="157">
        <v>42759</v>
      </c>
      <c r="W203" s="157">
        <v>42759</v>
      </c>
      <c r="X203" s="157">
        <v>43031</v>
      </c>
      <c r="Y203" s="147">
        <f t="shared" si="15"/>
        <v>272</v>
      </c>
      <c r="Z203" s="147"/>
      <c r="AA203" s="158"/>
      <c r="AB203" s="147"/>
      <c r="AC203" s="147"/>
      <c r="AD203" s="147"/>
      <c r="AE203" s="147" t="s">
        <v>777</v>
      </c>
      <c r="AF203" s="159">
        <f t="shared" si="13"/>
        <v>1</v>
      </c>
      <c r="AG203" s="160"/>
      <c r="AH203" s="160" t="b">
        <f t="shared" si="14"/>
        <v>1</v>
      </c>
    </row>
    <row r="204" spans="1:34" ht="44.25" customHeight="1" thickBot="1" x14ac:dyDescent="0.3">
      <c r="A204" s="147">
        <v>3</v>
      </c>
      <c r="B204" s="147">
        <v>2017</v>
      </c>
      <c r="C204" s="148" t="s">
        <v>781</v>
      </c>
      <c r="D204" s="147">
        <v>5</v>
      </c>
      <c r="E204" s="148"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148" t="s">
        <v>107</v>
      </c>
      <c r="G204" s="148" t="s">
        <v>116</v>
      </c>
      <c r="H204" s="149" t="s">
        <v>895</v>
      </c>
      <c r="I204" s="149"/>
      <c r="J204" s="150"/>
      <c r="K204" s="151"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No ha seleccionado un número de programa</v>
      </c>
      <c r="L204" s="152"/>
      <c r="M204" s="147">
        <v>80878166</v>
      </c>
      <c r="N204" s="153" t="s">
        <v>647</v>
      </c>
      <c r="O204" s="156"/>
      <c r="P204" s="155"/>
      <c r="Q204" s="156">
        <v>0</v>
      </c>
      <c r="R204" s="156">
        <v>1</v>
      </c>
      <c r="S204" s="156">
        <v>2850000</v>
      </c>
      <c r="T204" s="156">
        <f t="shared" si="12"/>
        <v>2850000</v>
      </c>
      <c r="U204" s="156">
        <v>2850000</v>
      </c>
      <c r="V204" s="157">
        <v>42759</v>
      </c>
      <c r="W204" s="157">
        <v>42759</v>
      </c>
      <c r="X204" s="157">
        <v>43100</v>
      </c>
      <c r="Y204" s="147">
        <f t="shared" si="15"/>
        <v>341</v>
      </c>
      <c r="Z204" s="147"/>
      <c r="AA204" s="158"/>
      <c r="AB204" s="147"/>
      <c r="AC204" s="147"/>
      <c r="AD204" s="147"/>
      <c r="AE204" s="147" t="s">
        <v>777</v>
      </c>
      <c r="AF204" s="159">
        <f t="shared" si="13"/>
        <v>1</v>
      </c>
      <c r="AG204" s="160"/>
      <c r="AH204" s="160" t="b">
        <f t="shared" si="14"/>
        <v>1</v>
      </c>
    </row>
    <row r="205" spans="1:34" ht="44.25" customHeight="1" thickBot="1" x14ac:dyDescent="0.3">
      <c r="A205" s="147">
        <v>4</v>
      </c>
      <c r="B205" s="147">
        <v>2017</v>
      </c>
      <c r="C205" s="148" t="s">
        <v>782</v>
      </c>
      <c r="D205" s="147">
        <v>5</v>
      </c>
      <c r="E205" s="148"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148" t="s">
        <v>107</v>
      </c>
      <c r="G205" s="148" t="s">
        <v>116</v>
      </c>
      <c r="H205" s="149" t="s">
        <v>896</v>
      </c>
      <c r="I205" s="149"/>
      <c r="J205" s="150"/>
      <c r="K205" s="151"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No ha seleccionado un número de programa</v>
      </c>
      <c r="L205" s="152"/>
      <c r="M205" s="147">
        <v>40037804</v>
      </c>
      <c r="N205" s="153" t="s">
        <v>654</v>
      </c>
      <c r="O205" s="156"/>
      <c r="P205" s="155"/>
      <c r="Q205" s="156">
        <v>0</v>
      </c>
      <c r="R205" s="156">
        <v>1</v>
      </c>
      <c r="S205" s="156">
        <v>4533334</v>
      </c>
      <c r="T205" s="156">
        <f t="shared" si="12"/>
        <v>4533334</v>
      </c>
      <c r="U205" s="156">
        <v>4533334</v>
      </c>
      <c r="V205" s="157">
        <v>42759</v>
      </c>
      <c r="W205" s="157">
        <v>42759</v>
      </c>
      <c r="X205" s="157">
        <v>43100</v>
      </c>
      <c r="Y205" s="147">
        <f t="shared" si="15"/>
        <v>341</v>
      </c>
      <c r="Z205" s="147"/>
      <c r="AA205" s="158"/>
      <c r="AB205" s="147"/>
      <c r="AC205" s="147"/>
      <c r="AD205" s="147"/>
      <c r="AE205" s="147" t="s">
        <v>777</v>
      </c>
      <c r="AF205" s="159">
        <f t="shared" si="13"/>
        <v>1</v>
      </c>
      <c r="AG205" s="160"/>
      <c r="AH205" s="160" t="b">
        <f t="shared" si="14"/>
        <v>1</v>
      </c>
    </row>
    <row r="206" spans="1:34" ht="44.25" customHeight="1" thickBot="1" x14ac:dyDescent="0.3">
      <c r="A206" s="147">
        <v>5</v>
      </c>
      <c r="B206" s="147">
        <v>2017</v>
      </c>
      <c r="C206" s="148" t="s">
        <v>783</v>
      </c>
      <c r="D206" s="147">
        <v>5</v>
      </c>
      <c r="E206" s="148"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148" t="s">
        <v>107</v>
      </c>
      <c r="G206" s="148" t="s">
        <v>116</v>
      </c>
      <c r="H206" s="149" t="s">
        <v>897</v>
      </c>
      <c r="I206" s="149"/>
      <c r="J206" s="150"/>
      <c r="K206" s="151"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No ha seleccionado un número de programa</v>
      </c>
      <c r="L206" s="152"/>
      <c r="M206" s="147">
        <v>1013583673</v>
      </c>
      <c r="N206" s="153" t="s">
        <v>643</v>
      </c>
      <c r="O206" s="156"/>
      <c r="P206" s="155"/>
      <c r="Q206" s="156">
        <v>0</v>
      </c>
      <c r="R206" s="156">
        <v>1</v>
      </c>
      <c r="S206" s="156">
        <v>4533334</v>
      </c>
      <c r="T206" s="156">
        <f t="shared" si="12"/>
        <v>4533334</v>
      </c>
      <c r="U206" s="156">
        <v>4533334</v>
      </c>
      <c r="V206" s="157">
        <v>42759</v>
      </c>
      <c r="W206" s="157">
        <v>42759</v>
      </c>
      <c r="X206" s="157">
        <v>43100</v>
      </c>
      <c r="Y206" s="147">
        <f t="shared" si="15"/>
        <v>341</v>
      </c>
      <c r="Z206" s="147"/>
      <c r="AA206" s="158"/>
      <c r="AB206" s="147"/>
      <c r="AC206" s="147"/>
      <c r="AD206" s="147"/>
      <c r="AE206" s="147" t="s">
        <v>777</v>
      </c>
      <c r="AF206" s="159">
        <f t="shared" si="13"/>
        <v>1</v>
      </c>
      <c r="AG206" s="160"/>
      <c r="AH206" s="160" t="b">
        <f t="shared" si="14"/>
        <v>1</v>
      </c>
    </row>
    <row r="207" spans="1:34" ht="44.25" customHeight="1" thickBot="1" x14ac:dyDescent="0.3">
      <c r="A207" s="147">
        <v>6</v>
      </c>
      <c r="B207" s="147">
        <v>2017</v>
      </c>
      <c r="C207" s="148" t="s">
        <v>784</v>
      </c>
      <c r="D207" s="147">
        <v>5</v>
      </c>
      <c r="E207" s="148"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CONTRATOS DE PRESTACIÓN DE SERVICIOS PROFESIONALES Y DE APOYO A LA GESTIÓN</v>
      </c>
      <c r="F207" s="148" t="s">
        <v>107</v>
      </c>
      <c r="G207" s="148" t="s">
        <v>116</v>
      </c>
      <c r="H207" s="149" t="s">
        <v>898</v>
      </c>
      <c r="I207" s="149"/>
      <c r="J207" s="150"/>
      <c r="K207" s="151"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152"/>
      <c r="M207" s="147">
        <v>79878373</v>
      </c>
      <c r="N207" s="153" t="s">
        <v>1052</v>
      </c>
      <c r="O207" s="156"/>
      <c r="P207" s="155"/>
      <c r="Q207" s="156">
        <v>0</v>
      </c>
      <c r="R207" s="156">
        <v>1</v>
      </c>
      <c r="S207" s="156">
        <v>2850000</v>
      </c>
      <c r="T207" s="156">
        <f t="shared" si="12"/>
        <v>2850000</v>
      </c>
      <c r="U207" s="156">
        <v>2850000</v>
      </c>
      <c r="V207" s="157">
        <v>42759</v>
      </c>
      <c r="W207" s="157">
        <v>42760</v>
      </c>
      <c r="X207" s="157">
        <v>43100</v>
      </c>
      <c r="Y207" s="147">
        <f t="shared" si="15"/>
        <v>340</v>
      </c>
      <c r="Z207" s="147"/>
      <c r="AA207" s="158"/>
      <c r="AB207" s="147"/>
      <c r="AC207" s="147"/>
      <c r="AD207" s="147"/>
      <c r="AE207" s="147" t="s">
        <v>777</v>
      </c>
      <c r="AF207" s="159">
        <f t="shared" si="13"/>
        <v>1</v>
      </c>
      <c r="AG207" s="160"/>
      <c r="AH207" s="160" t="b">
        <f t="shared" si="14"/>
        <v>1</v>
      </c>
    </row>
    <row r="208" spans="1:34" ht="44.25" customHeight="1" thickBot="1" x14ac:dyDescent="0.3">
      <c r="A208" s="147">
        <v>7</v>
      </c>
      <c r="B208" s="147">
        <v>2017</v>
      </c>
      <c r="C208" s="148" t="s">
        <v>785</v>
      </c>
      <c r="D208" s="147">
        <v>5</v>
      </c>
      <c r="E208" s="148"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CONTRATOS DE PRESTACIÓN DE SERVICIOS PROFESIONALES Y DE APOYO A LA GESTIÓN</v>
      </c>
      <c r="F208" s="148" t="s">
        <v>107</v>
      </c>
      <c r="G208" s="148" t="s">
        <v>116</v>
      </c>
      <c r="H208" s="149" t="s">
        <v>899</v>
      </c>
      <c r="I208" s="149"/>
      <c r="J208" s="150"/>
      <c r="K208" s="151"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No ha seleccionado un número de programa</v>
      </c>
      <c r="L208" s="152"/>
      <c r="M208" s="147">
        <v>80721918</v>
      </c>
      <c r="N208" s="153" t="s">
        <v>1053</v>
      </c>
      <c r="O208" s="156"/>
      <c r="P208" s="155">
        <v>1</v>
      </c>
      <c r="Q208" s="156">
        <v>-7000000</v>
      </c>
      <c r="R208" s="156">
        <v>1</v>
      </c>
      <c r="S208" s="156">
        <v>16750000</v>
      </c>
      <c r="T208" s="156">
        <f t="shared" si="12"/>
        <v>9750000</v>
      </c>
      <c r="U208" s="156">
        <v>9750000</v>
      </c>
      <c r="V208" s="157">
        <v>42759</v>
      </c>
      <c r="W208" s="157">
        <v>42760</v>
      </c>
      <c r="X208" s="157">
        <v>43135</v>
      </c>
      <c r="Y208" s="147">
        <f t="shared" si="15"/>
        <v>375</v>
      </c>
      <c r="Z208" s="147"/>
      <c r="AA208" s="158"/>
      <c r="AB208" s="147"/>
      <c r="AC208" s="147"/>
      <c r="AD208" s="147"/>
      <c r="AE208" s="147" t="s">
        <v>777</v>
      </c>
      <c r="AF208" s="159">
        <f t="shared" si="13"/>
        <v>1</v>
      </c>
      <c r="AG208" s="160"/>
      <c r="AH208" s="160" t="b">
        <f t="shared" si="14"/>
        <v>1</v>
      </c>
    </row>
    <row r="209" spans="1:34" ht="44.25" customHeight="1" thickBot="1" x14ac:dyDescent="0.3">
      <c r="A209" s="147">
        <v>8</v>
      </c>
      <c r="B209" s="147">
        <v>2017</v>
      </c>
      <c r="C209" s="148" t="s">
        <v>786</v>
      </c>
      <c r="D209" s="147">
        <v>5</v>
      </c>
      <c r="E209" s="148"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 PROFESIONALES Y DE APOYO A LA GESTIÓN</v>
      </c>
      <c r="F209" s="148" t="s">
        <v>107</v>
      </c>
      <c r="G209" s="148" t="s">
        <v>116</v>
      </c>
      <c r="H209" s="149" t="s">
        <v>900</v>
      </c>
      <c r="I209" s="149"/>
      <c r="J209" s="150"/>
      <c r="K209" s="151" t="str">
        <f>IF(J209=1,'Equivalencia BH-BMPT'!$D$2,IF(J209=2,'Equivalencia BH-BMPT'!$D$3,IF(J209=3,'Equivalencia BH-BMPT'!$D$4,IF(J209=4,'Equivalencia BH-BMPT'!$D$5,IF(J209=5,'Equivalencia BH-BMPT'!$D$6,IF(J209=6,'Equivalencia BH-BMPT'!$D$7,IF(J209=7,'Equivalencia BH-BMPT'!$D$8,IF(J209=8,'Equivalencia BH-BMPT'!$D$9,IF(J209=9,'Equivalencia BH-BMPT'!$D$10,IF(J209=10,'Equivalencia BH-BMPT'!$D$11,IF(J209=11,'Equivalencia BH-BMPT'!$D$12,IF(J209=12,'Equivalencia BH-BMPT'!$D$13,IF(J209=13,'Equivalencia BH-BMPT'!$D$14,IF(J209=14,'Equivalencia BH-BMPT'!$D$15,IF(J209=15,'Equivalencia BH-BMPT'!$D$16,IF(J209=16,'Equivalencia BH-BMPT'!$D$17,IF(J209=17,'Equivalencia BH-BMPT'!$D$18,IF(J209=18,'Equivalencia BH-BMPT'!$D$19,IF(J209=19,'Equivalencia BH-BMPT'!$D$20,IF(J209=20,'Equivalencia BH-BMPT'!$D$21,IF(J209=21,'Equivalencia BH-BMPT'!$D$22,IF(J209=22,'Equivalencia BH-BMPT'!$D$23,IF(J209=23,'Equivalencia BH-BMPT'!#REF!,IF(J209=24,'Equivalencia BH-BMPT'!$D$25,IF(J209=25,'Equivalencia BH-BMPT'!$D$26,IF(J209=26,'Equivalencia BH-BMPT'!$D$27,IF(J209=27,'Equivalencia BH-BMPT'!$D$28,IF(J209=28,'Equivalencia BH-BMPT'!$D$29,IF(J209=29,'Equivalencia BH-BMPT'!$D$30,IF(J209=30,'Equivalencia BH-BMPT'!$D$31,IF(J209=31,'Equivalencia BH-BMPT'!$D$32,IF(J209=32,'Equivalencia BH-BMPT'!$D$33,IF(J209=33,'Equivalencia BH-BMPT'!$D$34,IF(J209=34,'Equivalencia BH-BMPT'!$D$35,IF(J209=35,'Equivalencia BH-BMPT'!$D$36,IF(J209=36,'Equivalencia BH-BMPT'!$D$37,IF(J209=37,'Equivalencia BH-BMPT'!$D$38,IF(J209=38,'Equivalencia BH-BMPT'!#REF!,IF(J209=39,'Equivalencia BH-BMPT'!$D$40,IF(J209=40,'Equivalencia BH-BMPT'!$D$41,IF(J209=41,'Equivalencia BH-BMPT'!$D$42,IF(J209=42,'Equivalencia BH-BMPT'!$D$43,IF(J209=43,'Equivalencia BH-BMPT'!$D$44,IF(J209=44,'Equivalencia BH-BMPT'!$D$45,IF(J209=45,'Equivalencia BH-BMPT'!$D$46,"No ha seleccionado un número de programa")))))))))))))))))))))))))))))))))))))))))))))</f>
        <v>No ha seleccionado un número de programa</v>
      </c>
      <c r="L209" s="152"/>
      <c r="M209" s="147">
        <v>52603721</v>
      </c>
      <c r="N209" s="153" t="s">
        <v>641</v>
      </c>
      <c r="O209" s="156"/>
      <c r="P209" s="155"/>
      <c r="Q209" s="156">
        <v>0</v>
      </c>
      <c r="R209" s="156">
        <v>1</v>
      </c>
      <c r="S209" s="156">
        <v>1666667</v>
      </c>
      <c r="T209" s="156">
        <f t="shared" si="12"/>
        <v>1666667</v>
      </c>
      <c r="U209" s="156">
        <v>1666667</v>
      </c>
      <c r="V209" s="157">
        <v>42760</v>
      </c>
      <c r="W209" s="157">
        <v>42761</v>
      </c>
      <c r="X209" s="157">
        <v>43100</v>
      </c>
      <c r="Y209" s="147">
        <f t="shared" si="15"/>
        <v>339</v>
      </c>
      <c r="Z209" s="147"/>
      <c r="AA209" s="158"/>
      <c r="AB209" s="147"/>
      <c r="AC209" s="147"/>
      <c r="AD209" s="147"/>
      <c r="AE209" s="147" t="s">
        <v>777</v>
      </c>
      <c r="AF209" s="159">
        <f t="shared" si="13"/>
        <v>1</v>
      </c>
      <c r="AG209" s="160"/>
      <c r="AH209" s="160" t="b">
        <f t="shared" si="14"/>
        <v>1</v>
      </c>
    </row>
    <row r="210" spans="1:34" ht="44.25" customHeight="1" thickBot="1" x14ac:dyDescent="0.3">
      <c r="A210" s="147">
        <v>9</v>
      </c>
      <c r="B210" s="147">
        <v>2017</v>
      </c>
      <c r="C210" s="148" t="s">
        <v>787</v>
      </c>
      <c r="D210" s="147">
        <v>5</v>
      </c>
      <c r="E210" s="148"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 PROFESIONALES Y DE APOYO A LA GESTIÓN</v>
      </c>
      <c r="F210" s="148" t="s">
        <v>107</v>
      </c>
      <c r="G210" s="148" t="s">
        <v>116</v>
      </c>
      <c r="H210" s="149" t="s">
        <v>901</v>
      </c>
      <c r="I210" s="149"/>
      <c r="J210" s="150"/>
      <c r="K210" s="151"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No ha seleccionado un número de programa</v>
      </c>
      <c r="L210" s="152"/>
      <c r="M210" s="147">
        <v>28556433</v>
      </c>
      <c r="N210" s="153" t="s">
        <v>645</v>
      </c>
      <c r="O210" s="156"/>
      <c r="P210" s="155"/>
      <c r="Q210" s="156">
        <v>0</v>
      </c>
      <c r="R210" s="156">
        <v>1</v>
      </c>
      <c r="S210" s="156">
        <v>4306667</v>
      </c>
      <c r="T210" s="156">
        <f t="shared" si="12"/>
        <v>4306667</v>
      </c>
      <c r="U210" s="156">
        <v>4306667</v>
      </c>
      <c r="V210" s="157">
        <v>42760</v>
      </c>
      <c r="W210" s="157">
        <v>42760</v>
      </c>
      <c r="X210" s="157">
        <v>43100</v>
      </c>
      <c r="Y210" s="147">
        <f t="shared" si="15"/>
        <v>340</v>
      </c>
      <c r="Z210" s="147"/>
      <c r="AA210" s="158"/>
      <c r="AB210" s="147"/>
      <c r="AC210" s="147"/>
      <c r="AD210" s="147"/>
      <c r="AE210" s="147" t="s">
        <v>777</v>
      </c>
      <c r="AF210" s="159">
        <f t="shared" si="13"/>
        <v>1</v>
      </c>
      <c r="AG210" s="160"/>
      <c r="AH210" s="160" t="b">
        <f t="shared" si="14"/>
        <v>1</v>
      </c>
    </row>
    <row r="211" spans="1:34" ht="44.25" customHeight="1" thickBot="1" x14ac:dyDescent="0.3">
      <c r="A211" s="147">
        <v>10</v>
      </c>
      <c r="B211" s="147">
        <v>2017</v>
      </c>
      <c r="C211" s="148" t="s">
        <v>788</v>
      </c>
      <c r="D211" s="147">
        <v>5</v>
      </c>
      <c r="E211" s="148"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 PROFESIONALES Y DE APOYO A LA GESTIÓN</v>
      </c>
      <c r="F211" s="148" t="s">
        <v>107</v>
      </c>
      <c r="G211" s="148" t="s">
        <v>116</v>
      </c>
      <c r="H211" s="149" t="s">
        <v>902</v>
      </c>
      <c r="I211" s="149"/>
      <c r="J211" s="150"/>
      <c r="K211" s="151"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No ha seleccionado un número de programa</v>
      </c>
      <c r="L211" s="152"/>
      <c r="M211" s="147">
        <v>51941894</v>
      </c>
      <c r="N211" s="153" t="s">
        <v>1054</v>
      </c>
      <c r="O211" s="156"/>
      <c r="P211" s="155"/>
      <c r="Q211" s="156">
        <v>0</v>
      </c>
      <c r="R211" s="156">
        <v>1</v>
      </c>
      <c r="S211" s="156">
        <v>4439667</v>
      </c>
      <c r="T211" s="156">
        <f t="shared" si="12"/>
        <v>4439667</v>
      </c>
      <c r="U211" s="156">
        <v>4439667</v>
      </c>
      <c r="V211" s="157">
        <v>42760</v>
      </c>
      <c r="W211" s="157">
        <v>42760</v>
      </c>
      <c r="X211" s="157">
        <v>43100</v>
      </c>
      <c r="Y211" s="147">
        <f t="shared" si="15"/>
        <v>340</v>
      </c>
      <c r="Z211" s="147"/>
      <c r="AA211" s="158"/>
      <c r="AB211" s="147"/>
      <c r="AC211" s="147"/>
      <c r="AD211" s="147"/>
      <c r="AE211" s="147" t="s">
        <v>777</v>
      </c>
      <c r="AF211" s="159">
        <f t="shared" si="13"/>
        <v>1</v>
      </c>
      <c r="AG211" s="160"/>
      <c r="AH211" s="160" t="b">
        <f t="shared" si="14"/>
        <v>1</v>
      </c>
    </row>
    <row r="212" spans="1:34" ht="44.25" customHeight="1" thickBot="1" x14ac:dyDescent="0.3">
      <c r="A212" s="147">
        <v>11</v>
      </c>
      <c r="B212" s="147">
        <v>2017</v>
      </c>
      <c r="C212" s="148" t="s">
        <v>789</v>
      </c>
      <c r="D212" s="147">
        <v>5</v>
      </c>
      <c r="E212" s="148"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CONTRATOS DE PRESTACIÓN DE SERVICIOS PROFESIONALES Y DE APOYO A LA GESTIÓN</v>
      </c>
      <c r="F212" s="148" t="s">
        <v>107</v>
      </c>
      <c r="G212" s="148" t="s">
        <v>116</v>
      </c>
      <c r="H212" s="149" t="s">
        <v>903</v>
      </c>
      <c r="I212" s="149"/>
      <c r="J212" s="150"/>
      <c r="K212" s="151"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152"/>
      <c r="M212" s="147">
        <v>36751384</v>
      </c>
      <c r="N212" s="153" t="s">
        <v>1055</v>
      </c>
      <c r="O212" s="156"/>
      <c r="P212" s="155"/>
      <c r="Q212" s="156">
        <v>0</v>
      </c>
      <c r="R212" s="156">
        <v>1</v>
      </c>
      <c r="S212" s="156">
        <v>3600000</v>
      </c>
      <c r="T212" s="156">
        <f t="shared" ref="T212:T279" si="16">O212+Q212+S212</f>
        <v>3600000</v>
      </c>
      <c r="U212" s="156">
        <v>3600000</v>
      </c>
      <c r="V212" s="157">
        <v>42760</v>
      </c>
      <c r="W212" s="157">
        <v>42760</v>
      </c>
      <c r="X212" s="157">
        <v>43104</v>
      </c>
      <c r="Y212" s="147">
        <f t="shared" si="15"/>
        <v>344</v>
      </c>
      <c r="Z212" s="147"/>
      <c r="AA212" s="158"/>
      <c r="AB212" s="147"/>
      <c r="AC212" s="147"/>
      <c r="AD212" s="147"/>
      <c r="AE212" s="147" t="s">
        <v>777</v>
      </c>
      <c r="AF212" s="159">
        <f t="shared" ref="AF212:AF279" si="17">SUM(U212/T212)</f>
        <v>1</v>
      </c>
      <c r="AG212" s="160"/>
      <c r="AH212" s="160" t="b">
        <f t="shared" ref="AH212:AH279" si="18">IF(I212="Funcionamiento",J212=0,J212="")</f>
        <v>1</v>
      </c>
    </row>
    <row r="213" spans="1:34" ht="44.25" customHeight="1" thickBot="1" x14ac:dyDescent="0.3">
      <c r="A213" s="147">
        <v>12</v>
      </c>
      <c r="B213" s="147">
        <v>2017</v>
      </c>
      <c r="C213" s="148" t="s">
        <v>790</v>
      </c>
      <c r="D213" s="147">
        <v>5</v>
      </c>
      <c r="E213" s="148"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CONTRATOS DE PRESTACIÓN DE SERVICIOS PROFESIONALES Y DE APOYO A LA GESTIÓN</v>
      </c>
      <c r="F213" s="148" t="s">
        <v>107</v>
      </c>
      <c r="G213" s="148" t="s">
        <v>116</v>
      </c>
      <c r="H213" s="149" t="s">
        <v>904</v>
      </c>
      <c r="I213" s="149"/>
      <c r="J213" s="150"/>
      <c r="K213" s="151"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152"/>
      <c r="M213" s="147">
        <v>1032656300</v>
      </c>
      <c r="N213" s="153" t="s">
        <v>680</v>
      </c>
      <c r="O213" s="156"/>
      <c r="P213" s="155"/>
      <c r="Q213" s="156">
        <v>0</v>
      </c>
      <c r="R213" s="156">
        <v>1</v>
      </c>
      <c r="S213" s="156">
        <v>981667</v>
      </c>
      <c r="T213" s="156">
        <f t="shared" si="16"/>
        <v>981667</v>
      </c>
      <c r="U213" s="156">
        <v>981667</v>
      </c>
      <c r="V213" s="157">
        <v>42760</v>
      </c>
      <c r="W213" s="157">
        <v>42760</v>
      </c>
      <c r="X213" s="157">
        <v>43099</v>
      </c>
      <c r="Y213" s="147">
        <f t="shared" si="15"/>
        <v>339</v>
      </c>
      <c r="Z213" s="147"/>
      <c r="AA213" s="158"/>
      <c r="AB213" s="147"/>
      <c r="AC213" s="147"/>
      <c r="AD213" s="147"/>
      <c r="AE213" s="147" t="s">
        <v>777</v>
      </c>
      <c r="AF213" s="159">
        <f t="shared" si="17"/>
        <v>1</v>
      </c>
      <c r="AG213" s="160"/>
      <c r="AH213" s="160" t="b">
        <f t="shared" si="18"/>
        <v>1</v>
      </c>
    </row>
    <row r="214" spans="1:34" ht="44.25" customHeight="1" thickBot="1" x14ac:dyDescent="0.3">
      <c r="A214" s="147">
        <v>13</v>
      </c>
      <c r="B214" s="147">
        <v>2017</v>
      </c>
      <c r="C214" s="148" t="s">
        <v>791</v>
      </c>
      <c r="D214" s="147">
        <v>5</v>
      </c>
      <c r="E214" s="148"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 PROFESIONALES Y DE APOYO A LA GESTIÓN</v>
      </c>
      <c r="F214" s="148" t="s">
        <v>107</v>
      </c>
      <c r="G214" s="148" t="s">
        <v>116</v>
      </c>
      <c r="H214" s="149" t="s">
        <v>905</v>
      </c>
      <c r="I214" s="149"/>
      <c r="J214" s="150"/>
      <c r="K214" s="151"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152"/>
      <c r="M214" s="147">
        <v>79791656</v>
      </c>
      <c r="N214" s="153" t="s">
        <v>1056</v>
      </c>
      <c r="O214" s="156"/>
      <c r="P214" s="155">
        <v>1</v>
      </c>
      <c r="Q214" s="156">
        <v>-1800000</v>
      </c>
      <c r="R214" s="156">
        <v>1</v>
      </c>
      <c r="S214" s="156">
        <v>8100000</v>
      </c>
      <c r="T214" s="156">
        <f t="shared" si="16"/>
        <v>6300000</v>
      </c>
      <c r="U214" s="156">
        <v>6300000</v>
      </c>
      <c r="V214" s="157">
        <v>42760</v>
      </c>
      <c r="W214" s="157">
        <v>42760</v>
      </c>
      <c r="X214" s="157">
        <v>43124</v>
      </c>
      <c r="Y214" s="147">
        <f t="shared" si="15"/>
        <v>364</v>
      </c>
      <c r="Z214" s="147"/>
      <c r="AA214" s="158"/>
      <c r="AB214" s="147"/>
      <c r="AC214" s="147"/>
      <c r="AD214" s="147"/>
      <c r="AE214" s="147" t="s">
        <v>777</v>
      </c>
      <c r="AF214" s="159">
        <f t="shared" si="17"/>
        <v>1</v>
      </c>
      <c r="AG214" s="160"/>
      <c r="AH214" s="160" t="b">
        <f t="shared" si="18"/>
        <v>1</v>
      </c>
    </row>
    <row r="215" spans="1:34" ht="44.25" customHeight="1" thickBot="1" x14ac:dyDescent="0.3">
      <c r="A215" s="147">
        <v>14</v>
      </c>
      <c r="B215" s="147">
        <v>2017</v>
      </c>
      <c r="C215" s="148" t="s">
        <v>792</v>
      </c>
      <c r="D215" s="147">
        <v>5</v>
      </c>
      <c r="E215" s="148"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 PROFESIONALES Y DE APOYO A LA GESTIÓN</v>
      </c>
      <c r="F215" s="148" t="s">
        <v>107</v>
      </c>
      <c r="G215" s="148" t="s">
        <v>116</v>
      </c>
      <c r="H215" s="149" t="s">
        <v>906</v>
      </c>
      <c r="I215" s="149"/>
      <c r="J215" s="150"/>
      <c r="K215" s="151"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No ha seleccionado un número de programa</v>
      </c>
      <c r="L215" s="152"/>
      <c r="M215" s="147">
        <v>52216858</v>
      </c>
      <c r="N215" s="153" t="s">
        <v>1057</v>
      </c>
      <c r="O215" s="156"/>
      <c r="P215" s="155"/>
      <c r="Q215" s="156">
        <v>0</v>
      </c>
      <c r="R215" s="156">
        <v>1</v>
      </c>
      <c r="S215" s="156">
        <v>2850000</v>
      </c>
      <c r="T215" s="156">
        <f t="shared" si="16"/>
        <v>2850000</v>
      </c>
      <c r="U215" s="156">
        <v>2850000</v>
      </c>
      <c r="V215" s="157">
        <v>42760</v>
      </c>
      <c r="W215" s="157">
        <v>42760</v>
      </c>
      <c r="X215" s="157">
        <v>43099</v>
      </c>
      <c r="Y215" s="147">
        <f t="shared" si="15"/>
        <v>339</v>
      </c>
      <c r="Z215" s="147"/>
      <c r="AA215" s="158"/>
      <c r="AB215" s="147"/>
      <c r="AC215" s="147"/>
      <c r="AD215" s="147"/>
      <c r="AE215" s="147" t="s">
        <v>777</v>
      </c>
      <c r="AF215" s="159">
        <f t="shared" si="17"/>
        <v>1</v>
      </c>
      <c r="AG215" s="160"/>
      <c r="AH215" s="160" t="b">
        <f t="shared" si="18"/>
        <v>1</v>
      </c>
    </row>
    <row r="216" spans="1:34" ht="44.25" customHeight="1" thickBot="1" x14ac:dyDescent="0.3">
      <c r="A216" s="147">
        <v>15</v>
      </c>
      <c r="B216" s="147">
        <v>2017</v>
      </c>
      <c r="C216" s="148" t="s">
        <v>793</v>
      </c>
      <c r="D216" s="147">
        <v>5</v>
      </c>
      <c r="E216" s="148"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 PROFESIONALES Y DE APOYO A LA GESTIÓN</v>
      </c>
      <c r="F216" s="148" t="s">
        <v>107</v>
      </c>
      <c r="G216" s="148" t="s">
        <v>116</v>
      </c>
      <c r="H216" s="149" t="s">
        <v>907</v>
      </c>
      <c r="I216" s="149"/>
      <c r="J216" s="150"/>
      <c r="K216" s="151"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No ha seleccionado un número de programa</v>
      </c>
      <c r="L216" s="152"/>
      <c r="M216" s="147">
        <v>1072894261</v>
      </c>
      <c r="N216" s="153" t="s">
        <v>664</v>
      </c>
      <c r="O216" s="156"/>
      <c r="P216" s="155"/>
      <c r="Q216" s="156">
        <v>0</v>
      </c>
      <c r="R216" s="156">
        <v>1</v>
      </c>
      <c r="S216" s="156">
        <v>981667</v>
      </c>
      <c r="T216" s="156">
        <f t="shared" si="16"/>
        <v>981667</v>
      </c>
      <c r="U216" s="156">
        <v>981667</v>
      </c>
      <c r="V216" s="157">
        <v>42760</v>
      </c>
      <c r="W216" s="157">
        <v>42760</v>
      </c>
      <c r="X216" s="157">
        <v>43099</v>
      </c>
      <c r="Y216" s="147">
        <f t="shared" si="15"/>
        <v>339</v>
      </c>
      <c r="Z216" s="147"/>
      <c r="AA216" s="158"/>
      <c r="AB216" s="147"/>
      <c r="AC216" s="147"/>
      <c r="AD216" s="147"/>
      <c r="AE216" s="147" t="s">
        <v>777</v>
      </c>
      <c r="AF216" s="159">
        <f t="shared" si="17"/>
        <v>1</v>
      </c>
      <c r="AG216" s="160"/>
      <c r="AH216" s="160" t="b">
        <f t="shared" si="18"/>
        <v>1</v>
      </c>
    </row>
    <row r="217" spans="1:34" ht="44.25" customHeight="1" thickBot="1" x14ac:dyDescent="0.3">
      <c r="A217" s="147">
        <v>16</v>
      </c>
      <c r="B217" s="147">
        <v>2017</v>
      </c>
      <c r="C217" s="148" t="s">
        <v>794</v>
      </c>
      <c r="D217" s="147">
        <v>5</v>
      </c>
      <c r="E217" s="148"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 PROFESIONALES Y DE APOYO A LA GESTIÓN</v>
      </c>
      <c r="F217" s="148" t="s">
        <v>107</v>
      </c>
      <c r="G217" s="148" t="s">
        <v>116</v>
      </c>
      <c r="H217" s="149" t="s">
        <v>908</v>
      </c>
      <c r="I217" s="149"/>
      <c r="J217" s="150"/>
      <c r="K217" s="151"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No ha seleccionado un número de programa</v>
      </c>
      <c r="L217" s="152"/>
      <c r="M217" s="147">
        <v>1022943098</v>
      </c>
      <c r="N217" s="153" t="s">
        <v>682</v>
      </c>
      <c r="O217" s="156"/>
      <c r="P217" s="155"/>
      <c r="Q217" s="156">
        <v>0</v>
      </c>
      <c r="R217" s="156">
        <v>1</v>
      </c>
      <c r="S217" s="156">
        <v>981667</v>
      </c>
      <c r="T217" s="156">
        <f t="shared" si="16"/>
        <v>981667</v>
      </c>
      <c r="U217" s="156">
        <v>981667</v>
      </c>
      <c r="V217" s="157">
        <v>42760</v>
      </c>
      <c r="W217" s="157">
        <v>42760</v>
      </c>
      <c r="X217" s="157">
        <v>43099</v>
      </c>
      <c r="Y217" s="147">
        <f t="shared" si="15"/>
        <v>339</v>
      </c>
      <c r="Z217" s="147"/>
      <c r="AA217" s="158"/>
      <c r="AB217" s="147"/>
      <c r="AC217" s="147"/>
      <c r="AD217" s="147"/>
      <c r="AE217" s="147" t="s">
        <v>777</v>
      </c>
      <c r="AF217" s="159">
        <f t="shared" si="17"/>
        <v>1</v>
      </c>
      <c r="AG217" s="160"/>
      <c r="AH217" s="160" t="b">
        <f t="shared" si="18"/>
        <v>1</v>
      </c>
    </row>
    <row r="218" spans="1:34" ht="44.25" customHeight="1" thickBot="1" x14ac:dyDescent="0.3">
      <c r="A218" s="147">
        <v>17</v>
      </c>
      <c r="B218" s="147">
        <v>2017</v>
      </c>
      <c r="C218" s="148" t="s">
        <v>795</v>
      </c>
      <c r="D218" s="147">
        <v>5</v>
      </c>
      <c r="E218" s="148"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CONTRATOS DE PRESTACIÓN DE SERVICIOS PROFESIONALES Y DE APOYO A LA GESTIÓN</v>
      </c>
      <c r="F218" s="148" t="s">
        <v>107</v>
      </c>
      <c r="G218" s="148" t="s">
        <v>116</v>
      </c>
      <c r="H218" s="149" t="s">
        <v>909</v>
      </c>
      <c r="I218" s="149"/>
      <c r="J218" s="150"/>
      <c r="K218" s="151"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152"/>
      <c r="M218" s="147">
        <v>51657917</v>
      </c>
      <c r="N218" s="153" t="s">
        <v>652</v>
      </c>
      <c r="O218" s="156"/>
      <c r="P218" s="155"/>
      <c r="Q218" s="156">
        <v>0</v>
      </c>
      <c r="R218" s="156">
        <v>1</v>
      </c>
      <c r="S218" s="156">
        <v>2850000</v>
      </c>
      <c r="T218" s="156">
        <f t="shared" si="16"/>
        <v>2850000</v>
      </c>
      <c r="U218" s="156">
        <v>2850000</v>
      </c>
      <c r="V218" s="157">
        <v>42760</v>
      </c>
      <c r="W218" s="157">
        <v>42760</v>
      </c>
      <c r="X218" s="157">
        <v>43099</v>
      </c>
      <c r="Y218" s="147">
        <f t="shared" si="15"/>
        <v>339</v>
      </c>
      <c r="Z218" s="147"/>
      <c r="AA218" s="158"/>
      <c r="AB218" s="147"/>
      <c r="AC218" s="147"/>
      <c r="AD218" s="147"/>
      <c r="AE218" s="147" t="s">
        <v>777</v>
      </c>
      <c r="AF218" s="159">
        <f t="shared" si="17"/>
        <v>1</v>
      </c>
      <c r="AG218" s="160"/>
      <c r="AH218" s="160" t="b">
        <f t="shared" si="18"/>
        <v>1</v>
      </c>
    </row>
    <row r="219" spans="1:34" ht="44.25" customHeight="1" thickBot="1" x14ac:dyDescent="0.3">
      <c r="A219" s="147">
        <v>18</v>
      </c>
      <c r="B219" s="147">
        <v>2017</v>
      </c>
      <c r="C219" s="148" t="s">
        <v>796</v>
      </c>
      <c r="D219" s="147">
        <v>5</v>
      </c>
      <c r="E219" s="148"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 PROFESIONALES Y DE APOYO A LA GESTIÓN</v>
      </c>
      <c r="F219" s="148" t="s">
        <v>107</v>
      </c>
      <c r="G219" s="148" t="s">
        <v>116</v>
      </c>
      <c r="H219" s="149" t="s">
        <v>910</v>
      </c>
      <c r="I219" s="149"/>
      <c r="J219" s="150"/>
      <c r="K219" s="151"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152"/>
      <c r="M219" s="147">
        <v>1012325992</v>
      </c>
      <c r="N219" s="153" t="s">
        <v>704</v>
      </c>
      <c r="O219" s="156"/>
      <c r="P219" s="155">
        <v>1</v>
      </c>
      <c r="Q219" s="156">
        <v>-2034800</v>
      </c>
      <c r="R219" s="156">
        <v>1</v>
      </c>
      <c r="S219" s="156">
        <v>4951347</v>
      </c>
      <c r="T219" s="156">
        <f t="shared" si="16"/>
        <v>2916547</v>
      </c>
      <c r="U219" s="156">
        <v>2916547</v>
      </c>
      <c r="V219" s="157">
        <v>42760</v>
      </c>
      <c r="W219" s="157">
        <v>42760</v>
      </c>
      <c r="X219" s="157">
        <v>43124</v>
      </c>
      <c r="Y219" s="147">
        <f t="shared" si="15"/>
        <v>364</v>
      </c>
      <c r="Z219" s="147"/>
      <c r="AA219" s="158"/>
      <c r="AB219" s="147"/>
      <c r="AC219" s="147"/>
      <c r="AD219" s="147"/>
      <c r="AE219" s="147" t="s">
        <v>777</v>
      </c>
      <c r="AF219" s="159">
        <f t="shared" si="17"/>
        <v>1</v>
      </c>
      <c r="AG219" s="160"/>
      <c r="AH219" s="160" t="b">
        <f t="shared" si="18"/>
        <v>1</v>
      </c>
    </row>
    <row r="220" spans="1:34" ht="44.25" customHeight="1" thickBot="1" x14ac:dyDescent="0.3">
      <c r="A220" s="147">
        <v>19</v>
      </c>
      <c r="B220" s="147">
        <v>2017</v>
      </c>
      <c r="C220" s="148" t="s">
        <v>797</v>
      </c>
      <c r="D220" s="147">
        <v>5</v>
      </c>
      <c r="E220" s="148"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CONTRATOS DE PRESTACIÓN DE SERVICIOS PROFESIONALES Y DE APOYO A LA GESTIÓN</v>
      </c>
      <c r="F220" s="148" t="s">
        <v>107</v>
      </c>
      <c r="G220" s="148" t="s">
        <v>116</v>
      </c>
      <c r="H220" s="149" t="s">
        <v>911</v>
      </c>
      <c r="I220" s="149"/>
      <c r="J220" s="150"/>
      <c r="K220" s="151"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152"/>
      <c r="M220" s="147">
        <v>52432694</v>
      </c>
      <c r="N220" s="153" t="s">
        <v>1058</v>
      </c>
      <c r="O220" s="156"/>
      <c r="P220" s="155"/>
      <c r="Q220" s="156">
        <v>0</v>
      </c>
      <c r="R220" s="156">
        <v>1</v>
      </c>
      <c r="S220" s="156">
        <v>2850000</v>
      </c>
      <c r="T220" s="156">
        <f t="shared" si="16"/>
        <v>2850000</v>
      </c>
      <c r="U220" s="156">
        <v>2850000</v>
      </c>
      <c r="V220" s="157">
        <v>42760</v>
      </c>
      <c r="W220" s="157">
        <v>42760</v>
      </c>
      <c r="X220" s="157">
        <v>43099</v>
      </c>
      <c r="Y220" s="147">
        <f t="shared" si="15"/>
        <v>339</v>
      </c>
      <c r="Z220" s="147"/>
      <c r="AA220" s="158"/>
      <c r="AB220" s="147"/>
      <c r="AC220" s="147"/>
      <c r="AD220" s="147"/>
      <c r="AE220" s="147" t="s">
        <v>777</v>
      </c>
      <c r="AF220" s="159">
        <f t="shared" si="17"/>
        <v>1</v>
      </c>
      <c r="AG220" s="160"/>
      <c r="AH220" s="160" t="b">
        <f t="shared" si="18"/>
        <v>1</v>
      </c>
    </row>
    <row r="221" spans="1:34" ht="44.25" customHeight="1" thickBot="1" x14ac:dyDescent="0.3">
      <c r="A221" s="147">
        <v>20</v>
      </c>
      <c r="B221" s="147">
        <v>2017</v>
      </c>
      <c r="C221" s="148" t="s">
        <v>798</v>
      </c>
      <c r="D221" s="147">
        <v>5</v>
      </c>
      <c r="E221" s="148"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CONTRATOS DE PRESTACIÓN DE SERVICIOS PROFESIONALES Y DE APOYO A LA GESTIÓN</v>
      </c>
      <c r="F221" s="148" t="s">
        <v>107</v>
      </c>
      <c r="G221" s="148" t="s">
        <v>116</v>
      </c>
      <c r="H221" s="149" t="s">
        <v>912</v>
      </c>
      <c r="I221" s="149"/>
      <c r="J221" s="150"/>
      <c r="K221" s="151"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152"/>
      <c r="M221" s="147">
        <v>52524470</v>
      </c>
      <c r="N221" s="153" t="s">
        <v>653</v>
      </c>
      <c r="O221" s="156"/>
      <c r="P221" s="155"/>
      <c r="Q221" s="156">
        <v>0</v>
      </c>
      <c r="R221" s="156">
        <v>1</v>
      </c>
      <c r="S221" s="156">
        <v>1533334</v>
      </c>
      <c r="T221" s="156">
        <f t="shared" si="16"/>
        <v>1533334</v>
      </c>
      <c r="U221" s="156">
        <v>1533334</v>
      </c>
      <c r="V221" s="157">
        <v>42760</v>
      </c>
      <c r="W221" s="157">
        <v>42760</v>
      </c>
      <c r="X221" s="157">
        <v>43099</v>
      </c>
      <c r="Y221" s="147">
        <f t="shared" si="15"/>
        <v>339</v>
      </c>
      <c r="Z221" s="147"/>
      <c r="AA221" s="158"/>
      <c r="AB221" s="147"/>
      <c r="AC221" s="147"/>
      <c r="AD221" s="147"/>
      <c r="AE221" s="147" t="s">
        <v>777</v>
      </c>
      <c r="AF221" s="159">
        <f t="shared" si="17"/>
        <v>1</v>
      </c>
      <c r="AG221" s="160"/>
      <c r="AH221" s="160" t="b">
        <f t="shared" si="18"/>
        <v>1</v>
      </c>
    </row>
    <row r="222" spans="1:34" ht="44.25" customHeight="1" thickBot="1" x14ac:dyDescent="0.3">
      <c r="A222" s="147">
        <v>21</v>
      </c>
      <c r="B222" s="147">
        <v>2017</v>
      </c>
      <c r="C222" s="148" t="s">
        <v>799</v>
      </c>
      <c r="D222" s="147">
        <v>5</v>
      </c>
      <c r="E222" s="148"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CONTRATOS DE PRESTACIÓN DE SERVICIOS PROFESIONALES Y DE APOYO A LA GESTIÓN</v>
      </c>
      <c r="F222" s="148" t="s">
        <v>107</v>
      </c>
      <c r="G222" s="148" t="s">
        <v>116</v>
      </c>
      <c r="H222" s="149" t="s">
        <v>913</v>
      </c>
      <c r="I222" s="149"/>
      <c r="J222" s="150"/>
      <c r="K222" s="151"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152"/>
      <c r="M222" s="147">
        <v>1072638453</v>
      </c>
      <c r="N222" s="153" t="s">
        <v>692</v>
      </c>
      <c r="O222" s="156"/>
      <c r="P222" s="155"/>
      <c r="Q222" s="156">
        <v>0</v>
      </c>
      <c r="R222" s="156">
        <v>1</v>
      </c>
      <c r="S222" s="156">
        <v>2850000</v>
      </c>
      <c r="T222" s="156">
        <f t="shared" si="16"/>
        <v>2850000</v>
      </c>
      <c r="U222" s="156">
        <v>2850000</v>
      </c>
      <c r="V222" s="157">
        <v>42760</v>
      </c>
      <c r="W222" s="157">
        <v>42760</v>
      </c>
      <c r="X222" s="157">
        <v>43099</v>
      </c>
      <c r="Y222" s="147">
        <f t="shared" si="15"/>
        <v>339</v>
      </c>
      <c r="Z222" s="147"/>
      <c r="AA222" s="158"/>
      <c r="AB222" s="147"/>
      <c r="AC222" s="147"/>
      <c r="AD222" s="147"/>
      <c r="AE222" s="147" t="s">
        <v>777</v>
      </c>
      <c r="AF222" s="159">
        <f t="shared" si="17"/>
        <v>1</v>
      </c>
      <c r="AG222" s="160"/>
      <c r="AH222" s="160" t="b">
        <f t="shared" si="18"/>
        <v>1</v>
      </c>
    </row>
    <row r="223" spans="1:34" ht="44.25" customHeight="1" thickBot="1" x14ac:dyDescent="0.3">
      <c r="A223" s="147">
        <v>22</v>
      </c>
      <c r="B223" s="147">
        <v>2017</v>
      </c>
      <c r="C223" s="148" t="s">
        <v>800</v>
      </c>
      <c r="D223" s="147">
        <v>5</v>
      </c>
      <c r="E223" s="148"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148" t="s">
        <v>107</v>
      </c>
      <c r="G223" s="148" t="s">
        <v>116</v>
      </c>
      <c r="H223" s="149" t="s">
        <v>914</v>
      </c>
      <c r="I223" s="149"/>
      <c r="J223" s="150"/>
      <c r="K223" s="151"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No ha seleccionado un número de programa</v>
      </c>
      <c r="L223" s="152"/>
      <c r="M223" s="147">
        <v>52008301</v>
      </c>
      <c r="N223" s="153" t="s">
        <v>663</v>
      </c>
      <c r="O223" s="156"/>
      <c r="P223" s="155"/>
      <c r="Q223" s="156">
        <v>0</v>
      </c>
      <c r="R223" s="156">
        <v>1</v>
      </c>
      <c r="S223" s="156">
        <v>2850000</v>
      </c>
      <c r="T223" s="156">
        <f t="shared" si="16"/>
        <v>2850000</v>
      </c>
      <c r="U223" s="156">
        <v>2850000</v>
      </c>
      <c r="V223" s="157">
        <v>42761</v>
      </c>
      <c r="W223" s="157">
        <v>42761</v>
      </c>
      <c r="X223" s="157">
        <v>43099</v>
      </c>
      <c r="Y223" s="147">
        <f t="shared" si="15"/>
        <v>338</v>
      </c>
      <c r="Z223" s="147"/>
      <c r="AA223" s="158"/>
      <c r="AB223" s="147"/>
      <c r="AC223" s="147"/>
      <c r="AD223" s="147"/>
      <c r="AE223" s="147" t="s">
        <v>777</v>
      </c>
      <c r="AF223" s="159">
        <f t="shared" si="17"/>
        <v>1</v>
      </c>
      <c r="AG223" s="160"/>
      <c r="AH223" s="160" t="b">
        <f t="shared" si="18"/>
        <v>1</v>
      </c>
    </row>
    <row r="224" spans="1:34" ht="44.25" customHeight="1" thickBot="1" x14ac:dyDescent="0.3">
      <c r="A224" s="147">
        <v>23</v>
      </c>
      <c r="B224" s="147">
        <v>2017</v>
      </c>
      <c r="C224" s="148" t="s">
        <v>801</v>
      </c>
      <c r="D224" s="147">
        <v>5</v>
      </c>
      <c r="E224" s="148"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148" t="s">
        <v>107</v>
      </c>
      <c r="G224" s="148" t="s">
        <v>116</v>
      </c>
      <c r="H224" s="149" t="s">
        <v>915</v>
      </c>
      <c r="I224" s="149"/>
      <c r="J224" s="150"/>
      <c r="K224" s="151"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No ha seleccionado un número de programa</v>
      </c>
      <c r="L224" s="152"/>
      <c r="M224" s="147">
        <v>80125822</v>
      </c>
      <c r="N224" s="153" t="s">
        <v>648</v>
      </c>
      <c r="O224" s="156"/>
      <c r="P224" s="155"/>
      <c r="Q224" s="156">
        <v>0</v>
      </c>
      <c r="R224" s="156">
        <v>1</v>
      </c>
      <c r="S224" s="156">
        <v>2850000</v>
      </c>
      <c r="T224" s="156">
        <f t="shared" si="16"/>
        <v>2850000</v>
      </c>
      <c r="U224" s="156">
        <v>2850000</v>
      </c>
      <c r="V224" s="157">
        <v>42761</v>
      </c>
      <c r="W224" s="157">
        <v>42761</v>
      </c>
      <c r="X224" s="157">
        <v>43099</v>
      </c>
      <c r="Y224" s="147">
        <f t="shared" si="15"/>
        <v>338</v>
      </c>
      <c r="Z224" s="147"/>
      <c r="AA224" s="158"/>
      <c r="AB224" s="147"/>
      <c r="AC224" s="147"/>
      <c r="AD224" s="147"/>
      <c r="AE224" s="147" t="s">
        <v>777</v>
      </c>
      <c r="AF224" s="159">
        <f t="shared" si="17"/>
        <v>1</v>
      </c>
      <c r="AG224" s="160"/>
      <c r="AH224" s="160" t="b">
        <f t="shared" si="18"/>
        <v>1</v>
      </c>
    </row>
    <row r="225" spans="1:34" ht="44.25" customHeight="1" thickBot="1" x14ac:dyDescent="0.3">
      <c r="A225" s="147">
        <v>24</v>
      </c>
      <c r="B225" s="147">
        <v>2017</v>
      </c>
      <c r="C225" s="148" t="s">
        <v>802</v>
      </c>
      <c r="D225" s="147">
        <v>5</v>
      </c>
      <c r="E225" s="148"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148" t="s">
        <v>107</v>
      </c>
      <c r="G225" s="148" t="s">
        <v>116</v>
      </c>
      <c r="H225" s="149" t="s">
        <v>916</v>
      </c>
      <c r="I225" s="149"/>
      <c r="J225" s="150"/>
      <c r="K225" s="151"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No ha seleccionado un número de programa</v>
      </c>
      <c r="L225" s="152"/>
      <c r="M225" s="147">
        <v>1016031740</v>
      </c>
      <c r="N225" s="153" t="s">
        <v>686</v>
      </c>
      <c r="O225" s="156"/>
      <c r="P225" s="155"/>
      <c r="Q225" s="156">
        <v>0</v>
      </c>
      <c r="R225" s="156">
        <v>1</v>
      </c>
      <c r="S225" s="156">
        <v>981666</v>
      </c>
      <c r="T225" s="156">
        <f t="shared" si="16"/>
        <v>981666</v>
      </c>
      <c r="U225" s="156">
        <v>981666</v>
      </c>
      <c r="V225" s="157">
        <v>42761</v>
      </c>
      <c r="W225" s="157">
        <v>42761</v>
      </c>
      <c r="X225" s="157">
        <v>43099</v>
      </c>
      <c r="Y225" s="147">
        <f t="shared" si="15"/>
        <v>338</v>
      </c>
      <c r="Z225" s="147"/>
      <c r="AA225" s="158"/>
      <c r="AB225" s="147"/>
      <c r="AC225" s="147"/>
      <c r="AD225" s="147"/>
      <c r="AE225" s="147" t="s">
        <v>777</v>
      </c>
      <c r="AF225" s="159">
        <f t="shared" si="17"/>
        <v>1</v>
      </c>
      <c r="AG225" s="160"/>
      <c r="AH225" s="160" t="b">
        <f t="shared" si="18"/>
        <v>1</v>
      </c>
    </row>
    <row r="226" spans="1:34" ht="44.25" customHeight="1" thickBot="1" x14ac:dyDescent="0.3">
      <c r="A226" s="147">
        <v>25</v>
      </c>
      <c r="B226" s="147">
        <v>2017</v>
      </c>
      <c r="C226" s="148" t="s">
        <v>803</v>
      </c>
      <c r="D226" s="147">
        <v>5</v>
      </c>
      <c r="E226" s="148"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148" t="s">
        <v>107</v>
      </c>
      <c r="G226" s="148" t="s">
        <v>116</v>
      </c>
      <c r="H226" s="149" t="s">
        <v>917</v>
      </c>
      <c r="I226" s="149"/>
      <c r="J226" s="150"/>
      <c r="K226" s="151"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No ha seleccionado un número de programa</v>
      </c>
      <c r="L226" s="152"/>
      <c r="M226" s="147">
        <v>1010160606</v>
      </c>
      <c r="N226" s="153" t="s">
        <v>685</v>
      </c>
      <c r="O226" s="156"/>
      <c r="P226" s="155"/>
      <c r="Q226" s="156">
        <v>0</v>
      </c>
      <c r="R226" s="156">
        <v>1</v>
      </c>
      <c r="S226" s="156">
        <v>1203334</v>
      </c>
      <c r="T226" s="156">
        <f t="shared" si="16"/>
        <v>1203334</v>
      </c>
      <c r="U226" s="156">
        <v>1203334</v>
      </c>
      <c r="V226" s="157">
        <v>42761</v>
      </c>
      <c r="W226" s="157">
        <v>42761</v>
      </c>
      <c r="X226" s="157">
        <v>43099</v>
      </c>
      <c r="Y226" s="147">
        <f t="shared" si="15"/>
        <v>338</v>
      </c>
      <c r="Z226" s="147"/>
      <c r="AA226" s="158"/>
      <c r="AB226" s="147"/>
      <c r="AC226" s="147"/>
      <c r="AD226" s="147"/>
      <c r="AE226" s="147" t="s">
        <v>777</v>
      </c>
      <c r="AF226" s="159">
        <f t="shared" si="17"/>
        <v>1</v>
      </c>
      <c r="AG226" s="160"/>
      <c r="AH226" s="160" t="b">
        <f t="shared" si="18"/>
        <v>1</v>
      </c>
    </row>
    <row r="227" spans="1:34" ht="44.25" customHeight="1" thickBot="1" x14ac:dyDescent="0.3">
      <c r="A227" s="147">
        <v>26</v>
      </c>
      <c r="B227" s="147">
        <v>2017</v>
      </c>
      <c r="C227" s="148" t="s">
        <v>804</v>
      </c>
      <c r="D227" s="147">
        <v>5</v>
      </c>
      <c r="E227" s="148"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148" t="s">
        <v>107</v>
      </c>
      <c r="G227" s="148" t="s">
        <v>116</v>
      </c>
      <c r="H227" s="149" t="s">
        <v>918</v>
      </c>
      <c r="I227" s="149"/>
      <c r="J227" s="150"/>
      <c r="K227" s="151"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No ha seleccionado un número de programa</v>
      </c>
      <c r="L227" s="152"/>
      <c r="M227" s="147">
        <v>80143954</v>
      </c>
      <c r="N227" s="153" t="s">
        <v>644</v>
      </c>
      <c r="O227" s="156"/>
      <c r="P227" s="155"/>
      <c r="Q227" s="156">
        <v>0</v>
      </c>
      <c r="R227" s="156">
        <v>1</v>
      </c>
      <c r="S227" s="156">
        <v>1560014</v>
      </c>
      <c r="T227" s="156">
        <f t="shared" si="16"/>
        <v>1560014</v>
      </c>
      <c r="U227" s="156">
        <v>1560014</v>
      </c>
      <c r="V227" s="157">
        <v>42761</v>
      </c>
      <c r="W227" s="157">
        <v>42765</v>
      </c>
      <c r="X227" s="157">
        <v>43100</v>
      </c>
      <c r="Y227" s="147">
        <f t="shared" si="15"/>
        <v>335</v>
      </c>
      <c r="Z227" s="147"/>
      <c r="AA227" s="158"/>
      <c r="AB227" s="147"/>
      <c r="AC227" s="147"/>
      <c r="AD227" s="147"/>
      <c r="AE227" s="147" t="s">
        <v>777</v>
      </c>
      <c r="AF227" s="159">
        <f t="shared" si="17"/>
        <v>1</v>
      </c>
      <c r="AG227" s="160"/>
      <c r="AH227" s="160" t="b">
        <f t="shared" si="18"/>
        <v>1</v>
      </c>
    </row>
    <row r="228" spans="1:34" ht="44.25" customHeight="1" thickBot="1" x14ac:dyDescent="0.3">
      <c r="A228" s="147">
        <v>27</v>
      </c>
      <c r="B228" s="147">
        <v>2017</v>
      </c>
      <c r="C228" s="148" t="s">
        <v>805</v>
      </c>
      <c r="D228" s="147">
        <v>5</v>
      </c>
      <c r="E228" s="148"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148" t="s">
        <v>107</v>
      </c>
      <c r="G228" s="148" t="s">
        <v>116</v>
      </c>
      <c r="H228" s="149" t="s">
        <v>919</v>
      </c>
      <c r="I228" s="149"/>
      <c r="J228" s="150"/>
      <c r="K228" s="151"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No ha seleccionado un número de programa</v>
      </c>
      <c r="L228" s="152"/>
      <c r="M228" s="147">
        <v>79358856</v>
      </c>
      <c r="N228" s="153" t="s">
        <v>676</v>
      </c>
      <c r="O228" s="156"/>
      <c r="P228" s="155"/>
      <c r="Q228" s="156">
        <v>0</v>
      </c>
      <c r="R228" s="156">
        <v>1</v>
      </c>
      <c r="S228" s="156">
        <v>1222334</v>
      </c>
      <c r="T228" s="156">
        <f t="shared" si="16"/>
        <v>1222334</v>
      </c>
      <c r="U228" s="156">
        <v>1222334</v>
      </c>
      <c r="V228" s="157">
        <v>42761</v>
      </c>
      <c r="W228" s="157">
        <v>42761</v>
      </c>
      <c r="X228" s="157">
        <v>43099</v>
      </c>
      <c r="Y228" s="147">
        <f t="shared" si="15"/>
        <v>338</v>
      </c>
      <c r="Z228" s="147"/>
      <c r="AA228" s="158"/>
      <c r="AB228" s="147"/>
      <c r="AC228" s="147"/>
      <c r="AD228" s="147"/>
      <c r="AE228" s="147" t="s">
        <v>777</v>
      </c>
      <c r="AF228" s="159">
        <f t="shared" si="17"/>
        <v>1</v>
      </c>
      <c r="AG228" s="160"/>
      <c r="AH228" s="160" t="b">
        <f t="shared" si="18"/>
        <v>1</v>
      </c>
    </row>
    <row r="229" spans="1:34" ht="44.25" customHeight="1" thickBot="1" x14ac:dyDescent="0.3">
      <c r="A229" s="147">
        <v>28</v>
      </c>
      <c r="B229" s="147">
        <v>2017</v>
      </c>
      <c r="C229" s="148" t="s">
        <v>806</v>
      </c>
      <c r="D229" s="147">
        <v>5</v>
      </c>
      <c r="E229" s="148"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148" t="s">
        <v>107</v>
      </c>
      <c r="G229" s="148" t="s">
        <v>116</v>
      </c>
      <c r="H229" s="149" t="s">
        <v>920</v>
      </c>
      <c r="I229" s="149"/>
      <c r="J229" s="150"/>
      <c r="K229" s="151"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No ha seleccionado un número de programa</v>
      </c>
      <c r="L229" s="152"/>
      <c r="M229" s="147">
        <v>52372021</v>
      </c>
      <c r="N229" s="153" t="s">
        <v>1059</v>
      </c>
      <c r="O229" s="156"/>
      <c r="P229" s="155"/>
      <c r="Q229" s="156">
        <v>0</v>
      </c>
      <c r="R229" s="156">
        <v>1</v>
      </c>
      <c r="S229" s="156">
        <v>1635900</v>
      </c>
      <c r="T229" s="156">
        <f t="shared" si="16"/>
        <v>1635900</v>
      </c>
      <c r="U229" s="156">
        <v>1635900</v>
      </c>
      <c r="V229" s="157">
        <v>42761</v>
      </c>
      <c r="W229" s="157">
        <v>42761</v>
      </c>
      <c r="X229" s="157">
        <v>43099</v>
      </c>
      <c r="Y229" s="147">
        <f t="shared" si="15"/>
        <v>338</v>
      </c>
      <c r="Z229" s="147"/>
      <c r="AA229" s="158"/>
      <c r="AB229" s="147"/>
      <c r="AC229" s="147"/>
      <c r="AD229" s="147"/>
      <c r="AE229" s="147" t="s">
        <v>777</v>
      </c>
      <c r="AF229" s="159">
        <f t="shared" si="17"/>
        <v>1</v>
      </c>
      <c r="AG229" s="160"/>
      <c r="AH229" s="160" t="b">
        <f t="shared" si="18"/>
        <v>1</v>
      </c>
    </row>
    <row r="230" spans="1:34" ht="44.25" customHeight="1" thickBot="1" x14ac:dyDescent="0.3">
      <c r="A230" s="147">
        <v>29</v>
      </c>
      <c r="B230" s="147">
        <v>2017</v>
      </c>
      <c r="C230" s="148" t="s">
        <v>807</v>
      </c>
      <c r="D230" s="147">
        <v>5</v>
      </c>
      <c r="E230" s="148"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148" t="s">
        <v>107</v>
      </c>
      <c r="G230" s="148" t="s">
        <v>116</v>
      </c>
      <c r="H230" s="149" t="s">
        <v>921</v>
      </c>
      <c r="I230" s="149"/>
      <c r="J230" s="150"/>
      <c r="K230" s="151"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No ha seleccionado un número de programa</v>
      </c>
      <c r="L230" s="152"/>
      <c r="M230" s="147">
        <v>1032397721</v>
      </c>
      <c r="N230" s="153" t="s">
        <v>1060</v>
      </c>
      <c r="O230" s="156"/>
      <c r="P230" s="155"/>
      <c r="Q230" s="156">
        <v>0</v>
      </c>
      <c r="R230" s="156">
        <v>1</v>
      </c>
      <c r="S230" s="156">
        <v>1456668</v>
      </c>
      <c r="T230" s="156">
        <f t="shared" si="16"/>
        <v>1456668</v>
      </c>
      <c r="U230" s="156">
        <v>1456668</v>
      </c>
      <c r="V230" s="157">
        <v>42762</v>
      </c>
      <c r="W230" s="157">
        <v>42762</v>
      </c>
      <c r="X230" s="157">
        <v>43099</v>
      </c>
      <c r="Y230" s="147">
        <f t="shared" si="15"/>
        <v>337</v>
      </c>
      <c r="Z230" s="147"/>
      <c r="AA230" s="158"/>
      <c r="AB230" s="147"/>
      <c r="AC230" s="147"/>
      <c r="AD230" s="147"/>
      <c r="AE230" s="147" t="s">
        <v>777</v>
      </c>
      <c r="AF230" s="159">
        <f t="shared" si="17"/>
        <v>1</v>
      </c>
      <c r="AG230" s="160"/>
      <c r="AH230" s="160" t="b">
        <f t="shared" si="18"/>
        <v>1</v>
      </c>
    </row>
    <row r="231" spans="1:34" ht="44.25" customHeight="1" thickBot="1" x14ac:dyDescent="0.3">
      <c r="A231" s="147">
        <v>30</v>
      </c>
      <c r="B231" s="147">
        <v>2017</v>
      </c>
      <c r="C231" s="148" t="s">
        <v>808</v>
      </c>
      <c r="D231" s="147">
        <v>5</v>
      </c>
      <c r="E231" s="148"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148" t="s">
        <v>107</v>
      </c>
      <c r="G231" s="148" t="s">
        <v>116</v>
      </c>
      <c r="H231" s="149" t="s">
        <v>922</v>
      </c>
      <c r="I231" s="149"/>
      <c r="J231" s="150"/>
      <c r="K231" s="151"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No ha seleccionado un número de programa</v>
      </c>
      <c r="L231" s="152"/>
      <c r="M231" s="147">
        <v>1144188389</v>
      </c>
      <c r="N231" s="153" t="s">
        <v>675</v>
      </c>
      <c r="O231" s="156"/>
      <c r="P231" s="155"/>
      <c r="Q231" s="156">
        <v>0</v>
      </c>
      <c r="R231" s="156">
        <v>1</v>
      </c>
      <c r="S231" s="156">
        <v>1288707</v>
      </c>
      <c r="T231" s="156">
        <f t="shared" si="16"/>
        <v>1288707</v>
      </c>
      <c r="U231" s="156">
        <v>1288707</v>
      </c>
      <c r="V231" s="157">
        <v>42762</v>
      </c>
      <c r="W231" s="157">
        <v>42762</v>
      </c>
      <c r="X231" s="157">
        <v>43099</v>
      </c>
      <c r="Y231" s="147">
        <f t="shared" si="15"/>
        <v>337</v>
      </c>
      <c r="Z231" s="147"/>
      <c r="AA231" s="158"/>
      <c r="AB231" s="147"/>
      <c r="AC231" s="147"/>
      <c r="AD231" s="147"/>
      <c r="AE231" s="147" t="s">
        <v>777</v>
      </c>
      <c r="AF231" s="159">
        <f t="shared" si="17"/>
        <v>1</v>
      </c>
      <c r="AG231" s="160"/>
      <c r="AH231" s="160" t="b">
        <f t="shared" si="18"/>
        <v>1</v>
      </c>
    </row>
    <row r="232" spans="1:34" ht="44.25" customHeight="1" thickBot="1" x14ac:dyDescent="0.3">
      <c r="A232" s="147">
        <v>31</v>
      </c>
      <c r="B232" s="147">
        <v>2017</v>
      </c>
      <c r="C232" s="148" t="s">
        <v>809</v>
      </c>
      <c r="D232" s="147">
        <v>5</v>
      </c>
      <c r="E232" s="148"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148" t="s">
        <v>107</v>
      </c>
      <c r="G232" s="148" t="s">
        <v>116</v>
      </c>
      <c r="H232" s="149" t="s">
        <v>923</v>
      </c>
      <c r="I232" s="149"/>
      <c r="J232" s="150"/>
      <c r="K232" s="151"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No ha seleccionado un número de programa</v>
      </c>
      <c r="L232" s="152"/>
      <c r="M232" s="147">
        <v>1032375829</v>
      </c>
      <c r="N232" s="153" t="s">
        <v>640</v>
      </c>
      <c r="O232" s="156"/>
      <c r="P232" s="155"/>
      <c r="Q232" s="156">
        <v>0</v>
      </c>
      <c r="R232" s="156">
        <v>1</v>
      </c>
      <c r="S232" s="156">
        <v>3166667</v>
      </c>
      <c r="T232" s="156">
        <f t="shared" si="16"/>
        <v>3166667</v>
      </c>
      <c r="U232" s="156">
        <v>3166667</v>
      </c>
      <c r="V232" s="157">
        <v>42762</v>
      </c>
      <c r="W232" s="157">
        <v>42762</v>
      </c>
      <c r="X232" s="157">
        <v>43099</v>
      </c>
      <c r="Y232" s="147">
        <f t="shared" si="15"/>
        <v>337</v>
      </c>
      <c r="Z232" s="147"/>
      <c r="AA232" s="158"/>
      <c r="AB232" s="147"/>
      <c r="AC232" s="147"/>
      <c r="AD232" s="147"/>
      <c r="AE232" s="147" t="s">
        <v>777</v>
      </c>
      <c r="AF232" s="159">
        <f t="shared" si="17"/>
        <v>1</v>
      </c>
      <c r="AG232" s="160"/>
      <c r="AH232" s="160" t="b">
        <f t="shared" si="18"/>
        <v>1</v>
      </c>
    </row>
    <row r="233" spans="1:34" ht="44.25" customHeight="1" thickBot="1" x14ac:dyDescent="0.3">
      <c r="A233" s="147">
        <v>32</v>
      </c>
      <c r="B233" s="147">
        <v>2017</v>
      </c>
      <c r="C233" s="148" t="s">
        <v>810</v>
      </c>
      <c r="D233" s="147">
        <v>5</v>
      </c>
      <c r="E233" s="148"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148" t="s">
        <v>107</v>
      </c>
      <c r="G233" s="148" t="s">
        <v>116</v>
      </c>
      <c r="H233" s="149" t="s">
        <v>924</v>
      </c>
      <c r="I233" s="149"/>
      <c r="J233" s="150"/>
      <c r="K233" s="151"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No ha seleccionado un número de programa</v>
      </c>
      <c r="L233" s="152"/>
      <c r="M233" s="147">
        <v>79468757</v>
      </c>
      <c r="N233" s="153" t="s">
        <v>1061</v>
      </c>
      <c r="O233" s="156"/>
      <c r="P233" s="155"/>
      <c r="Q233" s="156">
        <v>0</v>
      </c>
      <c r="R233" s="156">
        <v>1</v>
      </c>
      <c r="S233" s="156">
        <v>3103333</v>
      </c>
      <c r="T233" s="156">
        <f t="shared" si="16"/>
        <v>3103333</v>
      </c>
      <c r="U233" s="156">
        <v>3103333</v>
      </c>
      <c r="V233" s="157">
        <v>42762</v>
      </c>
      <c r="W233" s="157">
        <v>42762</v>
      </c>
      <c r="X233" s="157">
        <v>43099</v>
      </c>
      <c r="Y233" s="147">
        <f t="shared" si="15"/>
        <v>337</v>
      </c>
      <c r="Z233" s="147"/>
      <c r="AA233" s="158"/>
      <c r="AB233" s="147"/>
      <c r="AC233" s="147"/>
      <c r="AD233" s="147"/>
      <c r="AE233" s="147" t="s">
        <v>777</v>
      </c>
      <c r="AF233" s="159">
        <f t="shared" si="17"/>
        <v>1</v>
      </c>
      <c r="AG233" s="160"/>
      <c r="AH233" s="160" t="b">
        <f t="shared" si="18"/>
        <v>1</v>
      </c>
    </row>
    <row r="234" spans="1:34" ht="44.25" customHeight="1" thickBot="1" x14ac:dyDescent="0.3">
      <c r="A234" s="147">
        <v>33</v>
      </c>
      <c r="B234" s="147">
        <v>2017</v>
      </c>
      <c r="C234" s="148" t="s">
        <v>811</v>
      </c>
      <c r="D234" s="147">
        <v>5</v>
      </c>
      <c r="E234" s="148"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148" t="s">
        <v>107</v>
      </c>
      <c r="G234" s="148" t="s">
        <v>116</v>
      </c>
      <c r="H234" s="149" t="s">
        <v>925</v>
      </c>
      <c r="I234" s="149"/>
      <c r="J234" s="150"/>
      <c r="K234" s="151"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No ha seleccionado un número de programa</v>
      </c>
      <c r="L234" s="152"/>
      <c r="M234" s="147">
        <v>52900762</v>
      </c>
      <c r="N234" s="153" t="s">
        <v>677</v>
      </c>
      <c r="O234" s="156"/>
      <c r="P234" s="155"/>
      <c r="Q234" s="156">
        <v>0</v>
      </c>
      <c r="R234" s="156">
        <v>1</v>
      </c>
      <c r="S234" s="156">
        <v>1635900</v>
      </c>
      <c r="T234" s="156">
        <f t="shared" si="16"/>
        <v>1635900</v>
      </c>
      <c r="U234" s="156">
        <v>1635900</v>
      </c>
      <c r="V234" s="157">
        <v>42765</v>
      </c>
      <c r="W234" s="157">
        <v>42765</v>
      </c>
      <c r="X234" s="157">
        <v>43109</v>
      </c>
      <c r="Y234" s="147">
        <f t="shared" si="15"/>
        <v>344</v>
      </c>
      <c r="Z234" s="147"/>
      <c r="AA234" s="158"/>
      <c r="AB234" s="147"/>
      <c r="AC234" s="147"/>
      <c r="AD234" s="147"/>
      <c r="AE234" s="147" t="s">
        <v>777</v>
      </c>
      <c r="AF234" s="159">
        <f t="shared" si="17"/>
        <v>1</v>
      </c>
      <c r="AG234" s="160"/>
      <c r="AH234" s="160" t="b">
        <f t="shared" si="18"/>
        <v>1</v>
      </c>
    </row>
    <row r="235" spans="1:34" ht="44.25" customHeight="1" thickBot="1" x14ac:dyDescent="0.3">
      <c r="A235" s="147">
        <v>34</v>
      </c>
      <c r="B235" s="147">
        <v>2017</v>
      </c>
      <c r="C235" s="148" t="s">
        <v>812</v>
      </c>
      <c r="D235" s="147">
        <v>5</v>
      </c>
      <c r="E235" s="148"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148" t="s">
        <v>107</v>
      </c>
      <c r="G235" s="148" t="s">
        <v>116</v>
      </c>
      <c r="H235" s="149" t="s">
        <v>926</v>
      </c>
      <c r="I235" s="149"/>
      <c r="J235" s="150"/>
      <c r="K235" s="151"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No ha seleccionado un número de programa</v>
      </c>
      <c r="L235" s="152"/>
      <c r="M235" s="147">
        <v>1016037910</v>
      </c>
      <c r="N235" s="153" t="s">
        <v>658</v>
      </c>
      <c r="O235" s="156"/>
      <c r="P235" s="155"/>
      <c r="Q235" s="156">
        <v>0</v>
      </c>
      <c r="R235" s="156">
        <v>1</v>
      </c>
      <c r="S235" s="156">
        <v>1456667</v>
      </c>
      <c r="T235" s="156">
        <f t="shared" si="16"/>
        <v>1456667</v>
      </c>
      <c r="U235" s="156">
        <v>1456667</v>
      </c>
      <c r="V235" s="157">
        <v>42762</v>
      </c>
      <c r="W235" s="157">
        <v>42762</v>
      </c>
      <c r="X235" s="157">
        <v>43099</v>
      </c>
      <c r="Y235" s="147">
        <f t="shared" si="15"/>
        <v>337</v>
      </c>
      <c r="Z235" s="147"/>
      <c r="AA235" s="158"/>
      <c r="AB235" s="147"/>
      <c r="AC235" s="147"/>
      <c r="AD235" s="147"/>
      <c r="AE235" s="147" t="s">
        <v>777</v>
      </c>
      <c r="AF235" s="159">
        <f t="shared" si="17"/>
        <v>1</v>
      </c>
      <c r="AG235" s="160"/>
      <c r="AH235" s="160" t="b">
        <f t="shared" si="18"/>
        <v>1</v>
      </c>
    </row>
    <row r="236" spans="1:34" ht="44.25" customHeight="1" thickBot="1" x14ac:dyDescent="0.3">
      <c r="A236" s="147">
        <v>35</v>
      </c>
      <c r="B236" s="147">
        <v>2017</v>
      </c>
      <c r="C236" s="148" t="s">
        <v>813</v>
      </c>
      <c r="D236" s="147">
        <v>5</v>
      </c>
      <c r="E236" s="148"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148" t="s">
        <v>107</v>
      </c>
      <c r="G236" s="148" t="s">
        <v>116</v>
      </c>
      <c r="H236" s="149" t="s">
        <v>927</v>
      </c>
      <c r="I236" s="149"/>
      <c r="J236" s="150"/>
      <c r="K236" s="151"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No ha seleccionado un número de programa</v>
      </c>
      <c r="L236" s="152"/>
      <c r="M236" s="147">
        <v>80758398</v>
      </c>
      <c r="N236" s="153" t="s">
        <v>689</v>
      </c>
      <c r="O236" s="156"/>
      <c r="P236" s="155"/>
      <c r="Q236" s="156">
        <v>0</v>
      </c>
      <c r="R236" s="156">
        <v>1</v>
      </c>
      <c r="S236" s="156">
        <v>3300000</v>
      </c>
      <c r="T236" s="156">
        <f t="shared" si="16"/>
        <v>3300000</v>
      </c>
      <c r="U236" s="156">
        <v>3300000</v>
      </c>
      <c r="V236" s="157" t="s">
        <v>1150</v>
      </c>
      <c r="W236" s="157">
        <v>42762</v>
      </c>
      <c r="X236" s="157">
        <v>43100</v>
      </c>
      <c r="Y236" s="147">
        <f t="shared" si="15"/>
        <v>338</v>
      </c>
      <c r="Z236" s="147"/>
      <c r="AA236" s="158"/>
      <c r="AB236" s="147"/>
      <c r="AC236" s="147"/>
      <c r="AD236" s="147"/>
      <c r="AE236" s="147" t="s">
        <v>777</v>
      </c>
      <c r="AF236" s="159">
        <f t="shared" si="17"/>
        <v>1</v>
      </c>
      <c r="AG236" s="160"/>
      <c r="AH236" s="160" t="b">
        <f t="shared" si="18"/>
        <v>1</v>
      </c>
    </row>
    <row r="237" spans="1:34" ht="44.25" customHeight="1" thickBot="1" x14ac:dyDescent="0.3">
      <c r="A237" s="147">
        <v>36</v>
      </c>
      <c r="B237" s="147">
        <v>2017</v>
      </c>
      <c r="C237" s="148" t="s">
        <v>814</v>
      </c>
      <c r="D237" s="147">
        <v>5</v>
      </c>
      <c r="E237" s="148"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148" t="s">
        <v>107</v>
      </c>
      <c r="G237" s="148" t="s">
        <v>116</v>
      </c>
      <c r="H237" s="149" t="s">
        <v>928</v>
      </c>
      <c r="I237" s="149"/>
      <c r="J237" s="150"/>
      <c r="K237" s="151"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No ha seleccionado un número de programa</v>
      </c>
      <c r="L237" s="152"/>
      <c r="M237" s="147">
        <v>1013633246</v>
      </c>
      <c r="N237" s="153" t="s">
        <v>666</v>
      </c>
      <c r="O237" s="156"/>
      <c r="P237" s="155"/>
      <c r="Q237" s="156">
        <v>0</v>
      </c>
      <c r="R237" s="156">
        <v>1</v>
      </c>
      <c r="S237" s="156">
        <v>1583384</v>
      </c>
      <c r="T237" s="156">
        <f t="shared" si="16"/>
        <v>1583384</v>
      </c>
      <c r="U237" s="156">
        <v>1583384</v>
      </c>
      <c r="V237" s="157">
        <v>42767</v>
      </c>
      <c r="W237" s="157">
        <v>42767</v>
      </c>
      <c r="X237" s="157">
        <v>43100</v>
      </c>
      <c r="Y237" s="147">
        <f t="shared" si="15"/>
        <v>333</v>
      </c>
      <c r="Z237" s="147"/>
      <c r="AA237" s="158"/>
      <c r="AB237" s="147"/>
      <c r="AC237" s="147"/>
      <c r="AD237" s="147"/>
      <c r="AE237" s="147" t="s">
        <v>777</v>
      </c>
      <c r="AF237" s="159">
        <f t="shared" si="17"/>
        <v>1</v>
      </c>
      <c r="AG237" s="160"/>
      <c r="AH237" s="160" t="b">
        <f t="shared" si="18"/>
        <v>1</v>
      </c>
    </row>
    <row r="238" spans="1:34" ht="44.25" customHeight="1" thickBot="1" x14ac:dyDescent="0.3">
      <c r="A238" s="147">
        <v>37</v>
      </c>
      <c r="B238" s="147">
        <v>2017</v>
      </c>
      <c r="C238" s="148" t="s">
        <v>815</v>
      </c>
      <c r="D238" s="147">
        <v>5</v>
      </c>
      <c r="E238" s="148"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148" t="s">
        <v>107</v>
      </c>
      <c r="G238" s="148" t="s">
        <v>116</v>
      </c>
      <c r="H238" s="149" t="s">
        <v>929</v>
      </c>
      <c r="I238" s="149"/>
      <c r="J238" s="150"/>
      <c r="K238" s="151"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No ha seleccionado un número de programa</v>
      </c>
      <c r="L238" s="152"/>
      <c r="M238" s="147">
        <v>91071340</v>
      </c>
      <c r="N238" s="153" t="s">
        <v>679</v>
      </c>
      <c r="O238" s="156"/>
      <c r="P238" s="155"/>
      <c r="Q238" s="156">
        <v>0</v>
      </c>
      <c r="R238" s="156">
        <v>1</v>
      </c>
      <c r="S238" s="156">
        <v>1354700</v>
      </c>
      <c r="T238" s="156">
        <f t="shared" si="16"/>
        <v>1354700</v>
      </c>
      <c r="U238" s="156">
        <v>1354700</v>
      </c>
      <c r="V238" s="157">
        <v>42767</v>
      </c>
      <c r="W238" s="157">
        <v>42767</v>
      </c>
      <c r="X238" s="157">
        <v>43100</v>
      </c>
      <c r="Y238" s="147">
        <f t="shared" si="15"/>
        <v>333</v>
      </c>
      <c r="Z238" s="147"/>
      <c r="AA238" s="158"/>
      <c r="AB238" s="147"/>
      <c r="AC238" s="147"/>
      <c r="AD238" s="147"/>
      <c r="AE238" s="147" t="s">
        <v>777</v>
      </c>
      <c r="AF238" s="159">
        <f t="shared" si="17"/>
        <v>1</v>
      </c>
      <c r="AG238" s="160"/>
      <c r="AH238" s="160" t="b">
        <f t="shared" si="18"/>
        <v>1</v>
      </c>
    </row>
    <row r="239" spans="1:34" ht="44.25" customHeight="1" thickBot="1" x14ac:dyDescent="0.3">
      <c r="A239" s="147">
        <v>38</v>
      </c>
      <c r="B239" s="147">
        <v>2017</v>
      </c>
      <c r="C239" s="148" t="s">
        <v>816</v>
      </c>
      <c r="D239" s="147">
        <v>5</v>
      </c>
      <c r="E239" s="148"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 PROFESIONALES Y DE APOYO A LA GESTIÓN</v>
      </c>
      <c r="F239" s="148" t="s">
        <v>107</v>
      </c>
      <c r="G239" s="148" t="s">
        <v>116</v>
      </c>
      <c r="H239" s="149" t="s">
        <v>930</v>
      </c>
      <c r="I239" s="149"/>
      <c r="J239" s="150"/>
      <c r="K239" s="151"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No ha seleccionado un número de programa</v>
      </c>
      <c r="L239" s="152"/>
      <c r="M239" s="147">
        <v>51876508</v>
      </c>
      <c r="N239" s="153" t="s">
        <v>705</v>
      </c>
      <c r="O239" s="156"/>
      <c r="P239" s="155"/>
      <c r="Q239" s="156">
        <v>0</v>
      </c>
      <c r="R239" s="156">
        <v>1</v>
      </c>
      <c r="S239" s="156">
        <v>1203333</v>
      </c>
      <c r="T239" s="156">
        <f t="shared" si="16"/>
        <v>1203333</v>
      </c>
      <c r="U239" s="156">
        <v>1203333</v>
      </c>
      <c r="V239" s="157" t="s">
        <v>1151</v>
      </c>
      <c r="W239" s="157">
        <v>42767</v>
      </c>
      <c r="X239" s="157">
        <v>43100</v>
      </c>
      <c r="Y239" s="147">
        <f t="shared" si="15"/>
        <v>333</v>
      </c>
      <c r="Z239" s="147"/>
      <c r="AA239" s="158"/>
      <c r="AB239" s="147"/>
      <c r="AC239" s="147"/>
      <c r="AD239" s="147"/>
      <c r="AE239" s="147" t="s">
        <v>777</v>
      </c>
      <c r="AF239" s="159">
        <f t="shared" si="17"/>
        <v>1</v>
      </c>
      <c r="AG239" s="160"/>
      <c r="AH239" s="160" t="b">
        <f t="shared" si="18"/>
        <v>1</v>
      </c>
    </row>
    <row r="240" spans="1:34" ht="44.25" customHeight="1" thickBot="1" x14ac:dyDescent="0.3">
      <c r="A240" s="147">
        <v>39</v>
      </c>
      <c r="B240" s="147">
        <v>2017</v>
      </c>
      <c r="C240" s="148" t="s">
        <v>817</v>
      </c>
      <c r="D240" s="147">
        <v>5</v>
      </c>
      <c r="E240" s="148"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 PROFESIONALES Y DE APOYO A LA GESTIÓN</v>
      </c>
      <c r="F240" s="148" t="s">
        <v>107</v>
      </c>
      <c r="G240" s="148" t="s">
        <v>116</v>
      </c>
      <c r="H240" s="149" t="s">
        <v>931</v>
      </c>
      <c r="I240" s="149"/>
      <c r="J240" s="150"/>
      <c r="K240" s="151"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No ha seleccionado un número de programa</v>
      </c>
      <c r="L240" s="152"/>
      <c r="M240" s="147">
        <v>1010170206</v>
      </c>
      <c r="N240" s="153" t="s">
        <v>687</v>
      </c>
      <c r="O240" s="156"/>
      <c r="P240" s="155"/>
      <c r="Q240" s="156">
        <v>0</v>
      </c>
      <c r="R240" s="156">
        <v>1</v>
      </c>
      <c r="S240" s="156">
        <v>2850000</v>
      </c>
      <c r="T240" s="156">
        <f t="shared" si="16"/>
        <v>2850000</v>
      </c>
      <c r="U240" s="156">
        <v>2850000</v>
      </c>
      <c r="V240" s="157">
        <v>42767</v>
      </c>
      <c r="W240" s="157">
        <v>42767</v>
      </c>
      <c r="X240" s="157">
        <v>43100</v>
      </c>
      <c r="Y240" s="147">
        <f t="shared" si="15"/>
        <v>333</v>
      </c>
      <c r="Z240" s="147"/>
      <c r="AA240" s="158"/>
      <c r="AB240" s="147"/>
      <c r="AC240" s="147"/>
      <c r="AD240" s="147"/>
      <c r="AE240" s="147" t="s">
        <v>777</v>
      </c>
      <c r="AF240" s="159">
        <f t="shared" si="17"/>
        <v>1</v>
      </c>
      <c r="AG240" s="160"/>
      <c r="AH240" s="160" t="b">
        <f t="shared" si="18"/>
        <v>1</v>
      </c>
    </row>
    <row r="241" spans="1:34" ht="44.25" customHeight="1" thickBot="1" x14ac:dyDescent="0.3">
      <c r="A241" s="147">
        <v>40</v>
      </c>
      <c r="B241" s="147">
        <v>2017</v>
      </c>
      <c r="C241" s="148" t="s">
        <v>818</v>
      </c>
      <c r="D241" s="147">
        <v>5</v>
      </c>
      <c r="E241" s="148"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 PROFESIONALES Y DE APOYO A LA GESTIÓN</v>
      </c>
      <c r="F241" s="148" t="s">
        <v>107</v>
      </c>
      <c r="G241" s="148" t="s">
        <v>116</v>
      </c>
      <c r="H241" s="149" t="s">
        <v>932</v>
      </c>
      <c r="I241" s="149"/>
      <c r="J241" s="150"/>
      <c r="K241" s="151"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152"/>
      <c r="M241" s="147">
        <v>79816851</v>
      </c>
      <c r="N241" s="153" t="s">
        <v>674</v>
      </c>
      <c r="O241" s="156"/>
      <c r="P241" s="155"/>
      <c r="Q241" s="156">
        <v>0</v>
      </c>
      <c r="R241" s="156">
        <v>1</v>
      </c>
      <c r="S241" s="156">
        <v>1301467</v>
      </c>
      <c r="T241" s="156">
        <f t="shared" si="16"/>
        <v>1301467</v>
      </c>
      <c r="U241" s="156">
        <v>1301467</v>
      </c>
      <c r="V241" s="157">
        <v>42767</v>
      </c>
      <c r="W241" s="157">
        <v>42767</v>
      </c>
      <c r="X241" s="157">
        <v>43100</v>
      </c>
      <c r="Y241" s="147">
        <f t="shared" si="15"/>
        <v>333</v>
      </c>
      <c r="Z241" s="147"/>
      <c r="AA241" s="158"/>
      <c r="AB241" s="147"/>
      <c r="AC241" s="147"/>
      <c r="AD241" s="147"/>
      <c r="AE241" s="147" t="s">
        <v>777</v>
      </c>
      <c r="AF241" s="159">
        <f t="shared" si="17"/>
        <v>1</v>
      </c>
      <c r="AG241" s="160"/>
      <c r="AH241" s="160" t="b">
        <f t="shared" si="18"/>
        <v>1</v>
      </c>
    </row>
    <row r="242" spans="1:34" ht="44.25" customHeight="1" thickBot="1" x14ac:dyDescent="0.3">
      <c r="A242" s="147">
        <v>41</v>
      </c>
      <c r="B242" s="147">
        <v>2017</v>
      </c>
      <c r="C242" s="148" t="s">
        <v>819</v>
      </c>
      <c r="D242" s="147">
        <v>5</v>
      </c>
      <c r="E242" s="148"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 PROFESIONALES Y DE APOYO A LA GESTIÓN</v>
      </c>
      <c r="F242" s="148" t="s">
        <v>107</v>
      </c>
      <c r="G242" s="148" t="s">
        <v>116</v>
      </c>
      <c r="H242" s="149" t="s">
        <v>933</v>
      </c>
      <c r="I242" s="149"/>
      <c r="J242" s="150"/>
      <c r="K242" s="151"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152"/>
      <c r="M242" s="147">
        <v>19271225</v>
      </c>
      <c r="N242" s="153" t="s">
        <v>672</v>
      </c>
      <c r="O242" s="156"/>
      <c r="P242" s="155"/>
      <c r="Q242" s="156">
        <v>0</v>
      </c>
      <c r="R242" s="156">
        <v>1</v>
      </c>
      <c r="S242" s="156">
        <v>1301467</v>
      </c>
      <c r="T242" s="156">
        <f t="shared" si="16"/>
        <v>1301467</v>
      </c>
      <c r="U242" s="156">
        <v>1301467</v>
      </c>
      <c r="V242" s="157">
        <v>42767</v>
      </c>
      <c r="W242" s="157">
        <v>42767</v>
      </c>
      <c r="X242" s="157">
        <v>43100</v>
      </c>
      <c r="Y242" s="147">
        <f t="shared" si="15"/>
        <v>333</v>
      </c>
      <c r="Z242" s="147"/>
      <c r="AA242" s="158"/>
      <c r="AB242" s="147"/>
      <c r="AC242" s="147"/>
      <c r="AD242" s="147"/>
      <c r="AE242" s="147" t="s">
        <v>777</v>
      </c>
      <c r="AF242" s="159">
        <f t="shared" si="17"/>
        <v>1</v>
      </c>
      <c r="AG242" s="160"/>
      <c r="AH242" s="160" t="b">
        <f t="shared" si="18"/>
        <v>1</v>
      </c>
    </row>
    <row r="243" spans="1:34" ht="44.25" customHeight="1" thickBot="1" x14ac:dyDescent="0.3">
      <c r="A243" s="147">
        <v>42</v>
      </c>
      <c r="B243" s="147">
        <v>2017</v>
      </c>
      <c r="C243" s="148" t="s">
        <v>820</v>
      </c>
      <c r="D243" s="147">
        <v>5</v>
      </c>
      <c r="E243" s="148"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148" t="s">
        <v>107</v>
      </c>
      <c r="G243" s="148" t="s">
        <v>116</v>
      </c>
      <c r="H243" s="149" t="s">
        <v>934</v>
      </c>
      <c r="I243" s="149"/>
      <c r="J243" s="150"/>
      <c r="K243" s="151"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No ha seleccionado un número de programa</v>
      </c>
      <c r="L243" s="152"/>
      <c r="M243" s="147">
        <v>79763739</v>
      </c>
      <c r="N243" s="153" t="s">
        <v>695</v>
      </c>
      <c r="O243" s="156"/>
      <c r="P243" s="155"/>
      <c r="Q243" s="156">
        <v>0</v>
      </c>
      <c r="R243" s="156">
        <v>1</v>
      </c>
      <c r="S243" s="156">
        <v>1302267</v>
      </c>
      <c r="T243" s="156">
        <f t="shared" si="16"/>
        <v>1302267</v>
      </c>
      <c r="U243" s="156">
        <v>1302267</v>
      </c>
      <c r="V243" s="157">
        <v>42767</v>
      </c>
      <c r="W243" s="157">
        <v>42767</v>
      </c>
      <c r="X243" s="157">
        <v>43100</v>
      </c>
      <c r="Y243" s="147">
        <f t="shared" si="15"/>
        <v>333</v>
      </c>
      <c r="Z243" s="147"/>
      <c r="AA243" s="158"/>
      <c r="AB243" s="147"/>
      <c r="AC243" s="147"/>
      <c r="AD243" s="147"/>
      <c r="AE243" s="147" t="s">
        <v>777</v>
      </c>
      <c r="AF243" s="159">
        <f t="shared" si="17"/>
        <v>1</v>
      </c>
      <c r="AG243" s="160"/>
      <c r="AH243" s="160" t="b">
        <f t="shared" si="18"/>
        <v>1</v>
      </c>
    </row>
    <row r="244" spans="1:34" ht="44.25" customHeight="1" thickBot="1" x14ac:dyDescent="0.3">
      <c r="A244" s="147">
        <v>43</v>
      </c>
      <c r="B244" s="147">
        <v>2017</v>
      </c>
      <c r="C244" s="148" t="s">
        <v>821</v>
      </c>
      <c r="D244" s="147">
        <v>5</v>
      </c>
      <c r="E244" s="148"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148" t="s">
        <v>107</v>
      </c>
      <c r="G244" s="148" t="s">
        <v>116</v>
      </c>
      <c r="H244" s="149" t="s">
        <v>935</v>
      </c>
      <c r="I244" s="149"/>
      <c r="J244" s="150"/>
      <c r="K244" s="151"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No ha seleccionado un número de programa</v>
      </c>
      <c r="L244" s="152"/>
      <c r="M244" s="147">
        <v>1013658079</v>
      </c>
      <c r="N244" s="153" t="s">
        <v>690</v>
      </c>
      <c r="O244" s="156"/>
      <c r="P244" s="155"/>
      <c r="Q244" s="156">
        <v>0</v>
      </c>
      <c r="R244" s="156">
        <v>1</v>
      </c>
      <c r="S244" s="156">
        <v>1013333</v>
      </c>
      <c r="T244" s="156">
        <f t="shared" si="16"/>
        <v>1013333</v>
      </c>
      <c r="U244" s="156">
        <v>1013333</v>
      </c>
      <c r="V244" s="157">
        <v>42767</v>
      </c>
      <c r="W244" s="157">
        <v>42767</v>
      </c>
      <c r="X244" s="157">
        <v>43100</v>
      </c>
      <c r="Y244" s="147">
        <f t="shared" si="15"/>
        <v>333</v>
      </c>
      <c r="Z244" s="147"/>
      <c r="AA244" s="158"/>
      <c r="AB244" s="147"/>
      <c r="AC244" s="147"/>
      <c r="AD244" s="147"/>
      <c r="AE244" s="147" t="s">
        <v>777</v>
      </c>
      <c r="AF244" s="159">
        <f t="shared" si="17"/>
        <v>1</v>
      </c>
      <c r="AG244" s="160"/>
      <c r="AH244" s="160" t="b">
        <f t="shared" si="18"/>
        <v>1</v>
      </c>
    </row>
    <row r="245" spans="1:34" ht="44.25" customHeight="1" thickBot="1" x14ac:dyDescent="0.3">
      <c r="A245" s="147">
        <v>44</v>
      </c>
      <c r="B245" s="147">
        <v>2017</v>
      </c>
      <c r="C245" s="148" t="s">
        <v>822</v>
      </c>
      <c r="D245" s="147">
        <v>5</v>
      </c>
      <c r="E245" s="148"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148" t="s">
        <v>107</v>
      </c>
      <c r="G245" s="148" t="s">
        <v>116</v>
      </c>
      <c r="H245" s="149" t="s">
        <v>936</v>
      </c>
      <c r="I245" s="149"/>
      <c r="J245" s="150"/>
      <c r="K245" s="151"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No ha seleccionado un número de programa</v>
      </c>
      <c r="L245" s="152"/>
      <c r="M245" s="147">
        <v>52558577</v>
      </c>
      <c r="N245" s="153" t="s">
        <v>661</v>
      </c>
      <c r="O245" s="156"/>
      <c r="P245" s="155"/>
      <c r="Q245" s="156">
        <v>0</v>
      </c>
      <c r="R245" s="156">
        <v>1</v>
      </c>
      <c r="S245" s="156">
        <v>1583334</v>
      </c>
      <c r="T245" s="156">
        <f t="shared" si="16"/>
        <v>1583334</v>
      </c>
      <c r="U245" s="156">
        <v>1583334</v>
      </c>
      <c r="V245" s="157">
        <v>42767</v>
      </c>
      <c r="W245" s="157">
        <v>42767</v>
      </c>
      <c r="X245" s="157">
        <v>43100</v>
      </c>
      <c r="Y245" s="147">
        <f t="shared" si="15"/>
        <v>333</v>
      </c>
      <c r="Z245" s="147"/>
      <c r="AA245" s="158"/>
      <c r="AB245" s="147"/>
      <c r="AC245" s="147"/>
      <c r="AD245" s="147"/>
      <c r="AE245" s="147" t="s">
        <v>777</v>
      </c>
      <c r="AF245" s="159">
        <f t="shared" si="17"/>
        <v>1</v>
      </c>
      <c r="AG245" s="160"/>
      <c r="AH245" s="160" t="b">
        <f t="shared" si="18"/>
        <v>1</v>
      </c>
    </row>
    <row r="246" spans="1:34" ht="44.25" customHeight="1" thickBot="1" x14ac:dyDescent="0.3">
      <c r="A246" s="147">
        <v>45</v>
      </c>
      <c r="B246" s="147">
        <v>2017</v>
      </c>
      <c r="C246" s="148" t="s">
        <v>823</v>
      </c>
      <c r="D246" s="147">
        <v>5</v>
      </c>
      <c r="E246" s="148"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148" t="s">
        <v>107</v>
      </c>
      <c r="G246" s="148" t="s">
        <v>116</v>
      </c>
      <c r="H246" s="149" t="s">
        <v>937</v>
      </c>
      <c r="I246" s="149"/>
      <c r="J246" s="150"/>
      <c r="K246" s="151"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No ha seleccionado un número de programa</v>
      </c>
      <c r="L246" s="152"/>
      <c r="M246" s="147">
        <v>1030521003</v>
      </c>
      <c r="N246" s="153" t="s">
        <v>671</v>
      </c>
      <c r="O246" s="156"/>
      <c r="P246" s="155"/>
      <c r="Q246" s="156">
        <v>0</v>
      </c>
      <c r="R246" s="156">
        <v>1</v>
      </c>
      <c r="S246" s="156">
        <v>1076667</v>
      </c>
      <c r="T246" s="156">
        <f t="shared" si="16"/>
        <v>1076667</v>
      </c>
      <c r="U246" s="156">
        <v>1076667</v>
      </c>
      <c r="V246" s="157">
        <v>42767</v>
      </c>
      <c r="W246" s="157">
        <v>42767</v>
      </c>
      <c r="X246" s="157">
        <v>43100</v>
      </c>
      <c r="Y246" s="147">
        <f t="shared" si="15"/>
        <v>333</v>
      </c>
      <c r="Z246" s="147"/>
      <c r="AA246" s="158"/>
      <c r="AB246" s="147"/>
      <c r="AC246" s="147"/>
      <c r="AD246" s="147"/>
      <c r="AE246" s="147" t="s">
        <v>777</v>
      </c>
      <c r="AF246" s="159">
        <f t="shared" si="17"/>
        <v>1</v>
      </c>
      <c r="AG246" s="160"/>
      <c r="AH246" s="160" t="b">
        <f t="shared" si="18"/>
        <v>1</v>
      </c>
    </row>
    <row r="247" spans="1:34" ht="44.25" customHeight="1" thickBot="1" x14ac:dyDescent="0.3">
      <c r="A247" s="147">
        <v>46</v>
      </c>
      <c r="B247" s="147">
        <v>2017</v>
      </c>
      <c r="C247" s="148" t="s">
        <v>824</v>
      </c>
      <c r="D247" s="147">
        <v>5</v>
      </c>
      <c r="E247" s="148"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148" t="s">
        <v>107</v>
      </c>
      <c r="G247" s="148" t="s">
        <v>116</v>
      </c>
      <c r="H247" s="149" t="s">
        <v>938</v>
      </c>
      <c r="I247" s="149"/>
      <c r="J247" s="150"/>
      <c r="K247" s="151"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No ha seleccionado un número de programa</v>
      </c>
      <c r="L247" s="152"/>
      <c r="M247" s="147">
        <v>52231511</v>
      </c>
      <c r="N247" s="153" t="s">
        <v>670</v>
      </c>
      <c r="O247" s="156"/>
      <c r="P247" s="155"/>
      <c r="Q247" s="156">
        <v>0</v>
      </c>
      <c r="R247" s="156">
        <v>1</v>
      </c>
      <c r="S247" s="156">
        <v>1583333</v>
      </c>
      <c r="T247" s="156">
        <f t="shared" si="16"/>
        <v>1583333</v>
      </c>
      <c r="U247" s="156">
        <v>1583333</v>
      </c>
      <c r="V247" s="157">
        <v>42767</v>
      </c>
      <c r="W247" s="157">
        <v>42767</v>
      </c>
      <c r="X247" s="157">
        <v>43100</v>
      </c>
      <c r="Y247" s="147">
        <f t="shared" si="15"/>
        <v>333</v>
      </c>
      <c r="Z247" s="147"/>
      <c r="AA247" s="158"/>
      <c r="AB247" s="147"/>
      <c r="AC247" s="147"/>
      <c r="AD247" s="147"/>
      <c r="AE247" s="147" t="s">
        <v>777</v>
      </c>
      <c r="AF247" s="159">
        <f t="shared" si="17"/>
        <v>1</v>
      </c>
      <c r="AG247" s="160"/>
      <c r="AH247" s="160" t="b">
        <f t="shared" si="18"/>
        <v>1</v>
      </c>
    </row>
    <row r="248" spans="1:34" ht="44.25" customHeight="1" thickBot="1" x14ac:dyDescent="0.3">
      <c r="A248" s="147">
        <v>47</v>
      </c>
      <c r="B248" s="147">
        <v>2017</v>
      </c>
      <c r="C248" s="148" t="s">
        <v>825</v>
      </c>
      <c r="D248" s="147">
        <v>5</v>
      </c>
      <c r="E248" s="148"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DE PRESTACIÓN DE SERVICIOS PROFESIONALES Y DE APOYO A LA GESTIÓN</v>
      </c>
      <c r="F248" s="148" t="s">
        <v>107</v>
      </c>
      <c r="G248" s="148" t="s">
        <v>116</v>
      </c>
      <c r="H248" s="149" t="s">
        <v>939</v>
      </c>
      <c r="I248" s="149"/>
      <c r="J248" s="150"/>
      <c r="K248" s="151"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152"/>
      <c r="M248" s="147">
        <v>79625372</v>
      </c>
      <c r="N248" s="153" t="s">
        <v>1062</v>
      </c>
      <c r="O248" s="156"/>
      <c r="P248" s="155"/>
      <c r="Q248" s="156">
        <v>0</v>
      </c>
      <c r="R248" s="156">
        <v>1</v>
      </c>
      <c r="S248" s="156">
        <v>4306667</v>
      </c>
      <c r="T248" s="156">
        <f t="shared" si="16"/>
        <v>4306667</v>
      </c>
      <c r="U248" s="156">
        <v>4306667</v>
      </c>
      <c r="V248" s="157">
        <v>42767</v>
      </c>
      <c r="W248" s="157">
        <v>42767</v>
      </c>
      <c r="X248" s="157">
        <v>43100</v>
      </c>
      <c r="Y248" s="147">
        <f t="shared" si="15"/>
        <v>333</v>
      </c>
      <c r="Z248" s="147"/>
      <c r="AA248" s="158"/>
      <c r="AB248" s="147"/>
      <c r="AC248" s="147"/>
      <c r="AD248" s="147"/>
      <c r="AE248" s="147" t="s">
        <v>777</v>
      </c>
      <c r="AF248" s="159">
        <f t="shared" si="17"/>
        <v>1</v>
      </c>
      <c r="AG248" s="160"/>
      <c r="AH248" s="160" t="b">
        <f t="shared" si="18"/>
        <v>1</v>
      </c>
    </row>
    <row r="249" spans="1:34" ht="44.25" customHeight="1" thickBot="1" x14ac:dyDescent="0.3">
      <c r="A249" s="147">
        <v>48</v>
      </c>
      <c r="B249" s="147">
        <v>2017</v>
      </c>
      <c r="C249" s="148" t="s">
        <v>826</v>
      </c>
      <c r="D249" s="147">
        <v>5</v>
      </c>
      <c r="E249" s="148"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 PROFESIONALES Y DE APOYO A LA GESTIÓN</v>
      </c>
      <c r="F249" s="148" t="s">
        <v>107</v>
      </c>
      <c r="G249" s="148" t="s">
        <v>116</v>
      </c>
      <c r="H249" s="149" t="s">
        <v>940</v>
      </c>
      <c r="I249" s="149"/>
      <c r="J249" s="150"/>
      <c r="K249" s="151"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152"/>
      <c r="M249" s="147">
        <v>1020793772</v>
      </c>
      <c r="N249" s="153" t="s">
        <v>1063</v>
      </c>
      <c r="O249" s="156"/>
      <c r="P249" s="155"/>
      <c r="Q249" s="156">
        <v>0</v>
      </c>
      <c r="R249" s="156">
        <v>1</v>
      </c>
      <c r="S249" s="156">
        <v>1013333</v>
      </c>
      <c r="T249" s="156">
        <f t="shared" si="16"/>
        <v>1013333</v>
      </c>
      <c r="U249" s="156">
        <v>1013333</v>
      </c>
      <c r="V249" s="157">
        <v>42767</v>
      </c>
      <c r="W249" s="157">
        <v>42767</v>
      </c>
      <c r="X249" s="157">
        <v>43100</v>
      </c>
      <c r="Y249" s="147">
        <f t="shared" si="15"/>
        <v>333</v>
      </c>
      <c r="Z249" s="147"/>
      <c r="AA249" s="158"/>
      <c r="AB249" s="147"/>
      <c r="AC249" s="147"/>
      <c r="AD249" s="147"/>
      <c r="AE249" s="147" t="s">
        <v>777</v>
      </c>
      <c r="AF249" s="159">
        <f t="shared" si="17"/>
        <v>1</v>
      </c>
      <c r="AG249" s="160"/>
      <c r="AH249" s="160" t="b">
        <f t="shared" si="18"/>
        <v>1</v>
      </c>
    </row>
    <row r="250" spans="1:34" ht="44.25" customHeight="1" thickBot="1" x14ac:dyDescent="0.3">
      <c r="A250" s="147">
        <v>49</v>
      </c>
      <c r="B250" s="147">
        <v>2017</v>
      </c>
      <c r="C250" s="148" t="s">
        <v>827</v>
      </c>
      <c r="D250" s="147">
        <v>5</v>
      </c>
      <c r="E250" s="148"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 PROFESIONALES Y DE APOYO A LA GESTIÓN</v>
      </c>
      <c r="F250" s="148" t="s">
        <v>107</v>
      </c>
      <c r="G250" s="148" t="s">
        <v>116</v>
      </c>
      <c r="H250" s="149" t="s">
        <v>941</v>
      </c>
      <c r="I250" s="149"/>
      <c r="J250" s="150"/>
      <c r="K250" s="151"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No ha seleccionado un número de programa</v>
      </c>
      <c r="L250" s="152"/>
      <c r="M250" s="147">
        <v>79909551</v>
      </c>
      <c r="N250" s="153" t="s">
        <v>662</v>
      </c>
      <c r="O250" s="156"/>
      <c r="P250" s="155"/>
      <c r="Q250" s="156">
        <v>0</v>
      </c>
      <c r="R250" s="156">
        <v>1</v>
      </c>
      <c r="S250" s="156">
        <v>1013333</v>
      </c>
      <c r="T250" s="156">
        <f t="shared" si="16"/>
        <v>1013333</v>
      </c>
      <c r="U250" s="156">
        <v>1013333</v>
      </c>
      <c r="V250" s="157">
        <v>39114</v>
      </c>
      <c r="W250" s="157">
        <v>42767</v>
      </c>
      <c r="X250" s="157">
        <v>43100</v>
      </c>
      <c r="Y250" s="147">
        <f t="shared" si="15"/>
        <v>333</v>
      </c>
      <c r="Z250" s="147"/>
      <c r="AA250" s="158"/>
      <c r="AB250" s="147"/>
      <c r="AC250" s="147"/>
      <c r="AD250" s="147"/>
      <c r="AE250" s="147" t="s">
        <v>777</v>
      </c>
      <c r="AF250" s="159">
        <f t="shared" si="17"/>
        <v>1</v>
      </c>
      <c r="AG250" s="160"/>
      <c r="AH250" s="160" t="b">
        <f t="shared" si="18"/>
        <v>1</v>
      </c>
    </row>
    <row r="251" spans="1:34" ht="44.25" customHeight="1" thickBot="1" x14ac:dyDescent="0.3">
      <c r="A251" s="147">
        <v>50</v>
      </c>
      <c r="B251" s="147">
        <v>2017</v>
      </c>
      <c r="C251" s="148" t="s">
        <v>828</v>
      </c>
      <c r="D251" s="147">
        <v>5</v>
      </c>
      <c r="E251" s="148"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DE PRESTACIÓN DE SERVICIOS PROFESIONALES Y DE APOYO A LA GESTIÓN</v>
      </c>
      <c r="F251" s="148" t="s">
        <v>107</v>
      </c>
      <c r="G251" s="148" t="s">
        <v>116</v>
      </c>
      <c r="H251" s="149" t="s">
        <v>942</v>
      </c>
      <c r="I251" s="149"/>
      <c r="J251" s="150"/>
      <c r="K251" s="151"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152"/>
      <c r="M251" s="147">
        <v>1061708731</v>
      </c>
      <c r="N251" s="153" t="s">
        <v>1064</v>
      </c>
      <c r="O251" s="156"/>
      <c r="P251" s="155"/>
      <c r="Q251" s="156">
        <v>0</v>
      </c>
      <c r="R251" s="156">
        <v>1</v>
      </c>
      <c r="S251" s="156">
        <v>1817667</v>
      </c>
      <c r="T251" s="156">
        <f t="shared" si="16"/>
        <v>1817667</v>
      </c>
      <c r="U251" s="156">
        <v>1817667</v>
      </c>
      <c r="V251" s="157">
        <v>42767</v>
      </c>
      <c r="W251" s="157">
        <v>42767</v>
      </c>
      <c r="X251" s="157">
        <v>43100</v>
      </c>
      <c r="Y251" s="147">
        <f t="shared" si="15"/>
        <v>333</v>
      </c>
      <c r="Z251" s="147"/>
      <c r="AA251" s="158"/>
      <c r="AB251" s="147"/>
      <c r="AC251" s="147"/>
      <c r="AD251" s="147"/>
      <c r="AE251" s="147" t="s">
        <v>777</v>
      </c>
      <c r="AF251" s="159">
        <f t="shared" si="17"/>
        <v>1</v>
      </c>
      <c r="AG251" s="160"/>
      <c r="AH251" s="160" t="b">
        <f t="shared" si="18"/>
        <v>1</v>
      </c>
    </row>
    <row r="252" spans="1:34" ht="44.25" customHeight="1" thickBot="1" x14ac:dyDescent="0.3">
      <c r="A252" s="147">
        <v>51</v>
      </c>
      <c r="B252" s="147">
        <v>2017</v>
      </c>
      <c r="C252" s="148" t="s">
        <v>829</v>
      </c>
      <c r="D252" s="147">
        <v>5</v>
      </c>
      <c r="E252" s="148"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148" t="s">
        <v>107</v>
      </c>
      <c r="G252" s="148" t="s">
        <v>116</v>
      </c>
      <c r="H252" s="149" t="s">
        <v>943</v>
      </c>
      <c r="I252" s="149"/>
      <c r="J252" s="150"/>
      <c r="K252" s="151"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No ha seleccionado un número de programa</v>
      </c>
      <c r="L252" s="152"/>
      <c r="M252" s="147">
        <v>1033767652</v>
      </c>
      <c r="N252" s="153" t="s">
        <v>681</v>
      </c>
      <c r="O252" s="156"/>
      <c r="P252" s="155"/>
      <c r="Q252" s="156">
        <v>0</v>
      </c>
      <c r="R252" s="156">
        <v>1</v>
      </c>
      <c r="S252" s="156">
        <v>950000</v>
      </c>
      <c r="T252" s="156">
        <f t="shared" si="16"/>
        <v>950000</v>
      </c>
      <c r="U252" s="156">
        <v>950000</v>
      </c>
      <c r="V252" s="157">
        <v>42767</v>
      </c>
      <c r="W252" s="157">
        <v>42767</v>
      </c>
      <c r="X252" s="157">
        <v>43100</v>
      </c>
      <c r="Y252" s="147">
        <f t="shared" si="15"/>
        <v>333</v>
      </c>
      <c r="Z252" s="147"/>
      <c r="AA252" s="158"/>
      <c r="AB252" s="147"/>
      <c r="AC252" s="147"/>
      <c r="AD252" s="147"/>
      <c r="AE252" s="147" t="s">
        <v>777</v>
      </c>
      <c r="AF252" s="159">
        <f t="shared" si="17"/>
        <v>1</v>
      </c>
      <c r="AG252" s="160"/>
      <c r="AH252" s="160" t="b">
        <f t="shared" si="18"/>
        <v>1</v>
      </c>
    </row>
    <row r="253" spans="1:34" ht="44.25" customHeight="1" thickBot="1" x14ac:dyDescent="0.3">
      <c r="A253" s="147">
        <v>52</v>
      </c>
      <c r="B253" s="147">
        <v>2017</v>
      </c>
      <c r="C253" s="148" t="s">
        <v>830</v>
      </c>
      <c r="D253" s="147">
        <v>5</v>
      </c>
      <c r="E253" s="148"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148" t="s">
        <v>107</v>
      </c>
      <c r="G253" s="148" t="s">
        <v>116</v>
      </c>
      <c r="H253" s="149" t="s">
        <v>944</v>
      </c>
      <c r="I253" s="149"/>
      <c r="J253" s="150"/>
      <c r="K253" s="151"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No ha seleccionado un número de programa</v>
      </c>
      <c r="L253" s="152"/>
      <c r="M253" s="147">
        <v>4090379</v>
      </c>
      <c r="N253" s="153" t="s">
        <v>673</v>
      </c>
      <c r="O253" s="156"/>
      <c r="P253" s="155"/>
      <c r="Q253" s="156">
        <v>0</v>
      </c>
      <c r="R253" s="156">
        <v>1</v>
      </c>
      <c r="S253" s="156">
        <v>1301467</v>
      </c>
      <c r="T253" s="156">
        <f t="shared" si="16"/>
        <v>1301467</v>
      </c>
      <c r="U253" s="156">
        <v>1301467</v>
      </c>
      <c r="V253" s="157">
        <v>42767</v>
      </c>
      <c r="W253" s="157">
        <v>42767</v>
      </c>
      <c r="X253" s="157">
        <v>43100</v>
      </c>
      <c r="Y253" s="147">
        <f t="shared" si="15"/>
        <v>333</v>
      </c>
      <c r="Z253" s="147"/>
      <c r="AA253" s="158"/>
      <c r="AB253" s="147"/>
      <c r="AC253" s="147"/>
      <c r="AD253" s="147"/>
      <c r="AE253" s="147" t="s">
        <v>777</v>
      </c>
      <c r="AF253" s="159">
        <f t="shared" si="17"/>
        <v>1</v>
      </c>
      <c r="AG253" s="160"/>
      <c r="AH253" s="160" t="b">
        <f t="shared" si="18"/>
        <v>1</v>
      </c>
    </row>
    <row r="254" spans="1:34" ht="44.25" customHeight="1" thickBot="1" x14ac:dyDescent="0.3">
      <c r="A254" s="147">
        <v>53</v>
      </c>
      <c r="B254" s="147">
        <v>2017</v>
      </c>
      <c r="C254" s="148" t="s">
        <v>831</v>
      </c>
      <c r="D254" s="147">
        <v>5</v>
      </c>
      <c r="E254" s="148"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148" t="s">
        <v>107</v>
      </c>
      <c r="G254" s="148" t="s">
        <v>116</v>
      </c>
      <c r="H254" s="149" t="s">
        <v>945</v>
      </c>
      <c r="I254" s="149"/>
      <c r="J254" s="150"/>
      <c r="K254" s="151"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No ha seleccionado un número de programa</v>
      </c>
      <c r="L254" s="152"/>
      <c r="M254" s="147">
        <v>52219073</v>
      </c>
      <c r="N254" s="153" t="s">
        <v>650</v>
      </c>
      <c r="O254" s="156"/>
      <c r="P254" s="155"/>
      <c r="Q254" s="156">
        <v>0</v>
      </c>
      <c r="R254" s="156">
        <v>1</v>
      </c>
      <c r="S254" s="156">
        <v>2850000</v>
      </c>
      <c r="T254" s="156">
        <f t="shared" si="16"/>
        <v>2850000</v>
      </c>
      <c r="U254" s="156">
        <v>2850000</v>
      </c>
      <c r="V254" s="157" t="s">
        <v>1152</v>
      </c>
      <c r="W254" s="157">
        <v>42767</v>
      </c>
      <c r="X254" s="157">
        <v>43100</v>
      </c>
      <c r="Y254" s="147">
        <f t="shared" si="15"/>
        <v>333</v>
      </c>
      <c r="Z254" s="147"/>
      <c r="AA254" s="158"/>
      <c r="AB254" s="147"/>
      <c r="AC254" s="147"/>
      <c r="AD254" s="147"/>
      <c r="AE254" s="147" t="s">
        <v>777</v>
      </c>
      <c r="AF254" s="159">
        <f t="shared" si="17"/>
        <v>1</v>
      </c>
      <c r="AG254" s="160"/>
      <c r="AH254" s="160" t="b">
        <f t="shared" si="18"/>
        <v>1</v>
      </c>
    </row>
    <row r="255" spans="1:34" ht="44.25" customHeight="1" thickBot="1" x14ac:dyDescent="0.3">
      <c r="A255" s="147">
        <v>55</v>
      </c>
      <c r="B255" s="147">
        <v>2017</v>
      </c>
      <c r="C255" s="148" t="s">
        <v>832</v>
      </c>
      <c r="D255" s="147">
        <v>5</v>
      </c>
      <c r="E255" s="148"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CONTRATOS DE PRESTACIÓN DE SERVICIOS PROFESIONALES Y DE APOYO A LA GESTIÓN</v>
      </c>
      <c r="F255" s="148" t="s">
        <v>107</v>
      </c>
      <c r="G255" s="148" t="s">
        <v>116</v>
      </c>
      <c r="H255" s="149" t="s">
        <v>946</v>
      </c>
      <c r="I255" s="149"/>
      <c r="J255" s="150"/>
      <c r="K255" s="151"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152"/>
      <c r="M255" s="147">
        <v>79826818</v>
      </c>
      <c r="N255" s="153" t="s">
        <v>691</v>
      </c>
      <c r="O255" s="156"/>
      <c r="P255" s="155"/>
      <c r="Q255" s="156">
        <v>0</v>
      </c>
      <c r="R255" s="156">
        <v>1</v>
      </c>
      <c r="S255" s="156">
        <v>1013333</v>
      </c>
      <c r="T255" s="156">
        <f t="shared" si="16"/>
        <v>1013333</v>
      </c>
      <c r="U255" s="156">
        <v>1013333</v>
      </c>
      <c r="V255" s="157">
        <v>42767</v>
      </c>
      <c r="W255" s="157">
        <v>42767</v>
      </c>
      <c r="X255" s="157">
        <v>43100</v>
      </c>
      <c r="Y255" s="147">
        <f t="shared" si="15"/>
        <v>333</v>
      </c>
      <c r="Z255" s="147"/>
      <c r="AA255" s="158"/>
      <c r="AB255" s="147"/>
      <c r="AC255" s="147"/>
      <c r="AD255" s="147"/>
      <c r="AE255" s="147" t="s">
        <v>777</v>
      </c>
      <c r="AF255" s="159">
        <f t="shared" si="17"/>
        <v>1</v>
      </c>
      <c r="AG255" s="160"/>
      <c r="AH255" s="160" t="b">
        <f t="shared" si="18"/>
        <v>1</v>
      </c>
    </row>
    <row r="256" spans="1:34" ht="44.25" customHeight="1" thickBot="1" x14ac:dyDescent="0.3">
      <c r="A256" s="147">
        <v>56</v>
      </c>
      <c r="B256" s="147">
        <v>2017</v>
      </c>
      <c r="C256" s="148" t="s">
        <v>833</v>
      </c>
      <c r="D256" s="147">
        <v>5</v>
      </c>
      <c r="E256" s="148"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CONTRATOS DE PRESTACIÓN DE SERVICIOS PROFESIONALES Y DE APOYO A LA GESTIÓN</v>
      </c>
      <c r="F256" s="148" t="s">
        <v>107</v>
      </c>
      <c r="G256" s="148" t="s">
        <v>116</v>
      </c>
      <c r="H256" s="149" t="s">
        <v>947</v>
      </c>
      <c r="I256" s="149"/>
      <c r="J256" s="150"/>
      <c r="K256" s="151"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152"/>
      <c r="M256" s="147">
        <v>79042250</v>
      </c>
      <c r="N256" s="153" t="s">
        <v>697</v>
      </c>
      <c r="O256" s="156"/>
      <c r="P256" s="155"/>
      <c r="Q256" s="156">
        <v>0</v>
      </c>
      <c r="R256" s="156">
        <v>1</v>
      </c>
      <c r="S256" s="156">
        <v>4500000</v>
      </c>
      <c r="T256" s="156">
        <f t="shared" si="16"/>
        <v>4500000</v>
      </c>
      <c r="U256" s="156">
        <v>4500000</v>
      </c>
      <c r="V256" s="157">
        <v>42767</v>
      </c>
      <c r="W256" s="157">
        <v>42767</v>
      </c>
      <c r="X256" s="157">
        <v>43111</v>
      </c>
      <c r="Y256" s="147">
        <f t="shared" si="15"/>
        <v>344</v>
      </c>
      <c r="Z256" s="147"/>
      <c r="AA256" s="158"/>
      <c r="AB256" s="147"/>
      <c r="AC256" s="147"/>
      <c r="AD256" s="147"/>
      <c r="AE256" s="147" t="s">
        <v>777</v>
      </c>
      <c r="AF256" s="159">
        <f t="shared" si="17"/>
        <v>1</v>
      </c>
      <c r="AG256" s="160"/>
      <c r="AH256" s="160" t="b">
        <f t="shared" si="18"/>
        <v>1</v>
      </c>
    </row>
    <row r="257" spans="1:34" ht="44.25" customHeight="1" thickBot="1" x14ac:dyDescent="0.3">
      <c r="A257" s="147">
        <v>57</v>
      </c>
      <c r="B257" s="147">
        <v>2017</v>
      </c>
      <c r="C257" s="148" t="s">
        <v>834</v>
      </c>
      <c r="D257" s="147">
        <v>5</v>
      </c>
      <c r="E257" s="148"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CONTRATOS DE PRESTACIÓN DE SERVICIOS PROFESIONALES Y DE APOYO A LA GESTIÓN</v>
      </c>
      <c r="F257" s="148" t="s">
        <v>107</v>
      </c>
      <c r="G257" s="148" t="s">
        <v>116</v>
      </c>
      <c r="H257" s="149" t="s">
        <v>948</v>
      </c>
      <c r="I257" s="149"/>
      <c r="J257" s="150"/>
      <c r="K257" s="151"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152"/>
      <c r="M257" s="147">
        <v>12194109</v>
      </c>
      <c r="N257" s="153" t="s">
        <v>659</v>
      </c>
      <c r="O257" s="156"/>
      <c r="P257" s="155"/>
      <c r="Q257" s="156">
        <v>0</v>
      </c>
      <c r="R257" s="156">
        <v>1</v>
      </c>
      <c r="S257" s="156">
        <v>3920334</v>
      </c>
      <c r="T257" s="156">
        <f t="shared" si="16"/>
        <v>3920334</v>
      </c>
      <c r="U257" s="156">
        <v>3920334</v>
      </c>
      <c r="V257" s="157">
        <v>42772</v>
      </c>
      <c r="W257" s="157">
        <v>42772</v>
      </c>
      <c r="X257" s="157">
        <v>43100</v>
      </c>
      <c r="Y257" s="147">
        <f t="shared" si="15"/>
        <v>328</v>
      </c>
      <c r="Z257" s="147"/>
      <c r="AA257" s="158"/>
      <c r="AB257" s="147"/>
      <c r="AC257" s="147"/>
      <c r="AD257" s="147"/>
      <c r="AE257" s="147" t="s">
        <v>777</v>
      </c>
      <c r="AF257" s="159">
        <f t="shared" si="17"/>
        <v>1</v>
      </c>
      <c r="AG257" s="160"/>
      <c r="AH257" s="160" t="b">
        <f t="shared" si="18"/>
        <v>1</v>
      </c>
    </row>
    <row r="258" spans="1:34" ht="44.25" customHeight="1" thickBot="1" x14ac:dyDescent="0.3">
      <c r="A258" s="147">
        <v>58</v>
      </c>
      <c r="B258" s="147">
        <v>2017</v>
      </c>
      <c r="C258" s="148" t="s">
        <v>835</v>
      </c>
      <c r="D258" s="147">
        <v>5</v>
      </c>
      <c r="E258" s="148"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CONTRATOS DE PRESTACIÓN DE SERVICIOS PROFESIONALES Y DE APOYO A LA GESTIÓN</v>
      </c>
      <c r="F258" s="148" t="s">
        <v>107</v>
      </c>
      <c r="G258" s="148" t="s">
        <v>116</v>
      </c>
      <c r="H258" s="149" t="s">
        <v>949</v>
      </c>
      <c r="I258" s="149"/>
      <c r="J258" s="150"/>
      <c r="K258" s="151"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152"/>
      <c r="M258" s="147">
        <v>49798425</v>
      </c>
      <c r="N258" s="153" t="s">
        <v>651</v>
      </c>
      <c r="O258" s="156"/>
      <c r="P258" s="155"/>
      <c r="Q258" s="156">
        <v>0</v>
      </c>
      <c r="R258" s="156">
        <v>1</v>
      </c>
      <c r="S258" s="156">
        <v>2850000</v>
      </c>
      <c r="T258" s="156">
        <f t="shared" si="16"/>
        <v>2850000</v>
      </c>
      <c r="U258" s="156">
        <v>2850000</v>
      </c>
      <c r="V258" s="157">
        <v>42767</v>
      </c>
      <c r="W258" s="157">
        <v>42767</v>
      </c>
      <c r="X258" s="157">
        <v>43100</v>
      </c>
      <c r="Y258" s="147">
        <f t="shared" si="15"/>
        <v>333</v>
      </c>
      <c r="Z258" s="147"/>
      <c r="AA258" s="158"/>
      <c r="AB258" s="147"/>
      <c r="AC258" s="147"/>
      <c r="AD258" s="147"/>
      <c r="AE258" s="147" t="s">
        <v>777</v>
      </c>
      <c r="AF258" s="159">
        <f t="shared" si="17"/>
        <v>1</v>
      </c>
      <c r="AG258" s="160"/>
      <c r="AH258" s="160" t="b">
        <f t="shared" si="18"/>
        <v>1</v>
      </c>
    </row>
    <row r="259" spans="1:34" ht="44.25" customHeight="1" thickBot="1" x14ac:dyDescent="0.3">
      <c r="A259" s="147">
        <v>59</v>
      </c>
      <c r="B259" s="147">
        <v>2017</v>
      </c>
      <c r="C259" s="148" t="s">
        <v>836</v>
      </c>
      <c r="D259" s="147">
        <v>5</v>
      </c>
      <c r="E259" s="148"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CONTRATOS DE PRESTACIÓN DE SERVICIOS PROFESIONALES Y DE APOYO A LA GESTIÓN</v>
      </c>
      <c r="F259" s="148" t="s">
        <v>107</v>
      </c>
      <c r="G259" s="148" t="s">
        <v>116</v>
      </c>
      <c r="H259" s="149" t="s">
        <v>950</v>
      </c>
      <c r="I259" s="149"/>
      <c r="J259" s="150"/>
      <c r="K259" s="151"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152"/>
      <c r="M259" s="147">
        <v>1026277892</v>
      </c>
      <c r="N259" s="153" t="s">
        <v>688</v>
      </c>
      <c r="O259" s="156"/>
      <c r="P259" s="155"/>
      <c r="Q259" s="156">
        <v>0</v>
      </c>
      <c r="R259" s="156">
        <v>1</v>
      </c>
      <c r="S259" s="156">
        <v>2850000</v>
      </c>
      <c r="T259" s="156">
        <f t="shared" si="16"/>
        <v>2850000</v>
      </c>
      <c r="U259" s="156">
        <v>2850000</v>
      </c>
      <c r="V259" s="157">
        <v>42767</v>
      </c>
      <c r="W259" s="157">
        <v>42767</v>
      </c>
      <c r="X259" s="157">
        <v>43100</v>
      </c>
      <c r="Y259" s="147">
        <f t="shared" si="15"/>
        <v>333</v>
      </c>
      <c r="Z259" s="147"/>
      <c r="AA259" s="158"/>
      <c r="AB259" s="147"/>
      <c r="AC259" s="147"/>
      <c r="AD259" s="147"/>
      <c r="AE259" s="147" t="s">
        <v>777</v>
      </c>
      <c r="AF259" s="159">
        <f t="shared" si="17"/>
        <v>1</v>
      </c>
      <c r="AG259" s="160"/>
      <c r="AH259" s="160" t="b">
        <f t="shared" si="18"/>
        <v>1</v>
      </c>
    </row>
    <row r="260" spans="1:34" ht="44.25" customHeight="1" thickBot="1" x14ac:dyDescent="0.3">
      <c r="A260" s="147">
        <v>60</v>
      </c>
      <c r="B260" s="147">
        <v>2017</v>
      </c>
      <c r="C260" s="148" t="s">
        <v>837</v>
      </c>
      <c r="D260" s="147">
        <v>5</v>
      </c>
      <c r="E260" s="148"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CONTRATOS DE PRESTACIÓN DE SERVICIOS PROFESIONALES Y DE APOYO A LA GESTIÓN</v>
      </c>
      <c r="F260" s="148" t="s">
        <v>107</v>
      </c>
      <c r="G260" s="148" t="s">
        <v>116</v>
      </c>
      <c r="H260" s="149" t="s">
        <v>951</v>
      </c>
      <c r="I260" s="149"/>
      <c r="J260" s="150"/>
      <c r="K260" s="151"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152"/>
      <c r="M260" s="147">
        <v>19157189</v>
      </c>
      <c r="N260" s="153" t="s">
        <v>693</v>
      </c>
      <c r="O260" s="156"/>
      <c r="P260" s="155"/>
      <c r="Q260" s="156">
        <v>0</v>
      </c>
      <c r="R260" s="156">
        <v>1</v>
      </c>
      <c r="S260" s="156">
        <v>760000</v>
      </c>
      <c r="T260" s="156">
        <f t="shared" si="16"/>
        <v>760000</v>
      </c>
      <c r="U260" s="156">
        <v>760000</v>
      </c>
      <c r="V260" s="157">
        <v>42767</v>
      </c>
      <c r="W260" s="157">
        <v>42768</v>
      </c>
      <c r="X260" s="157">
        <v>43100</v>
      </c>
      <c r="Y260" s="147">
        <f t="shared" si="15"/>
        <v>332</v>
      </c>
      <c r="Z260" s="147"/>
      <c r="AA260" s="158"/>
      <c r="AB260" s="147"/>
      <c r="AC260" s="147"/>
      <c r="AD260" s="147"/>
      <c r="AE260" s="147" t="s">
        <v>777</v>
      </c>
      <c r="AF260" s="159">
        <f t="shared" si="17"/>
        <v>1</v>
      </c>
      <c r="AG260" s="160"/>
      <c r="AH260" s="160" t="b">
        <f t="shared" si="18"/>
        <v>1</v>
      </c>
    </row>
    <row r="261" spans="1:34" ht="44.25" customHeight="1" thickBot="1" x14ac:dyDescent="0.3">
      <c r="A261" s="147">
        <v>61</v>
      </c>
      <c r="B261" s="147">
        <v>2017</v>
      </c>
      <c r="C261" s="148" t="s">
        <v>838</v>
      </c>
      <c r="D261" s="147">
        <v>5</v>
      </c>
      <c r="E261" s="148"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CONTRATOS DE PRESTACIÓN DE SERVICIOS PROFESIONALES Y DE APOYO A LA GESTIÓN</v>
      </c>
      <c r="F261" s="148" t="s">
        <v>107</v>
      </c>
      <c r="G261" s="148" t="s">
        <v>116</v>
      </c>
      <c r="H261" s="149" t="s">
        <v>952</v>
      </c>
      <c r="I261" s="149"/>
      <c r="J261" s="150"/>
      <c r="K261" s="151"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152"/>
      <c r="M261" s="147">
        <v>79975491</v>
      </c>
      <c r="N261" s="153" t="s">
        <v>694</v>
      </c>
      <c r="O261" s="156"/>
      <c r="P261" s="155"/>
      <c r="Q261" s="156">
        <v>0</v>
      </c>
      <c r="R261" s="156">
        <v>1</v>
      </c>
      <c r="S261" s="156">
        <v>950000</v>
      </c>
      <c r="T261" s="156">
        <f t="shared" si="16"/>
        <v>950000</v>
      </c>
      <c r="U261" s="156">
        <v>950000</v>
      </c>
      <c r="V261" s="157">
        <v>42769</v>
      </c>
      <c r="W261" s="157">
        <v>42769</v>
      </c>
      <c r="X261" s="157">
        <v>43099</v>
      </c>
      <c r="Y261" s="147">
        <f t="shared" si="15"/>
        <v>330</v>
      </c>
      <c r="Z261" s="147"/>
      <c r="AA261" s="158"/>
      <c r="AB261" s="147"/>
      <c r="AC261" s="147"/>
      <c r="AD261" s="147"/>
      <c r="AE261" s="147" t="s">
        <v>777</v>
      </c>
      <c r="AF261" s="159">
        <f t="shared" si="17"/>
        <v>1</v>
      </c>
      <c r="AG261" s="160"/>
      <c r="AH261" s="160" t="b">
        <f t="shared" si="18"/>
        <v>1</v>
      </c>
    </row>
    <row r="262" spans="1:34" ht="44.25" customHeight="1" thickBot="1" x14ac:dyDescent="0.3">
      <c r="A262" s="147">
        <v>62</v>
      </c>
      <c r="B262" s="147">
        <v>2017</v>
      </c>
      <c r="C262" s="148" t="s">
        <v>839</v>
      </c>
      <c r="D262" s="147">
        <v>5</v>
      </c>
      <c r="E262" s="148"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CONTRATOS DE PRESTACIÓN DE SERVICIOS PROFESIONALES Y DE APOYO A LA GESTIÓN</v>
      </c>
      <c r="F262" s="148" t="s">
        <v>107</v>
      </c>
      <c r="G262" s="148" t="s">
        <v>116</v>
      </c>
      <c r="H262" s="149" t="s">
        <v>953</v>
      </c>
      <c r="I262" s="149"/>
      <c r="J262" s="150"/>
      <c r="K262" s="151"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152"/>
      <c r="M262" s="147">
        <v>77183787</v>
      </c>
      <c r="N262" s="153" t="s">
        <v>649</v>
      </c>
      <c r="O262" s="156"/>
      <c r="P262" s="155"/>
      <c r="Q262" s="156">
        <v>0</v>
      </c>
      <c r="R262" s="156">
        <v>1</v>
      </c>
      <c r="S262" s="156">
        <v>3040000</v>
      </c>
      <c r="T262" s="156">
        <f t="shared" si="16"/>
        <v>3040000</v>
      </c>
      <c r="U262" s="156">
        <v>3040000</v>
      </c>
      <c r="V262" s="157">
        <v>42776</v>
      </c>
      <c r="W262" s="157">
        <v>42776</v>
      </c>
      <c r="X262" s="157">
        <v>43099</v>
      </c>
      <c r="Y262" s="147">
        <f t="shared" si="15"/>
        <v>323</v>
      </c>
      <c r="Z262" s="147"/>
      <c r="AA262" s="158"/>
      <c r="AB262" s="147"/>
      <c r="AC262" s="147"/>
      <c r="AD262" s="147"/>
      <c r="AE262" s="147" t="s">
        <v>777</v>
      </c>
      <c r="AF262" s="159">
        <f t="shared" si="17"/>
        <v>1</v>
      </c>
      <c r="AG262" s="160"/>
      <c r="AH262" s="160" t="b">
        <f t="shared" si="18"/>
        <v>1</v>
      </c>
    </row>
    <row r="263" spans="1:34" ht="44.25" customHeight="1" thickBot="1" x14ac:dyDescent="0.3">
      <c r="A263" s="147">
        <v>63</v>
      </c>
      <c r="B263" s="147">
        <v>2017</v>
      </c>
      <c r="C263" s="148" t="s">
        <v>840</v>
      </c>
      <c r="D263" s="147">
        <v>5</v>
      </c>
      <c r="E263" s="148"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CONTRATOS DE PRESTACIÓN DE SERVICIOS PROFESIONALES Y DE APOYO A LA GESTIÓN</v>
      </c>
      <c r="F263" s="148" t="s">
        <v>107</v>
      </c>
      <c r="G263" s="148" t="s">
        <v>116</v>
      </c>
      <c r="H263" s="149" t="s">
        <v>954</v>
      </c>
      <c r="I263" s="149"/>
      <c r="J263" s="150"/>
      <c r="K263" s="151"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152"/>
      <c r="M263" s="147">
        <v>80771421</v>
      </c>
      <c r="N263" s="153" t="s">
        <v>656</v>
      </c>
      <c r="O263" s="156"/>
      <c r="P263" s="155"/>
      <c r="Q263" s="156">
        <v>0</v>
      </c>
      <c r="R263" s="156">
        <v>1</v>
      </c>
      <c r="S263" s="156">
        <v>3483333</v>
      </c>
      <c r="T263" s="156">
        <f t="shared" si="16"/>
        <v>3483333</v>
      </c>
      <c r="U263" s="156">
        <v>3483333</v>
      </c>
      <c r="V263" s="157">
        <v>42776</v>
      </c>
      <c r="W263" s="157">
        <v>42776</v>
      </c>
      <c r="X263" s="157">
        <v>43100</v>
      </c>
      <c r="Y263" s="147">
        <f t="shared" si="15"/>
        <v>324</v>
      </c>
      <c r="Z263" s="147"/>
      <c r="AA263" s="158"/>
      <c r="AB263" s="147"/>
      <c r="AC263" s="147"/>
      <c r="AD263" s="147"/>
      <c r="AE263" s="147" t="s">
        <v>777</v>
      </c>
      <c r="AF263" s="159">
        <f t="shared" si="17"/>
        <v>1</v>
      </c>
      <c r="AG263" s="160"/>
      <c r="AH263" s="160" t="b">
        <f t="shared" si="18"/>
        <v>1</v>
      </c>
    </row>
    <row r="264" spans="1:34" ht="44.25" customHeight="1" thickBot="1" x14ac:dyDescent="0.3">
      <c r="A264" s="147">
        <v>64</v>
      </c>
      <c r="B264" s="147">
        <v>2017</v>
      </c>
      <c r="C264" s="148" t="s">
        <v>841</v>
      </c>
      <c r="D264" s="147">
        <v>5</v>
      </c>
      <c r="E264" s="148"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CONTRATOS DE PRESTACIÓN DE SERVICIOS PROFESIONALES Y DE APOYO A LA GESTIÓN</v>
      </c>
      <c r="F264" s="148" t="s">
        <v>107</v>
      </c>
      <c r="G264" s="148" t="s">
        <v>116</v>
      </c>
      <c r="H264" s="149" t="s">
        <v>955</v>
      </c>
      <c r="I264" s="149"/>
      <c r="J264" s="150"/>
      <c r="K264" s="151"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152"/>
      <c r="M264" s="147">
        <v>1026578776</v>
      </c>
      <c r="N264" s="153" t="s">
        <v>669</v>
      </c>
      <c r="O264" s="156"/>
      <c r="P264" s="155"/>
      <c r="Q264" s="156">
        <v>0</v>
      </c>
      <c r="R264" s="156">
        <v>1</v>
      </c>
      <c r="S264" s="156">
        <v>1354700</v>
      </c>
      <c r="T264" s="156">
        <f t="shared" si="16"/>
        <v>1354700</v>
      </c>
      <c r="U264" s="156">
        <v>1354700</v>
      </c>
      <c r="V264" s="157">
        <v>42780</v>
      </c>
      <c r="W264" s="157">
        <v>42780</v>
      </c>
      <c r="X264" s="157">
        <v>43099</v>
      </c>
      <c r="Y264" s="147">
        <f t="shared" si="15"/>
        <v>319</v>
      </c>
      <c r="Z264" s="147"/>
      <c r="AA264" s="158"/>
      <c r="AB264" s="147"/>
      <c r="AC264" s="147"/>
      <c r="AD264" s="147"/>
      <c r="AE264" s="147" t="s">
        <v>777</v>
      </c>
      <c r="AF264" s="159">
        <f t="shared" si="17"/>
        <v>1</v>
      </c>
      <c r="AG264" s="160"/>
      <c r="AH264" s="160" t="b">
        <f t="shared" si="18"/>
        <v>1</v>
      </c>
    </row>
    <row r="265" spans="1:34" ht="44.25" customHeight="1" thickBot="1" x14ac:dyDescent="0.3">
      <c r="A265" s="147">
        <v>66</v>
      </c>
      <c r="B265" s="147">
        <v>2017</v>
      </c>
      <c r="C265" s="148" t="s">
        <v>842</v>
      </c>
      <c r="D265" s="147">
        <v>5</v>
      </c>
      <c r="E265" s="148"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CONTRATOS DE PRESTACIÓN DE SERVICIOS PROFESIONALES Y DE APOYO A LA GESTIÓN</v>
      </c>
      <c r="F265" s="148" t="s">
        <v>107</v>
      </c>
      <c r="G265" s="148" t="s">
        <v>116</v>
      </c>
      <c r="H265" s="149" t="s">
        <v>956</v>
      </c>
      <c r="I265" s="149"/>
      <c r="J265" s="150"/>
      <c r="K265" s="151"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152"/>
      <c r="M265" s="147">
        <v>1032445235</v>
      </c>
      <c r="N265" s="153" t="s">
        <v>678</v>
      </c>
      <c r="O265" s="156"/>
      <c r="P265" s="155"/>
      <c r="Q265" s="156">
        <v>0</v>
      </c>
      <c r="R265" s="156">
        <v>1</v>
      </c>
      <c r="S265" s="156">
        <v>1686658</v>
      </c>
      <c r="T265" s="156">
        <f t="shared" si="16"/>
        <v>1686658</v>
      </c>
      <c r="U265" s="156">
        <v>1686658</v>
      </c>
      <c r="V265" s="157">
        <v>42783</v>
      </c>
      <c r="W265" s="157">
        <v>42783</v>
      </c>
      <c r="X265" s="157">
        <v>43099</v>
      </c>
      <c r="Y265" s="147">
        <f t="shared" si="15"/>
        <v>316</v>
      </c>
      <c r="Z265" s="147"/>
      <c r="AA265" s="158"/>
      <c r="AB265" s="147"/>
      <c r="AC265" s="147"/>
      <c r="AD265" s="147"/>
      <c r="AE265" s="147" t="s">
        <v>777</v>
      </c>
      <c r="AF265" s="159">
        <f t="shared" si="17"/>
        <v>1</v>
      </c>
      <c r="AG265" s="160"/>
      <c r="AH265" s="160" t="b">
        <f t="shared" si="18"/>
        <v>1</v>
      </c>
    </row>
    <row r="266" spans="1:34" ht="44.25" customHeight="1" thickBot="1" x14ac:dyDescent="0.3">
      <c r="A266" s="147">
        <v>67</v>
      </c>
      <c r="B266" s="147">
        <v>2017</v>
      </c>
      <c r="C266" s="148" t="s">
        <v>843</v>
      </c>
      <c r="D266" s="147">
        <v>5</v>
      </c>
      <c r="E266" s="148"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CONTRATOS DE PRESTACIÓN DE SERVICIOS PROFESIONALES Y DE APOYO A LA GESTIÓN</v>
      </c>
      <c r="F266" s="148" t="s">
        <v>107</v>
      </c>
      <c r="G266" s="148" t="s">
        <v>116</v>
      </c>
      <c r="H266" s="149" t="s">
        <v>957</v>
      </c>
      <c r="I266" s="149"/>
      <c r="J266" s="150"/>
      <c r="K266" s="151"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152"/>
      <c r="M266" s="147">
        <v>19180896</v>
      </c>
      <c r="N266" s="153" t="s">
        <v>657</v>
      </c>
      <c r="O266" s="156"/>
      <c r="P266" s="155"/>
      <c r="Q266" s="156">
        <v>0</v>
      </c>
      <c r="R266" s="156">
        <v>1</v>
      </c>
      <c r="S266" s="156">
        <v>3480000</v>
      </c>
      <c r="T266" s="156">
        <f t="shared" si="16"/>
        <v>3480000</v>
      </c>
      <c r="U266" s="156">
        <v>3480000</v>
      </c>
      <c r="V266" s="157">
        <v>42783</v>
      </c>
      <c r="W266" s="157">
        <v>42783</v>
      </c>
      <c r="X266" s="157">
        <v>43099</v>
      </c>
      <c r="Y266" s="147">
        <f t="shared" ref="Y266:Y344" si="19">X266-W266</f>
        <v>316</v>
      </c>
      <c r="Z266" s="147"/>
      <c r="AA266" s="158"/>
      <c r="AB266" s="147"/>
      <c r="AC266" s="147"/>
      <c r="AD266" s="147"/>
      <c r="AE266" s="147" t="s">
        <v>777</v>
      </c>
      <c r="AF266" s="159">
        <f t="shared" si="17"/>
        <v>1</v>
      </c>
      <c r="AG266" s="160"/>
      <c r="AH266" s="160" t="b">
        <f t="shared" si="18"/>
        <v>1</v>
      </c>
    </row>
    <row r="267" spans="1:34" ht="44.25" customHeight="1" thickBot="1" x14ac:dyDescent="0.3">
      <c r="A267" s="147">
        <v>69</v>
      </c>
      <c r="B267" s="147">
        <v>2017</v>
      </c>
      <c r="C267" s="148" t="s">
        <v>844</v>
      </c>
      <c r="D267" s="147">
        <v>5</v>
      </c>
      <c r="E267" s="148"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CONTRATOS DE PRESTACIÓN DE SERVICIOS PROFESIONALES Y DE APOYO A LA GESTIÓN</v>
      </c>
      <c r="F267" s="148" t="s">
        <v>107</v>
      </c>
      <c r="G267" s="148" t="s">
        <v>116</v>
      </c>
      <c r="H267" s="149" t="s">
        <v>958</v>
      </c>
      <c r="I267" s="149"/>
      <c r="J267" s="150"/>
      <c r="K267" s="151"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152"/>
      <c r="M267" s="147">
        <v>79543764</v>
      </c>
      <c r="N267" s="153" t="s">
        <v>701</v>
      </c>
      <c r="O267" s="156"/>
      <c r="P267" s="155">
        <v>1</v>
      </c>
      <c r="Q267" s="156">
        <v>-2566667</v>
      </c>
      <c r="R267" s="156">
        <v>1</v>
      </c>
      <c r="S267" s="156">
        <v>8983333</v>
      </c>
      <c r="T267" s="156">
        <f t="shared" si="16"/>
        <v>6416666</v>
      </c>
      <c r="U267" s="156">
        <v>6416666</v>
      </c>
      <c r="V267" s="157">
        <v>39151</v>
      </c>
      <c r="W267" s="157">
        <v>42804</v>
      </c>
      <c r="X267" s="157">
        <v>43116</v>
      </c>
      <c r="Y267" s="147">
        <f t="shared" si="19"/>
        <v>312</v>
      </c>
      <c r="Z267" s="147"/>
      <c r="AA267" s="158"/>
      <c r="AB267" s="147"/>
      <c r="AC267" s="147"/>
      <c r="AD267" s="147"/>
      <c r="AE267" s="147" t="s">
        <v>777</v>
      </c>
      <c r="AF267" s="159">
        <f t="shared" si="17"/>
        <v>1</v>
      </c>
      <c r="AG267" s="160"/>
      <c r="AH267" s="160" t="b">
        <f t="shared" si="18"/>
        <v>1</v>
      </c>
    </row>
    <row r="268" spans="1:34" ht="44.25" customHeight="1" thickBot="1" x14ac:dyDescent="0.3">
      <c r="A268" s="147">
        <v>71</v>
      </c>
      <c r="B268" s="147">
        <v>2017</v>
      </c>
      <c r="C268" s="148" t="s">
        <v>845</v>
      </c>
      <c r="D268" s="147">
        <v>5</v>
      </c>
      <c r="E268" s="148"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CONTRATOS DE PRESTACIÓN DE SERVICIOS PROFESIONALES Y DE APOYO A LA GESTIÓN</v>
      </c>
      <c r="F268" s="148" t="s">
        <v>107</v>
      </c>
      <c r="G268" s="148" t="s">
        <v>116</v>
      </c>
      <c r="H268" s="149" t="s">
        <v>959</v>
      </c>
      <c r="I268" s="149"/>
      <c r="J268" s="150"/>
      <c r="K268" s="151"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152"/>
      <c r="M268" s="147">
        <v>1019012069</v>
      </c>
      <c r="N268" s="153" t="s">
        <v>1065</v>
      </c>
      <c r="O268" s="156"/>
      <c r="P268" s="155">
        <v>1</v>
      </c>
      <c r="Q268" s="156">
        <v>-183327</v>
      </c>
      <c r="R268" s="156">
        <v>1</v>
      </c>
      <c r="S268" s="156">
        <v>3666660</v>
      </c>
      <c r="T268" s="156">
        <f t="shared" si="16"/>
        <v>3483333</v>
      </c>
      <c r="U268" s="156">
        <v>3483333</v>
      </c>
      <c r="V268" s="157">
        <v>42802</v>
      </c>
      <c r="W268" s="157">
        <v>42804</v>
      </c>
      <c r="X268" s="157">
        <v>43099</v>
      </c>
      <c r="Y268" s="147">
        <f t="shared" si="19"/>
        <v>295</v>
      </c>
      <c r="Z268" s="147"/>
      <c r="AA268" s="158"/>
      <c r="AB268" s="147"/>
      <c r="AC268" s="147"/>
      <c r="AD268" s="147"/>
      <c r="AE268" s="147" t="s">
        <v>777</v>
      </c>
      <c r="AF268" s="159">
        <f t="shared" si="17"/>
        <v>1</v>
      </c>
      <c r="AG268" s="160"/>
      <c r="AH268" s="160" t="b">
        <f t="shared" si="18"/>
        <v>1</v>
      </c>
    </row>
    <row r="269" spans="1:34" ht="44.25" customHeight="1" thickBot="1" x14ac:dyDescent="0.3">
      <c r="A269" s="147">
        <v>72</v>
      </c>
      <c r="B269" s="147">
        <v>2017</v>
      </c>
      <c r="C269" s="148" t="s">
        <v>846</v>
      </c>
      <c r="D269" s="147">
        <v>5</v>
      </c>
      <c r="E269" s="148"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CONTRATOS DE PRESTACIÓN DE SERVICIOS PROFESIONALES Y DE APOYO A LA GESTIÓN</v>
      </c>
      <c r="F269" s="148" t="s">
        <v>107</v>
      </c>
      <c r="G269" s="148" t="s">
        <v>116</v>
      </c>
      <c r="H269" s="149" t="s">
        <v>960</v>
      </c>
      <c r="I269" s="149"/>
      <c r="J269" s="150"/>
      <c r="K269" s="151"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152"/>
      <c r="M269" s="147">
        <v>1012446237</v>
      </c>
      <c r="N269" s="153" t="s">
        <v>660</v>
      </c>
      <c r="O269" s="156"/>
      <c r="P269" s="155"/>
      <c r="Q269" s="156">
        <v>0</v>
      </c>
      <c r="R269" s="156">
        <v>1</v>
      </c>
      <c r="S269" s="156">
        <v>1076667</v>
      </c>
      <c r="T269" s="156">
        <f t="shared" si="16"/>
        <v>1076667</v>
      </c>
      <c r="U269" s="156">
        <v>1076667</v>
      </c>
      <c r="V269" s="157">
        <v>42807</v>
      </c>
      <c r="W269" s="157">
        <v>42807</v>
      </c>
      <c r="X269" s="157">
        <v>43099</v>
      </c>
      <c r="Y269" s="147">
        <f t="shared" si="19"/>
        <v>292</v>
      </c>
      <c r="Z269" s="147"/>
      <c r="AA269" s="158"/>
      <c r="AB269" s="147"/>
      <c r="AC269" s="147"/>
      <c r="AD269" s="147"/>
      <c r="AE269" s="147" t="s">
        <v>777</v>
      </c>
      <c r="AF269" s="159">
        <f t="shared" si="17"/>
        <v>1</v>
      </c>
      <c r="AG269" s="160"/>
      <c r="AH269" s="160" t="b">
        <f t="shared" si="18"/>
        <v>1</v>
      </c>
    </row>
    <row r="270" spans="1:34" ht="44.25" customHeight="1" thickBot="1" x14ac:dyDescent="0.3">
      <c r="A270" s="147">
        <v>74</v>
      </c>
      <c r="B270" s="147">
        <v>2017</v>
      </c>
      <c r="C270" s="148" t="s">
        <v>847</v>
      </c>
      <c r="D270" s="147">
        <v>20</v>
      </c>
      <c r="E270" s="148"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OTROS GASTOS</v>
      </c>
      <c r="F270" s="148" t="s">
        <v>108</v>
      </c>
      <c r="G270" s="148" t="s">
        <v>125</v>
      </c>
      <c r="H270" s="149" t="s">
        <v>961</v>
      </c>
      <c r="I270" s="149" t="s">
        <v>162</v>
      </c>
      <c r="J270" s="150"/>
      <c r="K270" s="151"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No ha seleccionado un número de programa</v>
      </c>
      <c r="L270" s="152"/>
      <c r="M270" s="147" t="s">
        <v>1016</v>
      </c>
      <c r="N270" s="153" t="s">
        <v>1066</v>
      </c>
      <c r="O270" s="156">
        <v>21830344</v>
      </c>
      <c r="P270" s="155"/>
      <c r="Q270" s="156">
        <v>0</v>
      </c>
      <c r="R270" s="156"/>
      <c r="S270" s="156"/>
      <c r="T270" s="156">
        <f>U270+Q270+S270</f>
        <v>21830344</v>
      </c>
      <c r="U270" s="156">
        <v>21830344</v>
      </c>
      <c r="V270" s="157">
        <v>42829</v>
      </c>
      <c r="W270" s="157">
        <v>42831</v>
      </c>
      <c r="X270" s="157">
        <v>43195</v>
      </c>
      <c r="Y270" s="147">
        <f t="shared" ref="Y270" si="20">X270-W270</f>
        <v>364</v>
      </c>
      <c r="Z270" s="147"/>
      <c r="AA270" s="158"/>
      <c r="AB270" s="147"/>
      <c r="AC270" s="147"/>
      <c r="AD270" s="147"/>
      <c r="AE270" s="147" t="s">
        <v>777</v>
      </c>
      <c r="AF270" s="159" t="e">
        <f>SUM(#REF!/T270)</f>
        <v>#REF!</v>
      </c>
      <c r="AG270" s="160"/>
      <c r="AH270" s="160" t="b">
        <f t="shared" ref="AH270" si="21">IF(I270="Funcionamiento",J270=0,J270="")</f>
        <v>1</v>
      </c>
    </row>
    <row r="271" spans="1:34" ht="44.25" customHeight="1" thickBot="1" x14ac:dyDescent="0.3">
      <c r="A271" s="147">
        <v>74</v>
      </c>
      <c r="B271" s="147">
        <v>2017</v>
      </c>
      <c r="C271" s="148" t="s">
        <v>847</v>
      </c>
      <c r="D271" s="147">
        <v>4</v>
      </c>
      <c r="E271" s="148"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v>
      </c>
      <c r="F271" s="148" t="s">
        <v>108</v>
      </c>
      <c r="G271" s="148" t="s">
        <v>125</v>
      </c>
      <c r="H271" s="149" t="s">
        <v>961</v>
      </c>
      <c r="I271" s="149" t="s">
        <v>162</v>
      </c>
      <c r="J271" s="150"/>
      <c r="K271" s="151"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No ha seleccionado un número de programa</v>
      </c>
      <c r="L271" s="152"/>
      <c r="M271" s="147" t="s">
        <v>1016</v>
      </c>
      <c r="N271" s="153" t="s">
        <v>1066</v>
      </c>
      <c r="O271" s="156"/>
      <c r="P271" s="155"/>
      <c r="Q271" s="156">
        <v>0</v>
      </c>
      <c r="R271" s="156">
        <v>1</v>
      </c>
      <c r="S271" s="156">
        <v>65491038</v>
      </c>
      <c r="T271" s="156">
        <f t="shared" si="16"/>
        <v>65491038</v>
      </c>
      <c r="U271" s="156">
        <v>65491038</v>
      </c>
      <c r="V271" s="157">
        <v>42829</v>
      </c>
      <c r="W271" s="157">
        <v>42831</v>
      </c>
      <c r="X271" s="157">
        <v>43195</v>
      </c>
      <c r="Y271" s="147">
        <f t="shared" si="19"/>
        <v>364</v>
      </c>
      <c r="Z271" s="147"/>
      <c r="AA271" s="158"/>
      <c r="AB271" s="147"/>
      <c r="AC271" s="147"/>
      <c r="AD271" s="147"/>
      <c r="AE271" s="147" t="s">
        <v>777</v>
      </c>
      <c r="AF271" s="159">
        <f t="shared" si="17"/>
        <v>1</v>
      </c>
      <c r="AG271" s="160"/>
      <c r="AH271" s="160" t="b">
        <f t="shared" si="18"/>
        <v>1</v>
      </c>
    </row>
    <row r="272" spans="1:34" ht="44.25" customHeight="1" thickBot="1" x14ac:dyDescent="0.3">
      <c r="A272" s="147">
        <v>75</v>
      </c>
      <c r="B272" s="147">
        <v>2017</v>
      </c>
      <c r="C272" s="148" t="s">
        <v>848</v>
      </c>
      <c r="D272" s="147">
        <v>20</v>
      </c>
      <c r="E272" s="148"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OTROS GASTOS</v>
      </c>
      <c r="F272" s="148" t="s">
        <v>108</v>
      </c>
      <c r="G272" s="148" t="s">
        <v>125</v>
      </c>
      <c r="H272" s="149" t="s">
        <v>962</v>
      </c>
      <c r="I272" s="149" t="s">
        <v>162</v>
      </c>
      <c r="J272" s="150"/>
      <c r="K272" s="151"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No ha seleccionado un número de programa</v>
      </c>
      <c r="L272" s="152"/>
      <c r="M272" s="147" t="s">
        <v>1017</v>
      </c>
      <c r="N272" s="153" t="s">
        <v>1067</v>
      </c>
      <c r="O272" s="156">
        <v>16559224</v>
      </c>
      <c r="P272" s="155"/>
      <c r="Q272" s="156"/>
      <c r="R272" s="156"/>
      <c r="S272" s="156"/>
      <c r="T272" s="156">
        <f t="shared" ref="T272" si="22">O272+Q272+S272</f>
        <v>16559224</v>
      </c>
      <c r="U272" s="156">
        <v>16559224</v>
      </c>
      <c r="V272" s="157">
        <v>42860</v>
      </c>
      <c r="W272" s="157">
        <v>42864</v>
      </c>
      <c r="X272" s="157">
        <v>43281</v>
      </c>
      <c r="Y272" s="147">
        <f t="shared" ref="Y272" si="23">X272-W272</f>
        <v>417</v>
      </c>
      <c r="Z272" s="147"/>
      <c r="AA272" s="158"/>
      <c r="AB272" s="147"/>
      <c r="AC272" s="147"/>
      <c r="AD272" s="147"/>
      <c r="AE272" s="147" t="s">
        <v>777</v>
      </c>
      <c r="AF272" s="159">
        <f t="shared" ref="AF272" si="24">SUM(U272/T272)</f>
        <v>1</v>
      </c>
      <c r="AG272" s="160"/>
      <c r="AH272" s="160" t="b">
        <f t="shared" ref="AH272" si="25">IF(I272="Funcionamiento",J272=0,J272="")</f>
        <v>1</v>
      </c>
    </row>
    <row r="273" spans="1:34" ht="44.25" customHeight="1" thickBot="1" x14ac:dyDescent="0.3">
      <c r="A273" s="147">
        <v>75</v>
      </c>
      <c r="B273" s="147">
        <v>2017</v>
      </c>
      <c r="C273" s="148" t="s">
        <v>848</v>
      </c>
      <c r="D273" s="147">
        <v>11</v>
      </c>
      <c r="E273" s="148"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148" t="s">
        <v>108</v>
      </c>
      <c r="G273" s="148" t="s">
        <v>125</v>
      </c>
      <c r="H273" s="149" t="s">
        <v>962</v>
      </c>
      <c r="I273" s="149" t="s">
        <v>162</v>
      </c>
      <c r="J273" s="150"/>
      <c r="K273" s="151"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No ha seleccionado un número de programa</v>
      </c>
      <c r="L273" s="152"/>
      <c r="M273" s="147" t="s">
        <v>1017</v>
      </c>
      <c r="N273" s="153" t="s">
        <v>1067</v>
      </c>
      <c r="O273" s="156"/>
      <c r="P273" s="155">
        <v>1</v>
      </c>
      <c r="Q273" s="156">
        <v>-2304650</v>
      </c>
      <c r="R273" s="156">
        <v>1</v>
      </c>
      <c r="S273" s="156">
        <v>10000000</v>
      </c>
      <c r="T273" s="156">
        <f t="shared" si="16"/>
        <v>7695350</v>
      </c>
      <c r="U273" s="156">
        <v>7695350</v>
      </c>
      <c r="V273" s="157">
        <v>42860</v>
      </c>
      <c r="W273" s="157">
        <v>42864</v>
      </c>
      <c r="X273" s="157">
        <v>43281</v>
      </c>
      <c r="Y273" s="147">
        <f t="shared" si="19"/>
        <v>417</v>
      </c>
      <c r="Z273" s="147"/>
      <c r="AA273" s="158"/>
      <c r="AB273" s="147"/>
      <c r="AC273" s="147"/>
      <c r="AD273" s="147"/>
      <c r="AE273" s="147" t="s">
        <v>777</v>
      </c>
      <c r="AF273" s="159">
        <f t="shared" si="17"/>
        <v>1</v>
      </c>
      <c r="AG273" s="160"/>
      <c r="AH273" s="160" t="b">
        <f t="shared" si="18"/>
        <v>1</v>
      </c>
    </row>
    <row r="274" spans="1:34" ht="44.25" customHeight="1" thickBot="1" x14ac:dyDescent="0.3">
      <c r="A274" s="147">
        <v>76</v>
      </c>
      <c r="B274" s="147">
        <v>2017</v>
      </c>
      <c r="C274" s="148" t="s">
        <v>849</v>
      </c>
      <c r="D274" s="147">
        <v>20</v>
      </c>
      <c r="E274" s="148"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OTROS GASTOS</v>
      </c>
      <c r="F274" s="148" t="s">
        <v>104</v>
      </c>
      <c r="G274" s="148" t="s">
        <v>121</v>
      </c>
      <c r="H274" s="149" t="s">
        <v>963</v>
      </c>
      <c r="I274" s="149" t="s">
        <v>162</v>
      </c>
      <c r="J274" s="150"/>
      <c r="K274" s="151"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152"/>
      <c r="M274" s="147" t="s">
        <v>1018</v>
      </c>
      <c r="N274" s="153" t="s">
        <v>1068</v>
      </c>
      <c r="O274" s="156">
        <v>12375000</v>
      </c>
      <c r="P274" s="155">
        <v>1</v>
      </c>
      <c r="Q274" s="156">
        <v>-3652000</v>
      </c>
      <c r="R274" s="156"/>
      <c r="S274" s="156"/>
      <c r="T274" s="156">
        <f t="shared" si="16"/>
        <v>8723000</v>
      </c>
      <c r="U274" s="156">
        <v>8723000</v>
      </c>
      <c r="V274" s="157">
        <v>42866</v>
      </c>
      <c r="W274" s="157">
        <v>42872</v>
      </c>
      <c r="X274" s="157">
        <v>43116</v>
      </c>
      <c r="Y274" s="147">
        <f t="shared" si="19"/>
        <v>244</v>
      </c>
      <c r="Z274" s="147"/>
      <c r="AA274" s="158"/>
      <c r="AB274" s="147"/>
      <c r="AC274" s="147"/>
      <c r="AD274" s="147"/>
      <c r="AE274" s="147" t="s">
        <v>777</v>
      </c>
      <c r="AF274" s="159">
        <f t="shared" si="17"/>
        <v>1</v>
      </c>
      <c r="AG274" s="160"/>
      <c r="AH274" s="160" t="b">
        <f t="shared" si="18"/>
        <v>1</v>
      </c>
    </row>
    <row r="275" spans="1:34" ht="44.25" customHeight="1" thickBot="1" x14ac:dyDescent="0.3">
      <c r="A275" s="147">
        <v>77</v>
      </c>
      <c r="B275" s="147">
        <v>2017</v>
      </c>
      <c r="C275" s="148" t="s">
        <v>850</v>
      </c>
      <c r="D275" s="147">
        <v>20</v>
      </c>
      <c r="E275" s="148"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OTROS GASTOS</v>
      </c>
      <c r="F275" s="148" t="s">
        <v>108</v>
      </c>
      <c r="G275" s="148" t="s">
        <v>125</v>
      </c>
      <c r="H275" s="149" t="s">
        <v>964</v>
      </c>
      <c r="I275" s="149" t="s">
        <v>162</v>
      </c>
      <c r="J275" s="150"/>
      <c r="K275" s="151"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No ha seleccionado un número de programa</v>
      </c>
      <c r="L275" s="152"/>
      <c r="M275" s="147" t="s">
        <v>629</v>
      </c>
      <c r="N275" s="153" t="s">
        <v>760</v>
      </c>
      <c r="O275" s="156">
        <v>38648793</v>
      </c>
      <c r="P275" s="155"/>
      <c r="Q275" s="156">
        <v>0</v>
      </c>
      <c r="R275" s="156"/>
      <c r="S275" s="156"/>
      <c r="T275" s="156">
        <f t="shared" si="16"/>
        <v>38648793</v>
      </c>
      <c r="U275" s="156">
        <v>38648793</v>
      </c>
      <c r="V275" s="157">
        <v>42878</v>
      </c>
      <c r="W275" s="157">
        <v>42892</v>
      </c>
      <c r="X275" s="157">
        <v>43438</v>
      </c>
      <c r="Y275" s="147">
        <f t="shared" si="19"/>
        <v>546</v>
      </c>
      <c r="Z275" s="147"/>
      <c r="AA275" s="158"/>
      <c r="AB275" s="147"/>
      <c r="AC275" s="147"/>
      <c r="AD275" s="147" t="s">
        <v>777</v>
      </c>
      <c r="AE275" s="147"/>
      <c r="AF275" s="159">
        <f t="shared" si="17"/>
        <v>1</v>
      </c>
      <c r="AG275" s="160"/>
      <c r="AH275" s="160" t="b">
        <f t="shared" si="18"/>
        <v>1</v>
      </c>
    </row>
    <row r="276" spans="1:34" ht="44.25" customHeight="1" thickBot="1" x14ac:dyDescent="0.3">
      <c r="A276" s="147">
        <v>77</v>
      </c>
      <c r="B276" s="147">
        <v>2017</v>
      </c>
      <c r="C276" s="148" t="s">
        <v>850</v>
      </c>
      <c r="D276" s="147">
        <v>4</v>
      </c>
      <c r="E276" s="148"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CONTRATOS DE PRESTACIÓN DE SERVICIOS</v>
      </c>
      <c r="F276" s="148" t="s">
        <v>108</v>
      </c>
      <c r="G276" s="148" t="s">
        <v>125</v>
      </c>
      <c r="H276" s="149" t="s">
        <v>965</v>
      </c>
      <c r="I276" s="149" t="s">
        <v>162</v>
      </c>
      <c r="J276" s="150"/>
      <c r="K276" s="151"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No ha seleccionado un número de programa</v>
      </c>
      <c r="L276" s="152"/>
      <c r="M276" s="147" t="s">
        <v>629</v>
      </c>
      <c r="N276" s="153" t="s">
        <v>760</v>
      </c>
      <c r="O276" s="156"/>
      <c r="P276" s="155"/>
      <c r="Q276" s="156">
        <v>0</v>
      </c>
      <c r="R276" s="156">
        <v>1</v>
      </c>
      <c r="S276" s="156">
        <v>40000000</v>
      </c>
      <c r="T276" s="156">
        <f t="shared" si="16"/>
        <v>40000000</v>
      </c>
      <c r="U276" s="156">
        <v>38461082</v>
      </c>
      <c r="V276" s="157">
        <v>42878</v>
      </c>
      <c r="W276" s="157">
        <v>42892</v>
      </c>
      <c r="X276" s="157">
        <v>43438</v>
      </c>
      <c r="Y276" s="147">
        <f t="shared" si="19"/>
        <v>546</v>
      </c>
      <c r="Z276" s="147"/>
      <c r="AA276" s="158"/>
      <c r="AB276" s="147"/>
      <c r="AC276" s="147"/>
      <c r="AD276" s="147" t="s">
        <v>777</v>
      </c>
      <c r="AE276" s="147"/>
      <c r="AF276" s="159">
        <f t="shared" si="17"/>
        <v>0.96152705000000005</v>
      </c>
      <c r="AG276" s="160"/>
      <c r="AH276" s="160" t="b">
        <f t="shared" si="18"/>
        <v>1</v>
      </c>
    </row>
    <row r="277" spans="1:34" ht="44.25" customHeight="1" thickBot="1" x14ac:dyDescent="0.3">
      <c r="A277" s="147">
        <v>77</v>
      </c>
      <c r="B277" s="147">
        <v>2017</v>
      </c>
      <c r="C277" s="148" t="s">
        <v>850</v>
      </c>
      <c r="D277" s="147">
        <v>20</v>
      </c>
      <c r="E277" s="148"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OTROS GASTOS</v>
      </c>
      <c r="F277" s="148" t="s">
        <v>108</v>
      </c>
      <c r="G277" s="148" t="s">
        <v>125</v>
      </c>
      <c r="H277" s="149" t="s">
        <v>965</v>
      </c>
      <c r="I277" s="149" t="s">
        <v>162</v>
      </c>
      <c r="J277" s="150"/>
      <c r="K277" s="151"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No ha seleccionado un número de programa</v>
      </c>
      <c r="L277" s="152"/>
      <c r="M277" s="147" t="s">
        <v>629</v>
      </c>
      <c r="N277" s="153" t="s">
        <v>760</v>
      </c>
      <c r="O277" s="156">
        <v>58894532</v>
      </c>
      <c r="P277" s="155"/>
      <c r="Q277" s="156">
        <v>0</v>
      </c>
      <c r="R277" s="156"/>
      <c r="S277" s="156"/>
      <c r="T277" s="156">
        <f t="shared" ref="T277" si="26">O277+Q277+S277</f>
        <v>58894532</v>
      </c>
      <c r="U277" s="156">
        <v>58894532</v>
      </c>
      <c r="V277" s="157">
        <v>42878</v>
      </c>
      <c r="W277" s="157">
        <v>42892</v>
      </c>
      <c r="X277" s="157">
        <v>43438</v>
      </c>
      <c r="Y277" s="147">
        <f t="shared" ref="Y277" si="27">X277-W277</f>
        <v>546</v>
      </c>
      <c r="Z277" s="147"/>
      <c r="AA277" s="158"/>
      <c r="AB277" s="147"/>
      <c r="AC277" s="147"/>
      <c r="AD277" s="147" t="s">
        <v>777</v>
      </c>
      <c r="AE277" s="147"/>
      <c r="AF277" s="159">
        <f t="shared" ref="AF277" si="28">SUM(U277/T277)</f>
        <v>1</v>
      </c>
      <c r="AG277" s="160"/>
      <c r="AH277" s="160" t="b">
        <f t="shared" ref="AH277" si="29">IF(I277="Funcionamiento",J277=0,J277="")</f>
        <v>1</v>
      </c>
    </row>
    <row r="278" spans="1:34" ht="44.25" customHeight="1" thickBot="1" x14ac:dyDescent="0.3">
      <c r="A278" s="147">
        <v>77</v>
      </c>
      <c r="B278" s="147">
        <v>2017</v>
      </c>
      <c r="C278" s="148" t="s">
        <v>850</v>
      </c>
      <c r="D278" s="147">
        <v>4</v>
      </c>
      <c r="E278" s="148"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DE PRESTACIÓN DE SERVICIOS</v>
      </c>
      <c r="F278" s="148" t="s">
        <v>108</v>
      </c>
      <c r="G278" s="148" t="s">
        <v>125</v>
      </c>
      <c r="H278" s="149" t="s">
        <v>965</v>
      </c>
      <c r="I278" s="149" t="s">
        <v>162</v>
      </c>
      <c r="J278" s="150"/>
      <c r="K278" s="151"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No ha seleccionado un número de programa</v>
      </c>
      <c r="L278" s="152"/>
      <c r="M278" s="147" t="s">
        <v>629</v>
      </c>
      <c r="N278" s="153" t="s">
        <v>760</v>
      </c>
      <c r="O278" s="156"/>
      <c r="P278" s="155"/>
      <c r="Q278" s="156">
        <v>0</v>
      </c>
      <c r="R278" s="156">
        <v>1</v>
      </c>
      <c r="S278" s="156">
        <v>36200000</v>
      </c>
      <c r="T278" s="156">
        <f t="shared" si="16"/>
        <v>36200000</v>
      </c>
      <c r="U278" s="156">
        <v>36200000</v>
      </c>
      <c r="V278" s="157">
        <v>42878</v>
      </c>
      <c r="W278" s="157">
        <v>42892</v>
      </c>
      <c r="X278" s="157">
        <v>43438</v>
      </c>
      <c r="Y278" s="147">
        <f t="shared" si="19"/>
        <v>546</v>
      </c>
      <c r="Z278" s="147"/>
      <c r="AA278" s="158"/>
      <c r="AB278" s="147"/>
      <c r="AC278" s="147"/>
      <c r="AD278" s="147" t="s">
        <v>777</v>
      </c>
      <c r="AE278" s="147"/>
      <c r="AF278" s="159">
        <f t="shared" si="17"/>
        <v>1</v>
      </c>
      <c r="AG278" s="160"/>
      <c r="AH278" s="160" t="b">
        <f t="shared" si="18"/>
        <v>1</v>
      </c>
    </row>
    <row r="279" spans="1:34" ht="44.25" customHeight="1" thickBot="1" x14ac:dyDescent="0.3">
      <c r="A279" s="147">
        <v>84</v>
      </c>
      <c r="B279" s="147">
        <v>2017</v>
      </c>
      <c r="C279" s="148" t="s">
        <v>851</v>
      </c>
      <c r="D279" s="147">
        <v>20</v>
      </c>
      <c r="E279" s="148"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OTROS GASTOS</v>
      </c>
      <c r="F279" s="148" t="s">
        <v>108</v>
      </c>
      <c r="G279" s="148" t="s">
        <v>125</v>
      </c>
      <c r="H279" s="149" t="s">
        <v>966</v>
      </c>
      <c r="I279" s="149" t="s">
        <v>162</v>
      </c>
      <c r="J279" s="150"/>
      <c r="K279" s="151"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152"/>
      <c r="M279" s="147" t="s">
        <v>1019</v>
      </c>
      <c r="N279" s="153" t="s">
        <v>1069</v>
      </c>
      <c r="O279" s="156">
        <v>3389982</v>
      </c>
      <c r="P279" s="155"/>
      <c r="Q279" s="156">
        <v>0</v>
      </c>
      <c r="R279" s="156"/>
      <c r="S279" s="156"/>
      <c r="T279" s="156">
        <f t="shared" si="16"/>
        <v>3389982</v>
      </c>
      <c r="U279" s="156">
        <v>3389982</v>
      </c>
      <c r="V279" s="157">
        <v>42933</v>
      </c>
      <c r="W279" s="157">
        <v>42933</v>
      </c>
      <c r="X279" s="157">
        <v>43175</v>
      </c>
      <c r="Y279" s="147">
        <f t="shared" si="19"/>
        <v>242</v>
      </c>
      <c r="Z279" s="147"/>
      <c r="AA279" s="158"/>
      <c r="AB279" s="147"/>
      <c r="AC279" s="147"/>
      <c r="AD279" s="147"/>
      <c r="AE279" s="147" t="s">
        <v>777</v>
      </c>
      <c r="AF279" s="159">
        <f t="shared" si="17"/>
        <v>1</v>
      </c>
      <c r="AG279" s="160"/>
      <c r="AH279" s="160" t="b">
        <f t="shared" si="18"/>
        <v>1</v>
      </c>
    </row>
    <row r="280" spans="1:34" ht="44.25" customHeight="1" thickBot="1" x14ac:dyDescent="0.3">
      <c r="A280" s="147">
        <v>84</v>
      </c>
      <c r="B280" s="147">
        <v>2017</v>
      </c>
      <c r="C280" s="148" t="s">
        <v>851</v>
      </c>
      <c r="D280" s="147">
        <v>20</v>
      </c>
      <c r="E280" s="148"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OTROS GASTOS</v>
      </c>
      <c r="F280" s="148" t="s">
        <v>108</v>
      </c>
      <c r="G280" s="148" t="s">
        <v>125</v>
      </c>
      <c r="H280" s="149" t="s">
        <v>967</v>
      </c>
      <c r="I280" s="149" t="s">
        <v>162</v>
      </c>
      <c r="J280" s="150"/>
      <c r="K280" s="151"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No ha seleccionado un número de programa</v>
      </c>
      <c r="L280" s="152"/>
      <c r="M280" s="147" t="s">
        <v>1019</v>
      </c>
      <c r="N280" s="153" t="s">
        <v>1069</v>
      </c>
      <c r="O280" s="156">
        <v>3911292</v>
      </c>
      <c r="P280" s="155"/>
      <c r="Q280" s="156">
        <v>0</v>
      </c>
      <c r="R280" s="156"/>
      <c r="S280" s="156"/>
      <c r="T280" s="156">
        <f t="shared" ref="T280:T367" si="30">O280+Q280+S280</f>
        <v>3911292</v>
      </c>
      <c r="U280" s="156">
        <v>3911292</v>
      </c>
      <c r="V280" s="157">
        <v>42933</v>
      </c>
      <c r="W280" s="157">
        <v>42933</v>
      </c>
      <c r="X280" s="157">
        <v>43175</v>
      </c>
      <c r="Y280" s="147">
        <f t="shared" si="19"/>
        <v>242</v>
      </c>
      <c r="Z280" s="147"/>
      <c r="AA280" s="158"/>
      <c r="AB280" s="147"/>
      <c r="AC280" s="147"/>
      <c r="AD280" s="147"/>
      <c r="AE280" s="147" t="s">
        <v>777</v>
      </c>
      <c r="AF280" s="159">
        <f t="shared" ref="AF280:AF367" si="31">SUM(U280/T280)</f>
        <v>1</v>
      </c>
      <c r="AG280" s="160"/>
      <c r="AH280" s="160" t="b">
        <f t="shared" ref="AH280:AH358" si="32">IF(I280="Funcionamiento",J280=0,J280="")</f>
        <v>1</v>
      </c>
    </row>
    <row r="281" spans="1:34" ht="44.25" customHeight="1" thickBot="1" x14ac:dyDescent="0.3">
      <c r="A281" s="147">
        <v>85</v>
      </c>
      <c r="B281" s="147">
        <v>2017</v>
      </c>
      <c r="C281" s="148" t="s">
        <v>852</v>
      </c>
      <c r="D281" s="147">
        <v>20</v>
      </c>
      <c r="E281" s="148"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OTROS GASTOS</v>
      </c>
      <c r="F281" s="148" t="s">
        <v>107</v>
      </c>
      <c r="G281" s="148" t="s">
        <v>117</v>
      </c>
      <c r="H281" s="149" t="s">
        <v>968</v>
      </c>
      <c r="I281" s="149" t="s">
        <v>162</v>
      </c>
      <c r="J281" s="150"/>
      <c r="K281" s="151"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No ha seleccionado un número de programa</v>
      </c>
      <c r="L281" s="152"/>
      <c r="M281" s="147">
        <v>17316763</v>
      </c>
      <c r="N281" s="153" t="s">
        <v>1070</v>
      </c>
      <c r="O281" s="156">
        <v>48570870</v>
      </c>
      <c r="P281" s="155"/>
      <c r="Q281" s="156">
        <v>0</v>
      </c>
      <c r="R281" s="156"/>
      <c r="S281" s="156"/>
      <c r="T281" s="156">
        <f t="shared" ref="T281" si="33">O281+Q281+S281</f>
        <v>48570870</v>
      </c>
      <c r="U281" s="156">
        <v>48570870</v>
      </c>
      <c r="V281" s="157">
        <v>42933</v>
      </c>
      <c r="W281" s="157">
        <v>42933</v>
      </c>
      <c r="X281" s="157">
        <v>43175</v>
      </c>
      <c r="Y281" s="147">
        <f t="shared" ref="Y281" si="34">X281-W281</f>
        <v>242</v>
      </c>
      <c r="Z281" s="147"/>
      <c r="AA281" s="158"/>
      <c r="AB281" s="147"/>
      <c r="AC281" s="147"/>
      <c r="AD281" s="147"/>
      <c r="AE281" s="147" t="s">
        <v>777</v>
      </c>
      <c r="AF281" s="159">
        <f t="shared" ref="AF281" si="35">SUM(U281/T281)</f>
        <v>1</v>
      </c>
      <c r="AG281" s="160"/>
      <c r="AH281" s="160" t="b">
        <f t="shared" ref="AH281" si="36">IF(I281="Funcionamiento",J281=0,J281="")</f>
        <v>1</v>
      </c>
    </row>
    <row r="282" spans="1:34" ht="44.25" customHeight="1" thickBot="1" x14ac:dyDescent="0.3">
      <c r="A282" s="147">
        <v>85</v>
      </c>
      <c r="B282" s="147">
        <v>2017</v>
      </c>
      <c r="C282" s="148" t="s">
        <v>852</v>
      </c>
      <c r="D282" s="147">
        <v>9</v>
      </c>
      <c r="E282" s="148"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ARRENDAMIENTO DE BIENES INMUEBLES</v>
      </c>
      <c r="F282" s="148" t="s">
        <v>107</v>
      </c>
      <c r="G282" s="148" t="s">
        <v>117</v>
      </c>
      <c r="H282" s="149" t="s">
        <v>968</v>
      </c>
      <c r="I282" s="149" t="s">
        <v>162</v>
      </c>
      <c r="J282" s="150"/>
      <c r="K282" s="151"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No ha seleccionado un número de programa</v>
      </c>
      <c r="L282" s="152"/>
      <c r="M282" s="147">
        <v>17316763</v>
      </c>
      <c r="N282" s="153" t="s">
        <v>1070</v>
      </c>
      <c r="O282" s="156"/>
      <c r="P282" s="155"/>
      <c r="Q282" s="156">
        <v>0</v>
      </c>
      <c r="R282" s="156">
        <v>2</v>
      </c>
      <c r="S282" s="156">
        <v>64761148</v>
      </c>
      <c r="T282" s="156">
        <f t="shared" si="30"/>
        <v>64761148</v>
      </c>
      <c r="U282" s="156">
        <v>64761139</v>
      </c>
      <c r="V282" s="157">
        <v>42933</v>
      </c>
      <c r="W282" s="157">
        <v>42933</v>
      </c>
      <c r="X282" s="157">
        <v>43175</v>
      </c>
      <c r="Y282" s="147">
        <f t="shared" si="19"/>
        <v>242</v>
      </c>
      <c r="Z282" s="147"/>
      <c r="AA282" s="158"/>
      <c r="AB282" s="147"/>
      <c r="AC282" s="147"/>
      <c r="AD282" s="147"/>
      <c r="AE282" s="147" t="s">
        <v>777</v>
      </c>
      <c r="AF282" s="159">
        <f t="shared" si="31"/>
        <v>0.99999986102778782</v>
      </c>
      <c r="AG282" s="160"/>
      <c r="AH282" s="160" t="b">
        <f t="shared" si="32"/>
        <v>1</v>
      </c>
    </row>
    <row r="283" spans="1:34" ht="44.25" customHeight="1" thickBot="1" x14ac:dyDescent="0.3">
      <c r="A283" s="147">
        <v>88</v>
      </c>
      <c r="B283" s="147">
        <v>2017</v>
      </c>
      <c r="C283" s="148" t="s">
        <v>853</v>
      </c>
      <c r="D283" s="147">
        <v>5</v>
      </c>
      <c r="E283" s="148"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CONTRATOS DE PRESTACIÓN DE SERVICIOS PROFESIONALES Y DE APOYO A LA GESTIÓN</v>
      </c>
      <c r="F283" s="148" t="s">
        <v>105</v>
      </c>
      <c r="G283" s="148" t="s">
        <v>121</v>
      </c>
      <c r="H283" s="149" t="s">
        <v>969</v>
      </c>
      <c r="I283" s="149"/>
      <c r="J283" s="150"/>
      <c r="K283" s="151"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No ha seleccionado un número de programa</v>
      </c>
      <c r="L283" s="152">
        <v>1364</v>
      </c>
      <c r="M283" s="147">
        <v>7313955</v>
      </c>
      <c r="N283" s="153" t="s">
        <v>748</v>
      </c>
      <c r="O283" s="156">
        <v>1449684261.6800001</v>
      </c>
      <c r="P283" s="155"/>
      <c r="Q283" s="156">
        <v>0</v>
      </c>
      <c r="R283" s="156"/>
      <c r="S283" s="156"/>
      <c r="T283" s="156">
        <f t="shared" ref="T283" si="37">O283+Q283+S283</f>
        <v>1449684261.6800001</v>
      </c>
      <c r="U283" s="156">
        <v>2212411966.8000002</v>
      </c>
      <c r="V283" s="157">
        <v>42934</v>
      </c>
      <c r="W283" s="157">
        <v>42934</v>
      </c>
      <c r="X283" s="157">
        <v>43329</v>
      </c>
      <c r="Y283" s="147">
        <f t="shared" ref="Y283" si="38">X283-W283</f>
        <v>395</v>
      </c>
      <c r="Z283" s="147"/>
      <c r="AA283" s="158"/>
      <c r="AB283" s="147"/>
      <c r="AC283" s="147"/>
      <c r="AD283" s="147" t="s">
        <v>777</v>
      </c>
      <c r="AE283" s="147"/>
      <c r="AF283" s="159">
        <f t="shared" ref="AF283" si="39">SUM(U283/T283)</f>
        <v>1.5261336728841186</v>
      </c>
      <c r="AG283" s="160"/>
      <c r="AH283" s="160" t="b">
        <f t="shared" ref="AH283" si="40">IF(I283="Funcionamiento",J283=0,J283="")</f>
        <v>1</v>
      </c>
    </row>
    <row r="284" spans="1:34" ht="44.25" customHeight="1" thickBot="1" x14ac:dyDescent="0.3">
      <c r="A284" s="147">
        <v>88</v>
      </c>
      <c r="B284" s="147">
        <v>2017</v>
      </c>
      <c r="C284" s="148" t="s">
        <v>853</v>
      </c>
      <c r="D284" s="147">
        <v>5</v>
      </c>
      <c r="E284" s="148"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148" t="s">
        <v>105</v>
      </c>
      <c r="G284" s="148" t="s">
        <v>121</v>
      </c>
      <c r="H284" s="149" t="s">
        <v>969</v>
      </c>
      <c r="I284" s="149" t="s">
        <v>163</v>
      </c>
      <c r="J284" s="150"/>
      <c r="K284" s="151"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No ha seleccionado un número de programa</v>
      </c>
      <c r="L284" s="152">
        <v>1364</v>
      </c>
      <c r="M284" s="147">
        <v>7313955</v>
      </c>
      <c r="N284" s="153" t="s">
        <v>748</v>
      </c>
      <c r="O284" s="156"/>
      <c r="P284" s="155"/>
      <c r="Q284" s="156">
        <v>0</v>
      </c>
      <c r="R284" s="156">
        <v>2</v>
      </c>
      <c r="S284" s="156">
        <v>890158838</v>
      </c>
      <c r="T284" s="156">
        <f t="shared" si="30"/>
        <v>890158838</v>
      </c>
      <c r="U284" s="156">
        <v>762727705.12</v>
      </c>
      <c r="V284" s="157">
        <v>42934</v>
      </c>
      <c r="W284" s="157">
        <v>42934</v>
      </c>
      <c r="X284" s="157">
        <v>43329</v>
      </c>
      <c r="Y284" s="147">
        <f t="shared" si="19"/>
        <v>395</v>
      </c>
      <c r="Z284" s="147"/>
      <c r="AA284" s="158"/>
      <c r="AB284" s="147"/>
      <c r="AC284" s="147"/>
      <c r="AD284" s="147" t="s">
        <v>777</v>
      </c>
      <c r="AE284" s="147"/>
      <c r="AF284" s="159">
        <f t="shared" si="31"/>
        <v>0.85684450073392404</v>
      </c>
      <c r="AG284" s="160"/>
      <c r="AH284" s="160" t="b">
        <f t="shared" si="32"/>
        <v>1</v>
      </c>
    </row>
    <row r="285" spans="1:34" ht="44.25" customHeight="1" thickBot="1" x14ac:dyDescent="0.3">
      <c r="A285" s="147">
        <v>89</v>
      </c>
      <c r="B285" s="147">
        <v>2017</v>
      </c>
      <c r="C285" s="148" t="s">
        <v>854</v>
      </c>
      <c r="D285" s="147">
        <v>3</v>
      </c>
      <c r="E285" s="148"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INTERVENTORÍA</v>
      </c>
      <c r="F285" s="148" t="s">
        <v>223</v>
      </c>
      <c r="G285" s="148" t="s">
        <v>121</v>
      </c>
      <c r="H285" s="149" t="s">
        <v>970</v>
      </c>
      <c r="I285" s="149"/>
      <c r="J285" s="150"/>
      <c r="K285" s="151"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No ha seleccionado un número de programa</v>
      </c>
      <c r="L285" s="152">
        <v>1364</v>
      </c>
      <c r="M285" s="147" t="s">
        <v>1020</v>
      </c>
      <c r="N285" s="153" t="s">
        <v>1071</v>
      </c>
      <c r="O285" s="156">
        <v>86426368</v>
      </c>
      <c r="P285" s="155"/>
      <c r="Q285" s="156">
        <v>0</v>
      </c>
      <c r="R285" s="156"/>
      <c r="S285" s="156"/>
      <c r="T285" s="156">
        <f t="shared" ref="T285" si="41">O285+Q285+S285</f>
        <v>86426368</v>
      </c>
      <c r="U285" s="156">
        <v>86426368</v>
      </c>
      <c r="V285" s="157">
        <v>42934</v>
      </c>
      <c r="W285" s="157">
        <v>42934</v>
      </c>
      <c r="X285" s="157">
        <v>43329</v>
      </c>
      <c r="Y285" s="147">
        <f t="shared" ref="Y285" si="42">X285-W285</f>
        <v>395</v>
      </c>
      <c r="Z285" s="147"/>
      <c r="AA285" s="158"/>
      <c r="AB285" s="147"/>
      <c r="AC285" s="147"/>
      <c r="AD285" s="147" t="s">
        <v>777</v>
      </c>
      <c r="AE285" s="147"/>
      <c r="AF285" s="159">
        <f t="shared" ref="AF285" si="43">SUM(U285/T285)</f>
        <v>1</v>
      </c>
      <c r="AG285" s="160"/>
      <c r="AH285" s="160" t="b">
        <f t="shared" ref="AH285" si="44">IF(I285="Funcionamiento",J285=0,J285="")</f>
        <v>1</v>
      </c>
    </row>
    <row r="286" spans="1:34" ht="44.25" customHeight="1" thickBot="1" x14ac:dyDescent="0.3">
      <c r="A286" s="147">
        <v>89</v>
      </c>
      <c r="B286" s="147">
        <v>2017</v>
      </c>
      <c r="C286" s="148" t="s">
        <v>854</v>
      </c>
      <c r="D286" s="147">
        <v>3</v>
      </c>
      <c r="E286" s="148"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INTERVENTORÍA</v>
      </c>
      <c r="F286" s="148" t="s">
        <v>223</v>
      </c>
      <c r="G286" s="148" t="s">
        <v>121</v>
      </c>
      <c r="H286" s="149" t="s">
        <v>970</v>
      </c>
      <c r="I286" s="149" t="s">
        <v>163</v>
      </c>
      <c r="J286" s="150"/>
      <c r="K286" s="151"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No ha seleccionado un número de programa</v>
      </c>
      <c r="L286" s="152">
        <v>1364</v>
      </c>
      <c r="M286" s="147" t="s">
        <v>1020</v>
      </c>
      <c r="N286" s="153" t="s">
        <v>1071</v>
      </c>
      <c r="O286" s="156"/>
      <c r="P286" s="155"/>
      <c r="Q286" s="156">
        <v>0</v>
      </c>
      <c r="R286" s="156">
        <v>2</v>
      </c>
      <c r="S286" s="156">
        <v>43213184</v>
      </c>
      <c r="T286" s="156">
        <f t="shared" si="30"/>
        <v>43213184</v>
      </c>
      <c r="U286" s="156">
        <v>32409888</v>
      </c>
      <c r="V286" s="157">
        <v>42934</v>
      </c>
      <c r="W286" s="157">
        <v>42934</v>
      </c>
      <c r="X286" s="157">
        <v>43329</v>
      </c>
      <c r="Y286" s="147">
        <f t="shared" si="19"/>
        <v>395</v>
      </c>
      <c r="Z286" s="147"/>
      <c r="AA286" s="158"/>
      <c r="AB286" s="147"/>
      <c r="AC286" s="147"/>
      <c r="AD286" s="147" t="s">
        <v>777</v>
      </c>
      <c r="AE286" s="147"/>
      <c r="AF286" s="159">
        <f t="shared" si="31"/>
        <v>0.75</v>
      </c>
      <c r="AG286" s="160"/>
      <c r="AH286" s="160" t="b">
        <f t="shared" si="32"/>
        <v>1</v>
      </c>
    </row>
    <row r="287" spans="1:34" ht="44.25" customHeight="1" thickBot="1" x14ac:dyDescent="0.3">
      <c r="A287" s="147">
        <v>91</v>
      </c>
      <c r="B287" s="147">
        <v>2017</v>
      </c>
      <c r="C287" s="148" t="s">
        <v>855</v>
      </c>
      <c r="D287" s="147">
        <v>16</v>
      </c>
      <c r="E287" s="148"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INTERADMINISTRATIVOS</v>
      </c>
      <c r="F287" s="148" t="s">
        <v>107</v>
      </c>
      <c r="G287" s="148" t="s">
        <v>111</v>
      </c>
      <c r="H287" s="149" t="s">
        <v>971</v>
      </c>
      <c r="I287" s="149"/>
      <c r="J287" s="150"/>
      <c r="K287" s="151"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No ha seleccionado un número de programa</v>
      </c>
      <c r="L287" s="152">
        <v>1368</v>
      </c>
      <c r="M287" s="147" t="s">
        <v>622</v>
      </c>
      <c r="N287" s="153" t="s">
        <v>739</v>
      </c>
      <c r="O287" s="156">
        <v>385931150</v>
      </c>
      <c r="P287" s="155"/>
      <c r="Q287" s="156">
        <v>0</v>
      </c>
      <c r="R287" s="156"/>
      <c r="S287" s="156"/>
      <c r="T287" s="156">
        <f t="shared" si="30"/>
        <v>385931150</v>
      </c>
      <c r="U287" s="156">
        <v>349907178</v>
      </c>
      <c r="V287" s="157">
        <v>42944</v>
      </c>
      <c r="W287" s="157">
        <v>42970</v>
      </c>
      <c r="X287" s="157">
        <v>43334</v>
      </c>
      <c r="Y287" s="147">
        <f t="shared" si="19"/>
        <v>364</v>
      </c>
      <c r="Z287" s="147"/>
      <c r="AA287" s="158"/>
      <c r="AB287" s="147"/>
      <c r="AC287" s="147"/>
      <c r="AD287" s="147" t="s">
        <v>777</v>
      </c>
      <c r="AE287" s="147"/>
      <c r="AF287" s="159">
        <f t="shared" si="31"/>
        <v>0.90665699827546964</v>
      </c>
      <c r="AG287" s="160"/>
      <c r="AH287" s="160" t="b">
        <f t="shared" si="32"/>
        <v>1</v>
      </c>
    </row>
    <row r="288" spans="1:34" ht="44.25" customHeight="1" thickBot="1" x14ac:dyDescent="0.3">
      <c r="A288" s="147">
        <v>92</v>
      </c>
      <c r="B288" s="147">
        <v>2017</v>
      </c>
      <c r="C288" s="148" t="s">
        <v>856</v>
      </c>
      <c r="D288" s="147">
        <v>4</v>
      </c>
      <c r="E288" s="148"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CONTRATOS DE PRESTACIÓN DE SERVICIOS</v>
      </c>
      <c r="F288" s="148" t="s">
        <v>108</v>
      </c>
      <c r="G288" s="148" t="s">
        <v>125</v>
      </c>
      <c r="H288" s="149" t="s">
        <v>972</v>
      </c>
      <c r="I288" s="149"/>
      <c r="J288" s="150"/>
      <c r="K288" s="151"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No ha seleccionado un número de programa</v>
      </c>
      <c r="L288" s="152">
        <v>1353</v>
      </c>
      <c r="M288" s="147" t="s">
        <v>1021</v>
      </c>
      <c r="N288" s="153" t="s">
        <v>1072</v>
      </c>
      <c r="O288" s="156">
        <v>81479930</v>
      </c>
      <c r="P288" s="155"/>
      <c r="Q288" s="156">
        <v>0</v>
      </c>
      <c r="R288" s="156">
        <v>1</v>
      </c>
      <c r="S288" s="156">
        <v>33391400</v>
      </c>
      <c r="T288" s="156">
        <f t="shared" si="30"/>
        <v>114871330</v>
      </c>
      <c r="U288" s="156">
        <v>114871330</v>
      </c>
      <c r="V288" s="157">
        <v>42955</v>
      </c>
      <c r="W288" s="157">
        <v>42956</v>
      </c>
      <c r="X288" s="157">
        <v>43183</v>
      </c>
      <c r="Y288" s="147">
        <f t="shared" si="19"/>
        <v>227</v>
      </c>
      <c r="Z288" s="147"/>
      <c r="AA288" s="158"/>
      <c r="AB288" s="147"/>
      <c r="AC288" s="147"/>
      <c r="AD288" s="147"/>
      <c r="AE288" s="147" t="s">
        <v>777</v>
      </c>
      <c r="AF288" s="159">
        <f t="shared" si="31"/>
        <v>1</v>
      </c>
      <c r="AG288" s="160"/>
      <c r="AH288" s="160" t="b">
        <f t="shared" si="32"/>
        <v>1</v>
      </c>
    </row>
    <row r="289" spans="1:34" ht="44.25" customHeight="1" thickBot="1" x14ac:dyDescent="0.3">
      <c r="A289" s="147">
        <v>93</v>
      </c>
      <c r="B289" s="147">
        <v>2017</v>
      </c>
      <c r="C289" s="148" t="s">
        <v>857</v>
      </c>
      <c r="D289" s="147">
        <v>4</v>
      </c>
      <c r="E289" s="148" t="str">
        <f>IF(D289=1,'Tipo '!$B$2,IF(D289=2,'Tipo '!$B$3,IF(D289=3,'Tipo '!$B$4,IF(D289=4,'Tipo '!$B$5,IF(D289=5,'Tipo '!$B$6,IF(D289=6,'Tipo '!$B$7,IF(D289=7,'Tipo '!$B$8,IF(D289=8,'Tipo '!$B$9,IF(D289=9,'Tipo '!$B$10,IF(D289=10,'Tipo '!$B$11,IF(D289=11,'Tipo '!$B$12,IF(D289=12,'Tipo '!$B$13,IF(D289=13,'Tipo '!$B$14,IF(D289=14,'Tipo '!$B$15,IF(D289=15,'Tipo '!$B$16,IF(D289=16,'Tipo '!$B$17,IF(D289=17,'Tipo '!$B$18,IF(D289=18,'Tipo '!$B$19,IF(D289=19,'Tipo '!$B$20,IF(D289=20,'Tipo '!$B$21,"No ha seleccionado un tipo de contrato válido"))))))))))))))))))))</f>
        <v>CONTRATOS DE PRESTACIÓN DE SERVICIOS</v>
      </c>
      <c r="F289" s="148" t="s">
        <v>108</v>
      </c>
      <c r="G289" s="148" t="s">
        <v>125</v>
      </c>
      <c r="H289" s="149" t="s">
        <v>973</v>
      </c>
      <c r="I289" s="149"/>
      <c r="J289" s="150"/>
      <c r="K289" s="151"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152">
        <v>1353</v>
      </c>
      <c r="M289" s="147" t="s">
        <v>1022</v>
      </c>
      <c r="N289" s="153" t="s">
        <v>1073</v>
      </c>
      <c r="O289" s="156">
        <v>156735000</v>
      </c>
      <c r="P289" s="155"/>
      <c r="Q289" s="156">
        <v>0</v>
      </c>
      <c r="R289" s="156"/>
      <c r="S289" s="156"/>
      <c r="T289" s="156">
        <f t="shared" si="30"/>
        <v>156735000</v>
      </c>
      <c r="U289" s="156">
        <v>125388000</v>
      </c>
      <c r="V289" s="157">
        <v>42983</v>
      </c>
      <c r="W289" s="157">
        <v>43010</v>
      </c>
      <c r="X289" s="157">
        <v>43282</v>
      </c>
      <c r="Y289" s="147">
        <f t="shared" si="19"/>
        <v>272</v>
      </c>
      <c r="Z289" s="147"/>
      <c r="AA289" s="158"/>
      <c r="AB289" s="147"/>
      <c r="AC289" s="147"/>
      <c r="AD289" s="147" t="s">
        <v>777</v>
      </c>
      <c r="AE289" s="147"/>
      <c r="AF289" s="159">
        <f t="shared" si="31"/>
        <v>0.8</v>
      </c>
      <c r="AG289" s="160"/>
      <c r="AH289" s="160" t="b">
        <f t="shared" si="32"/>
        <v>1</v>
      </c>
    </row>
    <row r="290" spans="1:34" ht="44.25" customHeight="1" thickBot="1" x14ac:dyDescent="0.3">
      <c r="A290" s="147">
        <v>94</v>
      </c>
      <c r="B290" s="147">
        <v>2017</v>
      </c>
      <c r="C290" s="148" t="s">
        <v>858</v>
      </c>
      <c r="D290" s="147">
        <v>4</v>
      </c>
      <c r="E290" s="148"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v>
      </c>
      <c r="F290" s="148" t="s">
        <v>108</v>
      </c>
      <c r="G290" s="148" t="s">
        <v>122</v>
      </c>
      <c r="H290" s="149" t="s">
        <v>974</v>
      </c>
      <c r="I290" s="149"/>
      <c r="J290" s="150"/>
      <c r="K290" s="151"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No ha seleccionado un número de programa</v>
      </c>
      <c r="L290" s="152">
        <v>1364</v>
      </c>
      <c r="M290" s="147" t="s">
        <v>1023</v>
      </c>
      <c r="N290" s="153" t="s">
        <v>1074</v>
      </c>
      <c r="O290" s="156">
        <v>478567120</v>
      </c>
      <c r="P290" s="155"/>
      <c r="Q290" s="156">
        <v>0</v>
      </c>
      <c r="R290" s="156"/>
      <c r="S290" s="156"/>
      <c r="T290" s="156">
        <f t="shared" ref="T290" si="45">O290+Q290+S290</f>
        <v>478567120</v>
      </c>
      <c r="U290" s="156">
        <v>361029183</v>
      </c>
      <c r="V290" s="157">
        <v>42992</v>
      </c>
      <c r="W290" s="157">
        <v>42999</v>
      </c>
      <c r="X290" s="157">
        <v>43454</v>
      </c>
      <c r="Y290" s="147">
        <f t="shared" ref="Y290" si="46">X290-W290</f>
        <v>455</v>
      </c>
      <c r="Z290" s="147"/>
      <c r="AA290" s="158"/>
      <c r="AB290" s="147"/>
      <c r="AC290" s="147" t="s">
        <v>777</v>
      </c>
      <c r="AD290" s="147"/>
      <c r="AE290" s="147"/>
      <c r="AF290" s="159">
        <f t="shared" ref="AF290" si="47">SUM(U290/T290)</f>
        <v>0.75439612942903389</v>
      </c>
      <c r="AG290" s="160"/>
      <c r="AH290" s="160" t="b">
        <f t="shared" ref="AH290" si="48">IF(I290="Funcionamiento",J290=0,J290="")</f>
        <v>1</v>
      </c>
    </row>
    <row r="291" spans="1:34" ht="44.25" customHeight="1" thickBot="1" x14ac:dyDescent="0.3">
      <c r="A291" s="147">
        <v>94</v>
      </c>
      <c r="B291" s="147">
        <v>2017</v>
      </c>
      <c r="C291" s="148" t="s">
        <v>858</v>
      </c>
      <c r="D291" s="147">
        <v>4</v>
      </c>
      <c r="E291" s="148"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v>
      </c>
      <c r="F291" s="148" t="s">
        <v>108</v>
      </c>
      <c r="G291" s="148" t="s">
        <v>122</v>
      </c>
      <c r="H291" s="149" t="s">
        <v>974</v>
      </c>
      <c r="I291" s="149" t="s">
        <v>163</v>
      </c>
      <c r="J291" s="150"/>
      <c r="K291" s="151"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No ha seleccionado un número de programa</v>
      </c>
      <c r="L291" s="152">
        <v>1364</v>
      </c>
      <c r="M291" s="147" t="s">
        <v>1023</v>
      </c>
      <c r="N291" s="153" t="s">
        <v>1074</v>
      </c>
      <c r="O291" s="156"/>
      <c r="P291" s="155"/>
      <c r="Q291" s="156">
        <v>0</v>
      </c>
      <c r="R291" s="156">
        <v>1</v>
      </c>
      <c r="S291" s="156">
        <v>94583000</v>
      </c>
      <c r="T291" s="156">
        <f t="shared" si="30"/>
        <v>94583000</v>
      </c>
      <c r="U291" s="156"/>
      <c r="V291" s="157">
        <v>42992</v>
      </c>
      <c r="W291" s="157">
        <v>42999</v>
      </c>
      <c r="X291" s="157">
        <v>43454</v>
      </c>
      <c r="Y291" s="147">
        <f t="shared" si="19"/>
        <v>455</v>
      </c>
      <c r="Z291" s="147"/>
      <c r="AA291" s="158"/>
      <c r="AB291" s="147"/>
      <c r="AC291" s="147" t="s">
        <v>777</v>
      </c>
      <c r="AD291" s="147"/>
      <c r="AE291" s="147"/>
      <c r="AF291" s="159">
        <f t="shared" si="31"/>
        <v>0</v>
      </c>
      <c r="AG291" s="160"/>
      <c r="AH291" s="160" t="b">
        <f t="shared" si="32"/>
        <v>1</v>
      </c>
    </row>
    <row r="292" spans="1:34" ht="44.25" customHeight="1" thickBot="1" x14ac:dyDescent="0.3">
      <c r="A292" s="147">
        <v>95</v>
      </c>
      <c r="B292" s="147">
        <v>2017</v>
      </c>
      <c r="C292" s="148" t="s">
        <v>859</v>
      </c>
      <c r="D292" s="147">
        <v>4</v>
      </c>
      <c r="E292" s="148"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v>
      </c>
      <c r="F292" s="148" t="s">
        <v>108</v>
      </c>
      <c r="G292" s="148" t="s">
        <v>125</v>
      </c>
      <c r="H292" s="149" t="s">
        <v>975</v>
      </c>
      <c r="I292" s="149"/>
      <c r="J292" s="150"/>
      <c r="K292" s="151"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No ha seleccionado un número de programa</v>
      </c>
      <c r="L292" s="152">
        <v>1353</v>
      </c>
      <c r="M292" s="147" t="s">
        <v>1024</v>
      </c>
      <c r="N292" s="153" t="s">
        <v>1075</v>
      </c>
      <c r="O292" s="156">
        <v>202540890</v>
      </c>
      <c r="P292" s="155">
        <v>1</v>
      </c>
      <c r="Q292" s="156">
        <v>-4359502</v>
      </c>
      <c r="R292" s="156"/>
      <c r="S292" s="156"/>
      <c r="T292" s="156">
        <f t="shared" si="30"/>
        <v>198181388</v>
      </c>
      <c r="U292" s="156">
        <v>198181388</v>
      </c>
      <c r="V292" s="157">
        <v>43004</v>
      </c>
      <c r="W292" s="157">
        <v>43010</v>
      </c>
      <c r="X292" s="157">
        <v>43435</v>
      </c>
      <c r="Y292" s="147">
        <f t="shared" si="19"/>
        <v>425</v>
      </c>
      <c r="Z292" s="147"/>
      <c r="AA292" s="158"/>
      <c r="AB292" s="147"/>
      <c r="AC292" s="147"/>
      <c r="AD292" s="147"/>
      <c r="AE292" s="147" t="s">
        <v>777</v>
      </c>
      <c r="AF292" s="159">
        <f t="shared" si="31"/>
        <v>1</v>
      </c>
      <c r="AG292" s="160"/>
      <c r="AH292" s="160" t="b">
        <f t="shared" si="32"/>
        <v>1</v>
      </c>
    </row>
    <row r="293" spans="1:34" ht="44.25" customHeight="1" thickBot="1" x14ac:dyDescent="0.3">
      <c r="A293" s="147">
        <v>96</v>
      </c>
      <c r="B293" s="147">
        <v>2017</v>
      </c>
      <c r="C293" s="148" t="s">
        <v>860</v>
      </c>
      <c r="D293" s="147">
        <v>16</v>
      </c>
      <c r="E293" s="148"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INTERADMINISTRATIVOS</v>
      </c>
      <c r="F293" s="148" t="s">
        <v>107</v>
      </c>
      <c r="G293" s="148" t="s">
        <v>111</v>
      </c>
      <c r="H293" s="149" t="s">
        <v>976</v>
      </c>
      <c r="I293" s="149"/>
      <c r="J293" s="150"/>
      <c r="K293" s="151"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No ha seleccionado un número de programa</v>
      </c>
      <c r="L293" s="152">
        <v>1368</v>
      </c>
      <c r="M293" s="147" t="s">
        <v>1025</v>
      </c>
      <c r="N293" s="153" t="s">
        <v>739</v>
      </c>
      <c r="O293" s="156">
        <v>185643544</v>
      </c>
      <c r="P293" s="155"/>
      <c r="Q293" s="156">
        <v>0</v>
      </c>
      <c r="R293" s="156"/>
      <c r="S293" s="156"/>
      <c r="T293" s="156">
        <f t="shared" si="30"/>
        <v>185643544</v>
      </c>
      <c r="U293" s="156">
        <v>74505339</v>
      </c>
      <c r="V293" s="157">
        <v>43035</v>
      </c>
      <c r="W293" s="157">
        <v>43035</v>
      </c>
      <c r="X293" s="157">
        <v>43399</v>
      </c>
      <c r="Y293" s="147">
        <f t="shared" si="19"/>
        <v>364</v>
      </c>
      <c r="Z293" s="147"/>
      <c r="AA293" s="158"/>
      <c r="AB293" s="147"/>
      <c r="AC293" s="147" t="s">
        <v>777</v>
      </c>
      <c r="AD293" s="147"/>
      <c r="AE293" s="147"/>
      <c r="AF293" s="159">
        <f t="shared" si="31"/>
        <v>0.40133547008777209</v>
      </c>
      <c r="AG293" s="160"/>
      <c r="AH293" s="160" t="b">
        <f t="shared" si="32"/>
        <v>1</v>
      </c>
    </row>
    <row r="294" spans="1:34" ht="44.25" customHeight="1" thickBot="1" x14ac:dyDescent="0.3">
      <c r="A294" s="147">
        <v>97</v>
      </c>
      <c r="B294" s="147">
        <v>2017</v>
      </c>
      <c r="C294" s="148" t="s">
        <v>861</v>
      </c>
      <c r="D294" s="147">
        <v>4</v>
      </c>
      <c r="E294" s="148"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CONTRATOS DE PRESTACIÓN DE SERVICIOS</v>
      </c>
      <c r="F294" s="148" t="s">
        <v>105</v>
      </c>
      <c r="G294" s="148" t="s">
        <v>121</v>
      </c>
      <c r="H294" s="149" t="s">
        <v>977</v>
      </c>
      <c r="I294" s="149"/>
      <c r="J294" s="150">
        <v>11</v>
      </c>
      <c r="K294" s="151"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Mejores oportunidades para el desarrollo a través de la cultura, la recreación y el deporte</v>
      </c>
      <c r="L294" s="152">
        <v>1353</v>
      </c>
      <c r="M294" s="147" t="s">
        <v>1026</v>
      </c>
      <c r="N294" s="153" t="s">
        <v>1076</v>
      </c>
      <c r="O294" s="156">
        <v>313875378</v>
      </c>
      <c r="P294" s="155"/>
      <c r="Q294" s="156">
        <v>0</v>
      </c>
      <c r="R294" s="156"/>
      <c r="S294" s="156"/>
      <c r="T294" s="156">
        <f t="shared" si="30"/>
        <v>313875378</v>
      </c>
      <c r="U294" s="156">
        <v>105187329</v>
      </c>
      <c r="V294" s="157">
        <v>43025</v>
      </c>
      <c r="W294" s="157">
        <v>43031</v>
      </c>
      <c r="X294" s="157">
        <v>43122</v>
      </c>
      <c r="Y294" s="147">
        <f t="shared" si="19"/>
        <v>91</v>
      </c>
      <c r="Z294" s="147"/>
      <c r="AA294" s="158"/>
      <c r="AB294" s="147"/>
      <c r="AC294" s="147"/>
      <c r="AD294" s="147" t="s">
        <v>777</v>
      </c>
      <c r="AE294" s="147"/>
      <c r="AF294" s="159">
        <f t="shared" si="31"/>
        <v>0.33512449963501117</v>
      </c>
      <c r="AG294" s="160"/>
      <c r="AH294" s="160" t="b">
        <f t="shared" si="32"/>
        <v>0</v>
      </c>
    </row>
    <row r="295" spans="1:34" ht="44.25" customHeight="1" thickBot="1" x14ac:dyDescent="0.3">
      <c r="A295" s="147">
        <v>98</v>
      </c>
      <c r="B295" s="147">
        <v>2017</v>
      </c>
      <c r="C295" s="148" t="s">
        <v>862</v>
      </c>
      <c r="D295" s="147">
        <v>4</v>
      </c>
      <c r="E295" s="148"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DE PRESTACIÓN DE SERVICIOS</v>
      </c>
      <c r="F295" s="165" t="s">
        <v>104</v>
      </c>
      <c r="G295" s="148" t="s">
        <v>121</v>
      </c>
      <c r="H295" s="149" t="s">
        <v>978</v>
      </c>
      <c r="I295" s="149"/>
      <c r="J295" s="150">
        <v>11</v>
      </c>
      <c r="K295" s="151"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Mejores oportunidades para el desarrollo a través de la cultura, la recreación y el deporte</v>
      </c>
      <c r="L295" s="152">
        <v>1353</v>
      </c>
      <c r="M295" s="147">
        <v>52268409</v>
      </c>
      <c r="N295" s="153" t="s">
        <v>759</v>
      </c>
      <c r="O295" s="156">
        <v>6000000</v>
      </c>
      <c r="P295" s="155"/>
      <c r="Q295" s="156">
        <v>0</v>
      </c>
      <c r="R295" s="156"/>
      <c r="S295" s="156"/>
      <c r="T295" s="156">
        <f t="shared" si="30"/>
        <v>6000000</v>
      </c>
      <c r="U295" s="156">
        <v>0</v>
      </c>
      <c r="V295" s="157">
        <v>43025</v>
      </c>
      <c r="W295" s="157">
        <v>43031</v>
      </c>
      <c r="X295" s="157">
        <v>43122</v>
      </c>
      <c r="Y295" s="147">
        <f t="shared" si="19"/>
        <v>91</v>
      </c>
      <c r="Z295" s="147"/>
      <c r="AA295" s="158"/>
      <c r="AB295" s="147"/>
      <c r="AC295" s="147" t="s">
        <v>777</v>
      </c>
      <c r="AD295" s="147"/>
      <c r="AE295" s="147"/>
      <c r="AF295" s="159">
        <f t="shared" si="31"/>
        <v>0</v>
      </c>
      <c r="AG295" s="160"/>
      <c r="AH295" s="160" t="b">
        <f t="shared" si="32"/>
        <v>0</v>
      </c>
    </row>
    <row r="296" spans="1:34" ht="44.25" customHeight="1" thickBot="1" x14ac:dyDescent="0.3">
      <c r="A296" s="147">
        <v>99</v>
      </c>
      <c r="B296" s="147">
        <v>2017</v>
      </c>
      <c r="C296" s="148" t="s">
        <v>863</v>
      </c>
      <c r="D296" s="147">
        <v>11</v>
      </c>
      <c r="E296" s="148"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SUMINISTRO</v>
      </c>
      <c r="F296" s="148" t="s">
        <v>108</v>
      </c>
      <c r="G296" s="148" t="s">
        <v>122</v>
      </c>
      <c r="H296" s="149" t="s">
        <v>979</v>
      </c>
      <c r="I296" s="149"/>
      <c r="J296" s="150">
        <v>18</v>
      </c>
      <c r="K296" s="151"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Mejor movilidad para todos</v>
      </c>
      <c r="L296" s="152">
        <v>1364</v>
      </c>
      <c r="M296" s="147" t="s">
        <v>1027</v>
      </c>
      <c r="N296" s="153" t="s">
        <v>1067</v>
      </c>
      <c r="O296" s="156">
        <v>194311582</v>
      </c>
      <c r="P296" s="155">
        <v>1</v>
      </c>
      <c r="Q296" s="156">
        <v>-76386112</v>
      </c>
      <c r="R296" s="156"/>
      <c r="S296" s="156"/>
      <c r="T296" s="156">
        <f t="shared" si="30"/>
        <v>117925470</v>
      </c>
      <c r="U296" s="156">
        <v>117925470</v>
      </c>
      <c r="V296" s="157">
        <v>43034</v>
      </c>
      <c r="W296" s="157">
        <v>43047</v>
      </c>
      <c r="X296" s="157">
        <v>43411</v>
      </c>
      <c r="Y296" s="147">
        <f t="shared" si="19"/>
        <v>364</v>
      </c>
      <c r="Z296" s="147"/>
      <c r="AA296" s="158"/>
      <c r="AB296" s="147"/>
      <c r="AC296" s="147"/>
      <c r="AD296" s="147"/>
      <c r="AE296" s="147" t="s">
        <v>777</v>
      </c>
      <c r="AF296" s="159">
        <f t="shared" si="31"/>
        <v>1</v>
      </c>
      <c r="AG296" s="160"/>
      <c r="AH296" s="160" t="b">
        <f t="shared" si="32"/>
        <v>0</v>
      </c>
    </row>
    <row r="297" spans="1:34" ht="44.25" customHeight="1" thickBot="1" x14ac:dyDescent="0.3">
      <c r="A297" s="147">
        <v>100</v>
      </c>
      <c r="B297" s="147">
        <v>2017</v>
      </c>
      <c r="C297" s="148" t="s">
        <v>864</v>
      </c>
      <c r="D297" s="147">
        <v>4</v>
      </c>
      <c r="E297" s="148"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148" t="s">
        <v>105</v>
      </c>
      <c r="G297" s="148" t="s">
        <v>121</v>
      </c>
      <c r="H297" s="149" t="s">
        <v>980</v>
      </c>
      <c r="I297" s="149"/>
      <c r="J297" s="150">
        <v>18</v>
      </c>
      <c r="K297" s="151"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Mejor movilidad para todos</v>
      </c>
      <c r="L297" s="152">
        <v>1364</v>
      </c>
      <c r="M297" s="147" t="s">
        <v>1028</v>
      </c>
      <c r="N297" s="153" t="s">
        <v>1077</v>
      </c>
      <c r="O297" s="156">
        <v>635256313</v>
      </c>
      <c r="P297" s="155"/>
      <c r="Q297" s="156"/>
      <c r="R297" s="156"/>
      <c r="S297" s="156"/>
      <c r="T297" s="156">
        <f t="shared" ref="T297" si="49">O297+Q297+S297</f>
        <v>635256313</v>
      </c>
      <c r="U297" s="156">
        <v>635256313</v>
      </c>
      <c r="V297" s="157">
        <v>43035</v>
      </c>
      <c r="W297" s="157">
        <v>43011</v>
      </c>
      <c r="X297" s="157">
        <v>43403</v>
      </c>
      <c r="Y297" s="147">
        <f t="shared" ref="Y297" si="50">X297-W297</f>
        <v>392</v>
      </c>
      <c r="Z297" s="147"/>
      <c r="AA297" s="158"/>
      <c r="AB297" s="147"/>
      <c r="AC297" s="147"/>
      <c r="AD297" s="147"/>
      <c r="AE297" s="147" t="s">
        <v>777</v>
      </c>
      <c r="AF297" s="159">
        <f t="shared" ref="AF297" si="51">SUM(U297/T297)</f>
        <v>1</v>
      </c>
      <c r="AG297" s="160"/>
      <c r="AH297" s="160" t="b">
        <f t="shared" ref="AH297" si="52">IF(I297="Funcionamiento",J297=0,J297="")</f>
        <v>0</v>
      </c>
    </row>
    <row r="298" spans="1:34" ht="44.25" customHeight="1" thickBot="1" x14ac:dyDescent="0.3">
      <c r="A298" s="147">
        <v>100</v>
      </c>
      <c r="B298" s="147">
        <v>2017</v>
      </c>
      <c r="C298" s="148" t="s">
        <v>864</v>
      </c>
      <c r="D298" s="147">
        <v>4</v>
      </c>
      <c r="E298" s="148"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CONTRATOS DE PRESTACIÓN DE SERVICIOS</v>
      </c>
      <c r="F298" s="148" t="s">
        <v>105</v>
      </c>
      <c r="G298" s="148" t="s">
        <v>121</v>
      </c>
      <c r="H298" s="149" t="s">
        <v>980</v>
      </c>
      <c r="I298" s="149" t="s">
        <v>163</v>
      </c>
      <c r="J298" s="150">
        <v>18</v>
      </c>
      <c r="K298" s="151"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Mejor movilidad para todos</v>
      </c>
      <c r="L298" s="152">
        <v>1364</v>
      </c>
      <c r="M298" s="147" t="s">
        <v>1028</v>
      </c>
      <c r="N298" s="153" t="s">
        <v>1077</v>
      </c>
      <c r="O298" s="156"/>
      <c r="P298" s="155">
        <v>1</v>
      </c>
      <c r="Q298" s="156">
        <v>-241418</v>
      </c>
      <c r="R298" s="156">
        <v>1</v>
      </c>
      <c r="S298" s="156">
        <v>140000000</v>
      </c>
      <c r="T298" s="156">
        <f t="shared" si="30"/>
        <v>139758582</v>
      </c>
      <c r="U298" s="156">
        <v>139758582</v>
      </c>
      <c r="V298" s="157">
        <v>43035</v>
      </c>
      <c r="W298" s="157">
        <v>43011</v>
      </c>
      <c r="X298" s="157">
        <v>43403</v>
      </c>
      <c r="Y298" s="147">
        <f t="shared" si="19"/>
        <v>392</v>
      </c>
      <c r="Z298" s="147"/>
      <c r="AA298" s="158"/>
      <c r="AB298" s="147"/>
      <c r="AC298" s="147"/>
      <c r="AD298" s="147"/>
      <c r="AE298" s="147" t="s">
        <v>777</v>
      </c>
      <c r="AF298" s="159">
        <f t="shared" si="31"/>
        <v>1</v>
      </c>
      <c r="AG298" s="160"/>
      <c r="AH298" s="160" t="b">
        <f t="shared" si="32"/>
        <v>0</v>
      </c>
    </row>
    <row r="299" spans="1:34" ht="44.25" customHeight="1" thickBot="1" x14ac:dyDescent="0.3">
      <c r="A299" s="147">
        <v>101</v>
      </c>
      <c r="B299" s="147">
        <v>2017</v>
      </c>
      <c r="C299" s="148" t="s">
        <v>865</v>
      </c>
      <c r="D299" s="147">
        <v>3</v>
      </c>
      <c r="E299" s="148"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INTERVENTORÍA</v>
      </c>
      <c r="F299" s="148" t="s">
        <v>223</v>
      </c>
      <c r="G299" s="148" t="s">
        <v>121</v>
      </c>
      <c r="H299" s="149" t="s">
        <v>981</v>
      </c>
      <c r="I299" s="149"/>
      <c r="J299" s="150">
        <v>18</v>
      </c>
      <c r="K299" s="151"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Mejor movilidad para todos</v>
      </c>
      <c r="L299" s="152">
        <v>1364</v>
      </c>
      <c r="M299" s="147">
        <v>3096924</v>
      </c>
      <c r="N299" s="153" t="s">
        <v>738</v>
      </c>
      <c r="O299" s="156">
        <v>60041289</v>
      </c>
      <c r="P299" s="155"/>
      <c r="Q299" s="156">
        <v>0</v>
      </c>
      <c r="R299" s="156"/>
      <c r="S299" s="156"/>
      <c r="T299" s="156">
        <f t="shared" si="30"/>
        <v>60041289</v>
      </c>
      <c r="U299" s="156">
        <v>60041289</v>
      </c>
      <c r="V299" s="157">
        <v>43035</v>
      </c>
      <c r="W299" s="157">
        <v>43039</v>
      </c>
      <c r="X299" s="157">
        <v>43403</v>
      </c>
      <c r="Y299" s="147">
        <f t="shared" si="19"/>
        <v>364</v>
      </c>
      <c r="Z299" s="147"/>
      <c r="AA299" s="158"/>
      <c r="AB299" s="147"/>
      <c r="AC299" s="147"/>
      <c r="AD299" s="147"/>
      <c r="AE299" s="147" t="s">
        <v>777</v>
      </c>
      <c r="AF299" s="159">
        <f t="shared" si="31"/>
        <v>1</v>
      </c>
      <c r="AG299" s="160"/>
      <c r="AH299" s="160" t="b">
        <f t="shared" si="32"/>
        <v>0</v>
      </c>
    </row>
    <row r="300" spans="1:34" ht="44.25" customHeight="1" thickBot="1" x14ac:dyDescent="0.3">
      <c r="A300" s="147">
        <v>102</v>
      </c>
      <c r="B300" s="147">
        <v>2017</v>
      </c>
      <c r="C300" s="148" t="s">
        <v>866</v>
      </c>
      <c r="D300" s="147">
        <v>3</v>
      </c>
      <c r="E300" s="148"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INTERVENTORÍA</v>
      </c>
      <c r="F300" s="148" t="s">
        <v>104</v>
      </c>
      <c r="G300" s="148" t="s">
        <v>121</v>
      </c>
      <c r="H300" s="149" t="s">
        <v>982</v>
      </c>
      <c r="I300" s="149"/>
      <c r="J300" s="150">
        <v>11</v>
      </c>
      <c r="K300" s="151"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Mejores oportunidades para el desarrollo a través de la cultura, la recreación y el deporte</v>
      </c>
      <c r="L300" s="152">
        <v>1353</v>
      </c>
      <c r="M300" s="147">
        <v>52489911</v>
      </c>
      <c r="N300" s="153" t="s">
        <v>1078</v>
      </c>
      <c r="O300" s="156">
        <v>17100000</v>
      </c>
      <c r="P300" s="155"/>
      <c r="Q300" s="156">
        <v>0</v>
      </c>
      <c r="R300" s="156"/>
      <c r="S300" s="156"/>
      <c r="T300" s="156">
        <f t="shared" si="30"/>
        <v>17100000</v>
      </c>
      <c r="U300" s="156">
        <v>14657142</v>
      </c>
      <c r="V300" s="157">
        <v>43035</v>
      </c>
      <c r="W300" s="157">
        <v>43041</v>
      </c>
      <c r="X300" s="157">
        <v>43252</v>
      </c>
      <c r="Y300" s="147">
        <f t="shared" si="19"/>
        <v>211</v>
      </c>
      <c r="Z300" s="147"/>
      <c r="AA300" s="158"/>
      <c r="AB300" s="147"/>
      <c r="AC300" s="147"/>
      <c r="AD300" s="147" t="s">
        <v>777</v>
      </c>
      <c r="AE300" s="147"/>
      <c r="AF300" s="159">
        <f t="shared" si="31"/>
        <v>0.85714280701754386</v>
      </c>
      <c r="AG300" s="160"/>
      <c r="AH300" s="160" t="b">
        <f t="shared" si="32"/>
        <v>0</v>
      </c>
    </row>
    <row r="301" spans="1:34" ht="44.25" customHeight="1" thickBot="1" x14ac:dyDescent="0.3">
      <c r="A301" s="147">
        <v>103</v>
      </c>
      <c r="B301" s="147">
        <v>2017</v>
      </c>
      <c r="C301" s="148" t="s">
        <v>867</v>
      </c>
      <c r="D301" s="147">
        <v>4</v>
      </c>
      <c r="E301" s="148"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CONTRATOS DE PRESTACIÓN DE SERVICIOS</v>
      </c>
      <c r="F301" s="148" t="s">
        <v>105</v>
      </c>
      <c r="G301" s="148" t="s">
        <v>121</v>
      </c>
      <c r="H301" s="149" t="s">
        <v>983</v>
      </c>
      <c r="I301" s="149"/>
      <c r="J301" s="150">
        <v>41</v>
      </c>
      <c r="K301" s="151"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Desarrollo rural sostenible</v>
      </c>
      <c r="L301" s="152">
        <v>1382</v>
      </c>
      <c r="M301" s="147">
        <v>473656477</v>
      </c>
      <c r="N301" s="153" t="s">
        <v>712</v>
      </c>
      <c r="O301" s="156">
        <v>473656477</v>
      </c>
      <c r="P301" s="155"/>
      <c r="Q301" s="156">
        <v>0</v>
      </c>
      <c r="R301" s="156"/>
      <c r="S301" s="156"/>
      <c r="T301" s="156">
        <f t="shared" si="30"/>
        <v>473656477</v>
      </c>
      <c r="U301" s="156">
        <v>473656477</v>
      </c>
      <c r="V301" s="157">
        <v>43042</v>
      </c>
      <c r="W301" s="157">
        <v>43048</v>
      </c>
      <c r="X301" s="157">
        <v>43259</v>
      </c>
      <c r="Y301" s="147">
        <f t="shared" si="19"/>
        <v>211</v>
      </c>
      <c r="Z301" s="147"/>
      <c r="AA301" s="158"/>
      <c r="AB301" s="147"/>
      <c r="AC301" s="147"/>
      <c r="AD301" s="147"/>
      <c r="AE301" s="147" t="s">
        <v>777</v>
      </c>
      <c r="AF301" s="159">
        <f t="shared" si="31"/>
        <v>1</v>
      </c>
      <c r="AG301" s="160"/>
      <c r="AH301" s="160" t="b">
        <f t="shared" si="32"/>
        <v>0</v>
      </c>
    </row>
    <row r="302" spans="1:34" ht="44.25" customHeight="1" thickBot="1" x14ac:dyDescent="0.3">
      <c r="A302" s="147">
        <v>104</v>
      </c>
      <c r="B302" s="147">
        <v>2017</v>
      </c>
      <c r="C302" s="148" t="s">
        <v>868</v>
      </c>
      <c r="D302" s="147">
        <v>6</v>
      </c>
      <c r="E302" s="148"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COMPRAVENTA DE BIENES MUEBLES</v>
      </c>
      <c r="F302" s="148" t="s">
        <v>108</v>
      </c>
      <c r="G302" s="148" t="s">
        <v>122</v>
      </c>
      <c r="H302" s="149" t="s">
        <v>984</v>
      </c>
      <c r="I302" s="149"/>
      <c r="J302" s="150">
        <v>6</v>
      </c>
      <c r="K302" s="151"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Calidad educativa para todos</v>
      </c>
      <c r="L302" s="152">
        <v>1349</v>
      </c>
      <c r="M302" s="147">
        <v>17629508</v>
      </c>
      <c r="N302" s="153" t="s">
        <v>1079</v>
      </c>
      <c r="O302" s="156">
        <v>64484000</v>
      </c>
      <c r="P302" s="155">
        <v>1</v>
      </c>
      <c r="Q302" s="156">
        <v>-40</v>
      </c>
      <c r="R302" s="156"/>
      <c r="S302" s="156"/>
      <c r="T302" s="156">
        <f t="shared" si="30"/>
        <v>64483960</v>
      </c>
      <c r="U302" s="156">
        <v>64483960</v>
      </c>
      <c r="V302" s="157">
        <v>43053</v>
      </c>
      <c r="W302" s="157">
        <v>43059</v>
      </c>
      <c r="X302" s="157">
        <v>43218</v>
      </c>
      <c r="Y302" s="147">
        <f t="shared" si="19"/>
        <v>159</v>
      </c>
      <c r="Z302" s="147"/>
      <c r="AA302" s="158"/>
      <c r="AB302" s="147"/>
      <c r="AC302" s="147"/>
      <c r="AD302" s="147"/>
      <c r="AE302" s="147" t="s">
        <v>777</v>
      </c>
      <c r="AF302" s="159">
        <f t="shared" si="31"/>
        <v>1</v>
      </c>
      <c r="AG302" s="160"/>
      <c r="AH302" s="160" t="b">
        <f t="shared" si="32"/>
        <v>0</v>
      </c>
    </row>
    <row r="303" spans="1:34" ht="44.25" customHeight="1" thickBot="1" x14ac:dyDescent="0.3">
      <c r="A303" s="147">
        <v>105</v>
      </c>
      <c r="B303" s="147">
        <v>2017</v>
      </c>
      <c r="C303" s="148" t="s">
        <v>868</v>
      </c>
      <c r="D303" s="147">
        <v>6</v>
      </c>
      <c r="E303" s="148"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COMPRAVENTA DE BIENES MUEBLES</v>
      </c>
      <c r="F303" s="148" t="s">
        <v>108</v>
      </c>
      <c r="G303" s="148" t="s">
        <v>122</v>
      </c>
      <c r="H303" s="149" t="s">
        <v>985</v>
      </c>
      <c r="I303" s="149"/>
      <c r="J303" s="150">
        <v>2</v>
      </c>
      <c r="K303" s="151"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Desarrollo integral desde la gestación hasta la adolescencia</v>
      </c>
      <c r="L303" s="152">
        <v>1331</v>
      </c>
      <c r="M303" s="147" t="s">
        <v>1029</v>
      </c>
      <c r="N303" s="153" t="s">
        <v>1080</v>
      </c>
      <c r="O303" s="156">
        <v>34444817</v>
      </c>
      <c r="P303" s="155"/>
      <c r="Q303" s="156">
        <v>0</v>
      </c>
      <c r="R303" s="156"/>
      <c r="S303" s="156"/>
      <c r="T303" s="156">
        <f t="shared" si="30"/>
        <v>34444817</v>
      </c>
      <c r="U303" s="156">
        <v>34444817</v>
      </c>
      <c r="V303" s="157">
        <v>43053</v>
      </c>
      <c r="W303" s="157">
        <v>43063</v>
      </c>
      <c r="X303" s="157">
        <v>43123</v>
      </c>
      <c r="Y303" s="147">
        <f t="shared" si="19"/>
        <v>60</v>
      </c>
      <c r="Z303" s="147"/>
      <c r="AA303" s="158"/>
      <c r="AB303" s="147"/>
      <c r="AC303" s="147"/>
      <c r="AD303" s="147"/>
      <c r="AE303" s="147" t="s">
        <v>777</v>
      </c>
      <c r="AF303" s="159">
        <f t="shared" si="31"/>
        <v>1</v>
      </c>
      <c r="AG303" s="160"/>
      <c r="AH303" s="160" t="b">
        <f t="shared" si="32"/>
        <v>0</v>
      </c>
    </row>
    <row r="304" spans="1:34" ht="44.25" customHeight="1" thickBot="1" x14ac:dyDescent="0.3">
      <c r="A304" s="147">
        <v>105</v>
      </c>
      <c r="B304" s="147">
        <v>2017</v>
      </c>
      <c r="C304" s="148" t="s">
        <v>868</v>
      </c>
      <c r="D304" s="147">
        <v>6</v>
      </c>
      <c r="E304" s="148"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COMPRAVENTA DE BIENES MUEBLES</v>
      </c>
      <c r="F304" s="148" t="s">
        <v>108</v>
      </c>
      <c r="G304" s="148" t="s">
        <v>122</v>
      </c>
      <c r="H304" s="149" t="s">
        <v>986</v>
      </c>
      <c r="I304" s="149"/>
      <c r="J304" s="150">
        <v>6</v>
      </c>
      <c r="K304" s="151"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Calidad educativa para todos</v>
      </c>
      <c r="L304" s="152">
        <v>1349</v>
      </c>
      <c r="M304" s="147" t="s">
        <v>1029</v>
      </c>
      <c r="N304" s="153" t="s">
        <v>1080</v>
      </c>
      <c r="O304" s="156">
        <v>8475397</v>
      </c>
      <c r="P304" s="155"/>
      <c r="Q304" s="156">
        <v>0</v>
      </c>
      <c r="R304" s="156"/>
      <c r="S304" s="156"/>
      <c r="T304" s="156">
        <f t="shared" si="30"/>
        <v>8475397</v>
      </c>
      <c r="U304" s="156">
        <v>8475397</v>
      </c>
      <c r="V304" s="157">
        <v>43053</v>
      </c>
      <c r="W304" s="157">
        <v>43063</v>
      </c>
      <c r="X304" s="157">
        <v>43123</v>
      </c>
      <c r="Y304" s="147">
        <f t="shared" si="19"/>
        <v>60</v>
      </c>
      <c r="Z304" s="147"/>
      <c r="AA304" s="158"/>
      <c r="AB304" s="147"/>
      <c r="AC304" s="147"/>
      <c r="AD304" s="147"/>
      <c r="AE304" s="147" t="s">
        <v>777</v>
      </c>
      <c r="AF304" s="159">
        <f t="shared" si="31"/>
        <v>1</v>
      </c>
      <c r="AG304" s="160"/>
      <c r="AH304" s="160" t="b">
        <f t="shared" si="32"/>
        <v>0</v>
      </c>
    </row>
    <row r="305" spans="1:34" ht="44.25" customHeight="1" thickBot="1" x14ac:dyDescent="0.3">
      <c r="A305" s="147">
        <v>106</v>
      </c>
      <c r="B305" s="147">
        <v>2017</v>
      </c>
      <c r="C305" s="148" t="s">
        <v>869</v>
      </c>
      <c r="D305" s="147">
        <v>5</v>
      </c>
      <c r="E305" s="148"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CONTRATOS DE PRESTACIÓN DE SERVICIOS PROFESIONALES Y DE APOYO A LA GESTIÓN</v>
      </c>
      <c r="F305" s="148" t="s">
        <v>107</v>
      </c>
      <c r="G305" s="148" t="s">
        <v>116</v>
      </c>
      <c r="H305" s="149" t="s">
        <v>987</v>
      </c>
      <c r="I305" s="149"/>
      <c r="J305" s="150">
        <v>45</v>
      </c>
      <c r="K305" s="151"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Gobernanza e influencia local, regional e internacional</v>
      </c>
      <c r="L305" s="152">
        <v>1375</v>
      </c>
      <c r="M305" s="147">
        <v>1012370432</v>
      </c>
      <c r="N305" s="153" t="s">
        <v>667</v>
      </c>
      <c r="O305" s="156">
        <v>2850000</v>
      </c>
      <c r="P305" s="155"/>
      <c r="Q305" s="156">
        <v>0</v>
      </c>
      <c r="R305" s="156"/>
      <c r="S305" s="156"/>
      <c r="T305" s="156">
        <f t="shared" si="30"/>
        <v>2850000</v>
      </c>
      <c r="U305" s="156">
        <v>2850000</v>
      </c>
      <c r="V305" s="157">
        <v>43054</v>
      </c>
      <c r="W305" s="157">
        <v>43054</v>
      </c>
      <c r="X305" s="157">
        <v>43099</v>
      </c>
      <c r="Y305" s="147">
        <f t="shared" si="19"/>
        <v>45</v>
      </c>
      <c r="Z305" s="147"/>
      <c r="AA305" s="158"/>
      <c r="AB305" s="147"/>
      <c r="AC305" s="147"/>
      <c r="AD305" s="147"/>
      <c r="AE305" s="147" t="s">
        <v>777</v>
      </c>
      <c r="AF305" s="159">
        <f t="shared" si="31"/>
        <v>1</v>
      </c>
      <c r="AG305" s="160"/>
      <c r="AH305" s="160" t="b">
        <f t="shared" si="32"/>
        <v>0</v>
      </c>
    </row>
    <row r="306" spans="1:34" ht="44.25" customHeight="1" thickBot="1" x14ac:dyDescent="0.3">
      <c r="A306" s="147">
        <v>107</v>
      </c>
      <c r="B306" s="147">
        <v>2017</v>
      </c>
      <c r="C306" s="148" t="s">
        <v>870</v>
      </c>
      <c r="D306" s="147">
        <v>4</v>
      </c>
      <c r="E306" s="148"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v>
      </c>
      <c r="F306" s="148" t="s">
        <v>108</v>
      </c>
      <c r="G306" s="148" t="s">
        <v>125</v>
      </c>
      <c r="H306" s="149" t="s">
        <v>988</v>
      </c>
      <c r="I306" s="149"/>
      <c r="J306" s="150">
        <v>19</v>
      </c>
      <c r="K306" s="151"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Seguridad y convivencia para todos</v>
      </c>
      <c r="L306" s="152">
        <v>1366</v>
      </c>
      <c r="M306" s="147" t="s">
        <v>1030</v>
      </c>
      <c r="N306" s="153" t="s">
        <v>1081</v>
      </c>
      <c r="O306" s="156">
        <v>79221400</v>
      </c>
      <c r="P306" s="155">
        <v>1</v>
      </c>
      <c r="Q306" s="156">
        <v>-200000</v>
      </c>
      <c r="R306" s="156"/>
      <c r="S306" s="156"/>
      <c r="T306" s="156">
        <f t="shared" si="30"/>
        <v>79021400</v>
      </c>
      <c r="U306" s="156">
        <v>79021400</v>
      </c>
      <c r="V306" s="157">
        <v>43059</v>
      </c>
      <c r="W306" s="157">
        <v>43059</v>
      </c>
      <c r="X306" s="157">
        <v>43453</v>
      </c>
      <c r="Y306" s="147">
        <f t="shared" si="19"/>
        <v>394</v>
      </c>
      <c r="Z306" s="147"/>
      <c r="AA306" s="158"/>
      <c r="AB306" s="147"/>
      <c r="AC306" s="147"/>
      <c r="AD306" s="147"/>
      <c r="AE306" s="147" t="s">
        <v>777</v>
      </c>
      <c r="AF306" s="159">
        <f t="shared" si="31"/>
        <v>1</v>
      </c>
      <c r="AG306" s="160"/>
      <c r="AH306" s="160" t="b">
        <f t="shared" si="32"/>
        <v>0</v>
      </c>
    </row>
    <row r="307" spans="1:34" ht="44.25" customHeight="1" thickBot="1" x14ac:dyDescent="0.3">
      <c r="A307" s="147">
        <v>108</v>
      </c>
      <c r="B307" s="147">
        <v>2017</v>
      </c>
      <c r="C307" s="148" t="s">
        <v>871</v>
      </c>
      <c r="D307" s="147">
        <v>20</v>
      </c>
      <c r="E307" s="148"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OTROS GASTOS</v>
      </c>
      <c r="F307" s="148" t="s">
        <v>108</v>
      </c>
      <c r="G307" s="148" t="s">
        <v>125</v>
      </c>
      <c r="H307" s="149" t="s">
        <v>989</v>
      </c>
      <c r="I307" s="149" t="s">
        <v>162</v>
      </c>
      <c r="J307" s="150"/>
      <c r="K307" s="151"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No ha seleccionado un número de programa</v>
      </c>
      <c r="L307" s="152"/>
      <c r="M307" s="147" t="s">
        <v>1031</v>
      </c>
      <c r="N307" s="153" t="s">
        <v>1082</v>
      </c>
      <c r="O307" s="156">
        <v>198924533</v>
      </c>
      <c r="P307" s="155"/>
      <c r="Q307" s="156">
        <v>0</v>
      </c>
      <c r="R307" s="156"/>
      <c r="S307" s="156"/>
      <c r="T307" s="156">
        <f t="shared" ref="T307" si="53">O307+Q307+S307</f>
        <v>198924533</v>
      </c>
      <c r="U307" s="156">
        <v>198924533</v>
      </c>
      <c r="V307" s="157">
        <v>43060</v>
      </c>
      <c r="W307" s="157">
        <v>43060</v>
      </c>
      <c r="X307" s="157">
        <v>43517</v>
      </c>
      <c r="Y307" s="147">
        <f t="shared" ref="Y307" si="54">X307-W307</f>
        <v>457</v>
      </c>
      <c r="Z307" s="147"/>
      <c r="AA307" s="158"/>
      <c r="AB307" s="147"/>
      <c r="AC307" s="147" t="s">
        <v>777</v>
      </c>
      <c r="AD307" s="147"/>
      <c r="AE307" s="147"/>
      <c r="AF307" s="159">
        <f t="shared" ref="AF307" si="55">SUM(U307/T307)</f>
        <v>1</v>
      </c>
      <c r="AG307" s="160"/>
      <c r="AH307" s="160" t="b">
        <f t="shared" ref="AH307" si="56">IF(I307="Funcionamiento",J307=0,J307="")</f>
        <v>1</v>
      </c>
    </row>
    <row r="308" spans="1:34" ht="44.25" customHeight="1" thickBot="1" x14ac:dyDescent="0.3">
      <c r="A308" s="147">
        <v>108</v>
      </c>
      <c r="B308" s="147">
        <v>2017</v>
      </c>
      <c r="C308" s="148" t="s">
        <v>871</v>
      </c>
      <c r="D308" s="147">
        <v>10</v>
      </c>
      <c r="E308" s="148"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SEGUROS</v>
      </c>
      <c r="F308" s="148" t="s">
        <v>108</v>
      </c>
      <c r="G308" s="148" t="s">
        <v>125</v>
      </c>
      <c r="H308" s="149" t="s">
        <v>989</v>
      </c>
      <c r="I308" s="149" t="s">
        <v>162</v>
      </c>
      <c r="J308" s="150"/>
      <c r="K308" s="151"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No ha seleccionado un número de programa</v>
      </c>
      <c r="L308" s="152"/>
      <c r="M308" s="147" t="s">
        <v>1031</v>
      </c>
      <c r="N308" s="153" t="s">
        <v>1082</v>
      </c>
      <c r="O308" s="156"/>
      <c r="P308" s="155"/>
      <c r="Q308" s="156">
        <v>0</v>
      </c>
      <c r="R308" s="156">
        <v>1</v>
      </c>
      <c r="S308" s="156">
        <v>25000000</v>
      </c>
      <c r="T308" s="156">
        <f t="shared" si="30"/>
        <v>25000000</v>
      </c>
      <c r="U308" s="156">
        <v>12036956</v>
      </c>
      <c r="V308" s="157">
        <v>43060</v>
      </c>
      <c r="W308" s="157">
        <v>43060</v>
      </c>
      <c r="X308" s="157">
        <v>43517</v>
      </c>
      <c r="Y308" s="147">
        <f t="shared" si="19"/>
        <v>457</v>
      </c>
      <c r="Z308" s="147"/>
      <c r="AA308" s="158"/>
      <c r="AB308" s="147"/>
      <c r="AC308" s="147" t="s">
        <v>777</v>
      </c>
      <c r="AD308" s="147"/>
      <c r="AE308" s="147"/>
      <c r="AF308" s="159" t="e">
        <f>SUM(#REF!/T308)</f>
        <v>#REF!</v>
      </c>
      <c r="AG308" s="160"/>
      <c r="AH308" s="160" t="b">
        <f t="shared" si="32"/>
        <v>1</v>
      </c>
    </row>
    <row r="309" spans="1:34" ht="44.25" customHeight="1" thickBot="1" x14ac:dyDescent="0.3">
      <c r="A309" s="147">
        <v>109</v>
      </c>
      <c r="B309" s="147">
        <v>2017</v>
      </c>
      <c r="C309" s="148" t="s">
        <v>872</v>
      </c>
      <c r="D309" s="147">
        <v>5</v>
      </c>
      <c r="E309" s="148"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 PROFESIONALES Y DE APOYO A LA GESTIÓN</v>
      </c>
      <c r="F309" s="148" t="s">
        <v>107</v>
      </c>
      <c r="G309" s="148" t="s">
        <v>116</v>
      </c>
      <c r="H309" s="149" t="s">
        <v>990</v>
      </c>
      <c r="I309" s="149"/>
      <c r="J309" s="150">
        <v>45</v>
      </c>
      <c r="K309" s="151"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Gobernanza e influencia local, regional e internacional</v>
      </c>
      <c r="L309" s="152">
        <v>1375</v>
      </c>
      <c r="M309" s="147">
        <v>53165749</v>
      </c>
      <c r="N309" s="153" t="s">
        <v>646</v>
      </c>
      <c r="O309" s="156">
        <v>5309982</v>
      </c>
      <c r="P309" s="155"/>
      <c r="Q309" s="156">
        <v>0</v>
      </c>
      <c r="R309" s="156"/>
      <c r="S309" s="156"/>
      <c r="T309" s="156">
        <f t="shared" si="30"/>
        <v>5309982</v>
      </c>
      <c r="U309" s="156">
        <v>5309982</v>
      </c>
      <c r="V309" s="157">
        <v>43073</v>
      </c>
      <c r="W309" s="157">
        <v>43073</v>
      </c>
      <c r="X309" s="157">
        <v>43100</v>
      </c>
      <c r="Y309" s="147">
        <f t="shared" si="19"/>
        <v>27</v>
      </c>
      <c r="Z309" s="147"/>
      <c r="AA309" s="158"/>
      <c r="AB309" s="147"/>
      <c r="AC309" s="147"/>
      <c r="AD309" s="147"/>
      <c r="AE309" s="147" t="s">
        <v>777</v>
      </c>
      <c r="AF309" s="159">
        <f t="shared" si="31"/>
        <v>1</v>
      </c>
      <c r="AG309" s="160"/>
      <c r="AH309" s="160" t="b">
        <f t="shared" si="32"/>
        <v>0</v>
      </c>
    </row>
    <row r="310" spans="1:34" ht="44.25" customHeight="1" thickBot="1" x14ac:dyDescent="0.3">
      <c r="A310" s="147">
        <v>110</v>
      </c>
      <c r="B310" s="147">
        <v>2017</v>
      </c>
      <c r="C310" s="148" t="s">
        <v>873</v>
      </c>
      <c r="D310" s="147">
        <v>3</v>
      </c>
      <c r="E310" s="148"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INTERVENTORÍA</v>
      </c>
      <c r="F310" s="148" t="s">
        <v>104</v>
      </c>
      <c r="G310" s="148" t="s">
        <v>121</v>
      </c>
      <c r="H310" s="149" t="s">
        <v>991</v>
      </c>
      <c r="I310" s="149"/>
      <c r="J310" s="150">
        <v>11</v>
      </c>
      <c r="K310" s="151"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Mejores oportunidades para el desarrollo a través de la cultura, la recreación y el deporte</v>
      </c>
      <c r="L310" s="152">
        <v>1353</v>
      </c>
      <c r="M310" s="147">
        <v>53165749</v>
      </c>
      <c r="N310" s="153" t="s">
        <v>1083</v>
      </c>
      <c r="O310" s="156">
        <v>3950000</v>
      </c>
      <c r="P310" s="155"/>
      <c r="Q310" s="156">
        <v>0</v>
      </c>
      <c r="R310" s="156"/>
      <c r="S310" s="156"/>
      <c r="T310" s="156">
        <f t="shared" si="30"/>
        <v>3950000</v>
      </c>
      <c r="U310" s="156">
        <v>3950000</v>
      </c>
      <c r="V310" s="157">
        <v>43083</v>
      </c>
      <c r="W310" s="157">
        <v>43088</v>
      </c>
      <c r="X310" s="157">
        <v>43118</v>
      </c>
      <c r="Y310" s="147">
        <f t="shared" si="19"/>
        <v>30</v>
      </c>
      <c r="Z310" s="147"/>
      <c r="AA310" s="158"/>
      <c r="AB310" s="147"/>
      <c r="AC310" s="147"/>
      <c r="AD310" s="147"/>
      <c r="AE310" s="147" t="s">
        <v>777</v>
      </c>
      <c r="AF310" s="159">
        <f t="shared" si="31"/>
        <v>1</v>
      </c>
      <c r="AG310" s="160"/>
      <c r="AH310" s="160" t="b">
        <f t="shared" si="32"/>
        <v>0</v>
      </c>
    </row>
    <row r="311" spans="1:34" ht="44.25" customHeight="1" thickBot="1" x14ac:dyDescent="0.3">
      <c r="A311" s="147">
        <v>111</v>
      </c>
      <c r="B311" s="147">
        <v>2017</v>
      </c>
      <c r="C311" s="148" t="s">
        <v>874</v>
      </c>
      <c r="D311" s="147">
        <v>3</v>
      </c>
      <c r="E311" s="148"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INTERVENTORÍA</v>
      </c>
      <c r="F311" s="148" t="s">
        <v>104</v>
      </c>
      <c r="G311" s="148" t="s">
        <v>121</v>
      </c>
      <c r="H311" s="149" t="s">
        <v>992</v>
      </c>
      <c r="I311" s="149"/>
      <c r="J311" s="150">
        <v>11</v>
      </c>
      <c r="K311" s="151"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Mejores oportunidades para el desarrollo a través de la cultura, la recreación y el deporte</v>
      </c>
      <c r="L311" s="152">
        <v>1353</v>
      </c>
      <c r="M311" s="147">
        <v>79443062</v>
      </c>
      <c r="N311" s="153" t="s">
        <v>1083</v>
      </c>
      <c r="O311" s="156">
        <v>11919000</v>
      </c>
      <c r="P311" s="155"/>
      <c r="Q311" s="156">
        <v>0</v>
      </c>
      <c r="R311" s="156"/>
      <c r="S311" s="156"/>
      <c r="T311" s="156">
        <f t="shared" si="30"/>
        <v>11919000</v>
      </c>
      <c r="U311" s="156">
        <v>11919000</v>
      </c>
      <c r="V311" s="157">
        <v>43087</v>
      </c>
      <c r="W311" s="157">
        <v>43115</v>
      </c>
      <c r="X311" s="157">
        <v>43180</v>
      </c>
      <c r="Y311" s="147">
        <f t="shared" si="19"/>
        <v>65</v>
      </c>
      <c r="Z311" s="147"/>
      <c r="AA311" s="158"/>
      <c r="AB311" s="147"/>
      <c r="AC311" s="147"/>
      <c r="AD311" s="147"/>
      <c r="AE311" s="147" t="s">
        <v>777</v>
      </c>
      <c r="AF311" s="159">
        <f t="shared" si="31"/>
        <v>1</v>
      </c>
      <c r="AG311" s="160"/>
      <c r="AH311" s="160" t="b">
        <f t="shared" si="32"/>
        <v>0</v>
      </c>
    </row>
    <row r="312" spans="1:34" ht="44.25" customHeight="1" thickBot="1" x14ac:dyDescent="0.3">
      <c r="A312" s="147">
        <v>112</v>
      </c>
      <c r="B312" s="147">
        <v>2017</v>
      </c>
      <c r="C312" s="148" t="s">
        <v>875</v>
      </c>
      <c r="D312" s="147">
        <v>5</v>
      </c>
      <c r="E312" s="148"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CONTRATOS DE PRESTACIÓN DE SERVICIOS PROFESIONALES Y DE APOYO A LA GESTIÓN</v>
      </c>
      <c r="F312" s="148" t="s">
        <v>105</v>
      </c>
      <c r="G312" s="148" t="s">
        <v>121</v>
      </c>
      <c r="H312" s="149" t="s">
        <v>993</v>
      </c>
      <c r="I312" s="149"/>
      <c r="J312" s="150">
        <v>11</v>
      </c>
      <c r="K312" s="151"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Mejores oportunidades para el desarrollo a través de la cultura, la recreación y el deporte</v>
      </c>
      <c r="L312" s="152">
        <v>1353</v>
      </c>
      <c r="M312" s="147" t="s">
        <v>1032</v>
      </c>
      <c r="N312" s="153" t="s">
        <v>1084</v>
      </c>
      <c r="O312" s="156">
        <v>131991320</v>
      </c>
      <c r="P312" s="155">
        <v>1</v>
      </c>
      <c r="Q312" s="156">
        <v>-4918000</v>
      </c>
      <c r="R312" s="156"/>
      <c r="S312" s="156"/>
      <c r="T312" s="156">
        <f t="shared" si="30"/>
        <v>127073320</v>
      </c>
      <c r="U312" s="156">
        <v>127073320</v>
      </c>
      <c r="V312" s="157">
        <v>43087</v>
      </c>
      <c r="W312" s="157">
        <v>43088</v>
      </c>
      <c r="X312" s="157">
        <v>43189</v>
      </c>
      <c r="Y312" s="147">
        <f t="shared" si="19"/>
        <v>101</v>
      </c>
      <c r="Z312" s="147"/>
      <c r="AA312" s="158"/>
      <c r="AB312" s="147"/>
      <c r="AC312" s="147"/>
      <c r="AD312" s="147"/>
      <c r="AE312" s="147" t="s">
        <v>777</v>
      </c>
      <c r="AF312" s="159">
        <f t="shared" si="31"/>
        <v>1</v>
      </c>
      <c r="AG312" s="160"/>
      <c r="AH312" s="160" t="b">
        <f t="shared" si="32"/>
        <v>0</v>
      </c>
    </row>
    <row r="313" spans="1:34" ht="44.25" customHeight="1" thickBot="1" x14ac:dyDescent="0.3">
      <c r="A313" s="147">
        <v>113</v>
      </c>
      <c r="B313" s="147">
        <v>2017</v>
      </c>
      <c r="C313" s="148" t="s">
        <v>876</v>
      </c>
      <c r="D313" s="147">
        <v>5</v>
      </c>
      <c r="E313" s="148"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 PROFESIONALES Y DE APOYO A LA GESTIÓN</v>
      </c>
      <c r="F313" s="148" t="s">
        <v>108</v>
      </c>
      <c r="G313" s="148" t="s">
        <v>125</v>
      </c>
      <c r="H313" s="149" t="s">
        <v>994</v>
      </c>
      <c r="I313" s="149"/>
      <c r="J313" s="150">
        <v>11</v>
      </c>
      <c r="K313" s="151"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152">
        <v>1353</v>
      </c>
      <c r="M313" s="147" t="s">
        <v>1033</v>
      </c>
      <c r="N313" s="153" t="s">
        <v>1085</v>
      </c>
      <c r="O313" s="154">
        <v>191949656</v>
      </c>
      <c r="P313" s="155">
        <v>1</v>
      </c>
      <c r="Q313" s="156">
        <v>-17330000</v>
      </c>
      <c r="R313" s="156"/>
      <c r="S313" s="156"/>
      <c r="T313" s="156">
        <f t="shared" si="30"/>
        <v>174619656</v>
      </c>
      <c r="U313" s="156">
        <v>174619656</v>
      </c>
      <c r="V313" s="157">
        <v>43088</v>
      </c>
      <c r="W313" s="157">
        <v>43118</v>
      </c>
      <c r="X313" s="157">
        <v>43207</v>
      </c>
      <c r="Y313" s="147">
        <f t="shared" si="19"/>
        <v>89</v>
      </c>
      <c r="Z313" s="147"/>
      <c r="AA313" s="158"/>
      <c r="AB313" s="147"/>
      <c r="AC313" s="147"/>
      <c r="AD313" s="147"/>
      <c r="AE313" s="147" t="s">
        <v>777</v>
      </c>
      <c r="AF313" s="159">
        <f t="shared" si="31"/>
        <v>1</v>
      </c>
      <c r="AG313" s="160"/>
      <c r="AH313" s="160" t="b">
        <f t="shared" si="32"/>
        <v>0</v>
      </c>
    </row>
    <row r="314" spans="1:34" ht="44.25" customHeight="1" thickBot="1" x14ac:dyDescent="0.3">
      <c r="A314" s="147">
        <v>114</v>
      </c>
      <c r="B314" s="147">
        <v>2017</v>
      </c>
      <c r="C314" s="148" t="s">
        <v>877</v>
      </c>
      <c r="D314" s="147">
        <v>20</v>
      </c>
      <c r="E314" s="148"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OTROS GASTOS</v>
      </c>
      <c r="F314" s="148" t="s">
        <v>108</v>
      </c>
      <c r="G314" s="148" t="s">
        <v>125</v>
      </c>
      <c r="H314" s="149" t="s">
        <v>995</v>
      </c>
      <c r="I314" s="149" t="s">
        <v>162</v>
      </c>
      <c r="J314" s="150"/>
      <c r="K314" s="151"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No ha seleccionado un número de programa</v>
      </c>
      <c r="L314" s="152"/>
      <c r="M314" s="147" t="s">
        <v>1034</v>
      </c>
      <c r="N314" s="153" t="s">
        <v>1086</v>
      </c>
      <c r="O314" s="154">
        <v>20000000</v>
      </c>
      <c r="P314" s="155"/>
      <c r="Q314" s="156"/>
      <c r="R314" s="156"/>
      <c r="S314" s="156"/>
      <c r="T314" s="156">
        <f t="shared" si="30"/>
        <v>20000000</v>
      </c>
      <c r="U314" s="154">
        <v>20000000</v>
      </c>
      <c r="V314" s="157">
        <v>43089</v>
      </c>
      <c r="W314" s="157">
        <v>43090</v>
      </c>
      <c r="X314" s="157">
        <v>43454</v>
      </c>
      <c r="Y314" s="147">
        <f t="shared" si="19"/>
        <v>364</v>
      </c>
      <c r="Z314" s="147"/>
      <c r="AA314" s="158"/>
      <c r="AB314" s="147"/>
      <c r="AC314" s="147"/>
      <c r="AD314" s="147"/>
      <c r="AE314" s="147" t="s">
        <v>777</v>
      </c>
      <c r="AF314" s="159">
        <f t="shared" si="31"/>
        <v>1</v>
      </c>
      <c r="AG314" s="160"/>
      <c r="AH314" s="160" t="b">
        <f t="shared" si="32"/>
        <v>1</v>
      </c>
    </row>
    <row r="315" spans="1:34" ht="44.25" customHeight="1" thickBot="1" x14ac:dyDescent="0.3">
      <c r="A315" s="147">
        <v>114</v>
      </c>
      <c r="B315" s="147">
        <v>2017</v>
      </c>
      <c r="C315" s="148" t="s">
        <v>877</v>
      </c>
      <c r="D315" s="147">
        <v>5</v>
      </c>
      <c r="E315" s="148"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CONTRATOS DE PRESTACIÓN DE SERVICIOS PROFESIONALES Y DE APOYO A LA GESTIÓN</v>
      </c>
      <c r="F315" s="148" t="s">
        <v>108</v>
      </c>
      <c r="G315" s="148" t="s">
        <v>125</v>
      </c>
      <c r="H315" s="149" t="s">
        <v>1175</v>
      </c>
      <c r="I315" s="149" t="s">
        <v>162</v>
      </c>
      <c r="J315" s="150"/>
      <c r="K315" s="151"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No ha seleccionado un número de programa</v>
      </c>
      <c r="L315" s="152"/>
      <c r="M315" s="147" t="s">
        <v>1034</v>
      </c>
      <c r="N315" s="153" t="s">
        <v>1086</v>
      </c>
      <c r="O315" s="154"/>
      <c r="P315" s="155">
        <v>1</v>
      </c>
      <c r="Q315" s="156">
        <v>-79245</v>
      </c>
      <c r="R315" s="156">
        <v>1</v>
      </c>
      <c r="S315" s="156">
        <v>10000000</v>
      </c>
      <c r="T315" s="156">
        <f t="shared" ref="T315" si="57">O315+Q315+S315</f>
        <v>9920755</v>
      </c>
      <c r="U315" s="156">
        <v>9920755</v>
      </c>
      <c r="V315" s="157">
        <v>43089</v>
      </c>
      <c r="W315" s="157">
        <v>43090</v>
      </c>
      <c r="X315" s="157">
        <v>43454</v>
      </c>
      <c r="Y315" s="147">
        <f t="shared" ref="Y315" si="58">X315-W315</f>
        <v>364</v>
      </c>
      <c r="Z315" s="147"/>
      <c r="AA315" s="158"/>
      <c r="AB315" s="147"/>
      <c r="AC315" s="147"/>
      <c r="AD315" s="147"/>
      <c r="AE315" s="147" t="s">
        <v>777</v>
      </c>
      <c r="AF315" s="159">
        <f t="shared" ref="AF315" si="59">SUM(U315/T315)</f>
        <v>1</v>
      </c>
      <c r="AG315" s="160"/>
      <c r="AH315" s="160" t="b">
        <f t="shared" ref="AH315" si="60">IF(I315="Funcionamiento",J315=0,J315="")</f>
        <v>1</v>
      </c>
    </row>
    <row r="316" spans="1:34" ht="44.25" customHeight="1" thickBot="1" x14ac:dyDescent="0.3">
      <c r="A316" s="147">
        <v>114</v>
      </c>
      <c r="B316" s="147">
        <v>2017</v>
      </c>
      <c r="C316" s="148" t="s">
        <v>877</v>
      </c>
      <c r="D316" s="147">
        <v>5</v>
      </c>
      <c r="E316" s="148"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DE PRESTACIÓN DE SERVICIOS PROFESIONALES Y DE APOYO A LA GESTIÓN</v>
      </c>
      <c r="F316" s="148" t="s">
        <v>108</v>
      </c>
      <c r="G316" s="148" t="s">
        <v>125</v>
      </c>
      <c r="H316" s="149" t="s">
        <v>1175</v>
      </c>
      <c r="I316" s="149" t="s">
        <v>162</v>
      </c>
      <c r="J316" s="150"/>
      <c r="K316" s="151"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No ha seleccionado un número de programa</v>
      </c>
      <c r="L316" s="152"/>
      <c r="M316" s="147" t="s">
        <v>1034</v>
      </c>
      <c r="N316" s="153" t="s">
        <v>1086</v>
      </c>
      <c r="O316" s="154"/>
      <c r="P316" s="155"/>
      <c r="Q316" s="156"/>
      <c r="R316" s="156">
        <v>1</v>
      </c>
      <c r="S316" s="156">
        <v>12743500</v>
      </c>
      <c r="T316" s="156">
        <f t="shared" si="30"/>
        <v>12743500</v>
      </c>
      <c r="U316" s="156">
        <v>12743500</v>
      </c>
      <c r="V316" s="157">
        <v>43089</v>
      </c>
      <c r="W316" s="157">
        <v>43090</v>
      </c>
      <c r="X316" s="157">
        <v>43454</v>
      </c>
      <c r="Y316" s="147">
        <f t="shared" si="19"/>
        <v>364</v>
      </c>
      <c r="Z316" s="147"/>
      <c r="AA316" s="158"/>
      <c r="AB316" s="147"/>
      <c r="AC316" s="147"/>
      <c r="AD316" s="147"/>
      <c r="AE316" s="147" t="s">
        <v>777</v>
      </c>
      <c r="AF316" s="159">
        <f t="shared" si="31"/>
        <v>1</v>
      </c>
      <c r="AG316" s="160"/>
      <c r="AH316" s="160" t="b">
        <f t="shared" si="32"/>
        <v>1</v>
      </c>
    </row>
    <row r="317" spans="1:34" ht="44.25" customHeight="1" thickBot="1" x14ac:dyDescent="0.3">
      <c r="A317" s="147">
        <v>114</v>
      </c>
      <c r="B317" s="147">
        <v>2017</v>
      </c>
      <c r="C317" s="148" t="s">
        <v>877</v>
      </c>
      <c r="D317" s="147">
        <v>20</v>
      </c>
      <c r="E317" s="148"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OTROS GASTOS</v>
      </c>
      <c r="F317" s="148" t="s">
        <v>108</v>
      </c>
      <c r="G317" s="148" t="s">
        <v>125</v>
      </c>
      <c r="H317" s="149" t="s">
        <v>995</v>
      </c>
      <c r="I317" s="149" t="s">
        <v>162</v>
      </c>
      <c r="J317" s="150"/>
      <c r="K317" s="151"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No ha seleccionado un número de programa</v>
      </c>
      <c r="L317" s="152"/>
      <c r="M317" s="147" t="s">
        <v>1034</v>
      </c>
      <c r="N317" s="153" t="s">
        <v>1086</v>
      </c>
      <c r="O317" s="154">
        <v>25487000</v>
      </c>
      <c r="P317" s="155"/>
      <c r="Q317" s="156">
        <v>0</v>
      </c>
      <c r="R317" s="156"/>
      <c r="S317" s="156"/>
      <c r="T317" s="156">
        <f t="shared" si="30"/>
        <v>25487000</v>
      </c>
      <c r="U317" s="156">
        <v>25487000</v>
      </c>
      <c r="V317" s="157">
        <v>43089</v>
      </c>
      <c r="W317" s="157">
        <v>43090</v>
      </c>
      <c r="X317" s="157">
        <v>43454</v>
      </c>
      <c r="Y317" s="147">
        <f t="shared" si="19"/>
        <v>364</v>
      </c>
      <c r="Z317" s="147"/>
      <c r="AA317" s="158"/>
      <c r="AB317" s="147"/>
      <c r="AC317" s="147"/>
      <c r="AD317" s="147"/>
      <c r="AE317" s="147" t="s">
        <v>777</v>
      </c>
      <c r="AF317" s="159">
        <f t="shared" si="31"/>
        <v>1</v>
      </c>
      <c r="AG317" s="160"/>
      <c r="AH317" s="160" t="b">
        <f t="shared" si="32"/>
        <v>1</v>
      </c>
    </row>
    <row r="318" spans="1:34" ht="44.25" customHeight="1" thickBot="1" x14ac:dyDescent="0.3">
      <c r="A318" s="147">
        <v>115</v>
      </c>
      <c r="B318" s="147">
        <v>2017</v>
      </c>
      <c r="C318" s="148" t="s">
        <v>878</v>
      </c>
      <c r="D318" s="147">
        <v>5</v>
      </c>
      <c r="E318" s="148"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 PROFESIONALES Y DE APOYO A LA GESTIÓN</v>
      </c>
      <c r="F318" s="148" t="s">
        <v>105</v>
      </c>
      <c r="G318" s="148" t="s">
        <v>121</v>
      </c>
      <c r="H318" s="149" t="s">
        <v>996</v>
      </c>
      <c r="I318" s="149"/>
      <c r="J318" s="150">
        <v>11</v>
      </c>
      <c r="K318" s="151"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Mejores oportunidades para el desarrollo a través de la cultura, la recreación y el deporte</v>
      </c>
      <c r="L318" s="152">
        <v>1353</v>
      </c>
      <c r="M318" s="147" t="s">
        <v>1035</v>
      </c>
      <c r="N318" s="153" t="s">
        <v>1087</v>
      </c>
      <c r="O318" s="156">
        <v>343866003</v>
      </c>
      <c r="P318" s="155"/>
      <c r="Q318" s="156">
        <v>0</v>
      </c>
      <c r="R318" s="156"/>
      <c r="S318" s="156"/>
      <c r="T318" s="156">
        <f t="shared" si="30"/>
        <v>343866003</v>
      </c>
      <c r="U318" s="156">
        <v>343006003</v>
      </c>
      <c r="V318" s="157">
        <v>43090</v>
      </c>
      <c r="W318" s="157">
        <v>42750</v>
      </c>
      <c r="X318" s="157">
        <v>43211</v>
      </c>
      <c r="Y318" s="147">
        <f t="shared" si="19"/>
        <v>461</v>
      </c>
      <c r="Z318" s="147"/>
      <c r="AA318" s="158"/>
      <c r="AB318" s="147"/>
      <c r="AC318" s="147"/>
      <c r="AD318" s="147" t="s">
        <v>777</v>
      </c>
      <c r="AE318" s="147"/>
      <c r="AF318" s="159">
        <f t="shared" si="31"/>
        <v>0.99749902580511862</v>
      </c>
      <c r="AG318" s="160"/>
      <c r="AH318" s="160" t="b">
        <f t="shared" si="32"/>
        <v>0</v>
      </c>
    </row>
    <row r="319" spans="1:34" ht="44.25" customHeight="1" thickBot="1" x14ac:dyDescent="0.3">
      <c r="A319" s="147">
        <v>116</v>
      </c>
      <c r="B319" s="147">
        <v>2017</v>
      </c>
      <c r="C319" s="148" t="s">
        <v>879</v>
      </c>
      <c r="D319" s="147">
        <v>1</v>
      </c>
      <c r="E319" s="148"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OBRA PÚBLICA</v>
      </c>
      <c r="F319" s="148" t="s">
        <v>105</v>
      </c>
      <c r="G319" s="148" t="s">
        <v>121</v>
      </c>
      <c r="H319" s="149" t="s">
        <v>997</v>
      </c>
      <c r="I319" s="149"/>
      <c r="J319" s="150">
        <v>18</v>
      </c>
      <c r="K319" s="151"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 movilidad para todos</v>
      </c>
      <c r="L319" s="152">
        <v>1364</v>
      </c>
      <c r="M319" s="147" t="s">
        <v>1036</v>
      </c>
      <c r="N319" s="153" t="s">
        <v>1088</v>
      </c>
      <c r="O319" s="156">
        <v>319150081</v>
      </c>
      <c r="P319" s="155"/>
      <c r="Q319" s="156">
        <v>0</v>
      </c>
      <c r="R319" s="156"/>
      <c r="S319" s="156"/>
      <c r="T319" s="156">
        <f t="shared" si="30"/>
        <v>319150081</v>
      </c>
      <c r="U319" s="156">
        <v>319150081</v>
      </c>
      <c r="V319" s="157">
        <v>43090</v>
      </c>
      <c r="W319" s="157">
        <v>43111</v>
      </c>
      <c r="X319" s="157">
        <v>43215</v>
      </c>
      <c r="Y319" s="147">
        <f t="shared" si="19"/>
        <v>104</v>
      </c>
      <c r="Z319" s="147"/>
      <c r="AA319" s="158"/>
      <c r="AB319" s="147"/>
      <c r="AC319" s="147"/>
      <c r="AD319" s="147"/>
      <c r="AE319" s="147" t="s">
        <v>777</v>
      </c>
      <c r="AF319" s="159">
        <f t="shared" si="31"/>
        <v>1</v>
      </c>
      <c r="AG319" s="160"/>
      <c r="AH319" s="160" t="b">
        <f t="shared" si="32"/>
        <v>0</v>
      </c>
    </row>
    <row r="320" spans="1:34" ht="44.25" customHeight="1" thickBot="1" x14ac:dyDescent="0.3">
      <c r="A320" s="147">
        <v>117</v>
      </c>
      <c r="B320" s="147">
        <v>2017</v>
      </c>
      <c r="C320" s="148" t="s">
        <v>880</v>
      </c>
      <c r="D320" s="147">
        <v>3</v>
      </c>
      <c r="E320" s="148"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INTERVENTORÍA</v>
      </c>
      <c r="F320" s="148" t="s">
        <v>223</v>
      </c>
      <c r="G320" s="148" t="s">
        <v>121</v>
      </c>
      <c r="H320" s="149" t="s">
        <v>998</v>
      </c>
      <c r="I320" s="149"/>
      <c r="J320" s="150">
        <v>18</v>
      </c>
      <c r="K320" s="151" t="str">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Mejor movilidad para todos</v>
      </c>
      <c r="L320" s="152">
        <v>1364</v>
      </c>
      <c r="M320" s="147">
        <v>6760332</v>
      </c>
      <c r="N320" s="153" t="s">
        <v>1089</v>
      </c>
      <c r="O320" s="156">
        <v>67362033</v>
      </c>
      <c r="P320" s="155"/>
      <c r="Q320" s="156">
        <v>0</v>
      </c>
      <c r="R320" s="156"/>
      <c r="S320" s="156"/>
      <c r="T320" s="156">
        <f t="shared" si="30"/>
        <v>67362033</v>
      </c>
      <c r="U320" s="156">
        <v>67362033</v>
      </c>
      <c r="V320" s="157">
        <v>43090</v>
      </c>
      <c r="W320" s="157">
        <v>43111</v>
      </c>
      <c r="X320" s="157">
        <v>43215</v>
      </c>
      <c r="Y320" s="147">
        <f t="shared" si="19"/>
        <v>104</v>
      </c>
      <c r="Z320" s="147"/>
      <c r="AA320" s="158"/>
      <c r="AB320" s="147"/>
      <c r="AC320" s="147"/>
      <c r="AD320" s="147"/>
      <c r="AE320" s="147" t="s">
        <v>777</v>
      </c>
      <c r="AF320" s="159">
        <f t="shared" si="31"/>
        <v>1</v>
      </c>
      <c r="AG320" s="160"/>
      <c r="AH320" s="160" t="b">
        <f t="shared" si="32"/>
        <v>0</v>
      </c>
    </row>
    <row r="321" spans="1:34" ht="44.25" customHeight="1" thickBot="1" x14ac:dyDescent="0.3">
      <c r="A321" s="147">
        <v>118</v>
      </c>
      <c r="B321" s="147">
        <v>2017</v>
      </c>
      <c r="C321" s="148" t="s">
        <v>881</v>
      </c>
      <c r="D321" s="147">
        <v>1</v>
      </c>
      <c r="E321" s="148"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148" t="s">
        <v>105</v>
      </c>
      <c r="G321" s="148" t="s">
        <v>121</v>
      </c>
      <c r="H321" s="149" t="s">
        <v>999</v>
      </c>
      <c r="I321" s="149"/>
      <c r="J321" s="150">
        <v>45</v>
      </c>
      <c r="K321" s="151"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Gobernanza e influencia local, regional e internacional</v>
      </c>
      <c r="L321" s="152">
        <v>1377</v>
      </c>
      <c r="M321" s="147" t="s">
        <v>1037</v>
      </c>
      <c r="N321" s="153" t="s">
        <v>1090</v>
      </c>
      <c r="O321" s="156">
        <v>523000000</v>
      </c>
      <c r="P321" s="155"/>
      <c r="Q321" s="156">
        <v>0</v>
      </c>
      <c r="R321" s="156"/>
      <c r="S321" s="156"/>
      <c r="T321" s="156">
        <f t="shared" ref="T321" si="61">O321+Q321+S321</f>
        <v>523000000</v>
      </c>
      <c r="U321" s="156">
        <v>523000000</v>
      </c>
      <c r="V321" s="157">
        <v>43095</v>
      </c>
      <c r="W321" s="157">
        <v>43122</v>
      </c>
      <c r="X321" s="157">
        <v>43388</v>
      </c>
      <c r="Y321" s="147">
        <f t="shared" ref="Y321" si="62">X321-W321</f>
        <v>266</v>
      </c>
      <c r="Z321" s="147"/>
      <c r="AA321" s="158"/>
      <c r="AB321" s="147"/>
      <c r="AC321" s="147"/>
      <c r="AD321" s="147" t="s">
        <v>777</v>
      </c>
      <c r="AE321" s="147"/>
      <c r="AF321" s="159">
        <f t="shared" ref="AF321" si="63">SUM(U321/T321)</f>
        <v>1</v>
      </c>
      <c r="AG321" s="160"/>
      <c r="AH321" s="160" t="b">
        <f t="shared" ref="AH321" si="64">IF(I321="Funcionamiento",J321=0,J321="")</f>
        <v>0</v>
      </c>
    </row>
    <row r="322" spans="1:34" ht="44.25" customHeight="1" thickBot="1" x14ac:dyDescent="0.3">
      <c r="A322" s="147">
        <v>118</v>
      </c>
      <c r="B322" s="147">
        <v>2017</v>
      </c>
      <c r="C322" s="148" t="s">
        <v>881</v>
      </c>
      <c r="D322" s="147">
        <v>1</v>
      </c>
      <c r="E322" s="148"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148" t="s">
        <v>105</v>
      </c>
      <c r="G322" s="148" t="s">
        <v>121</v>
      </c>
      <c r="H322" s="149" t="s">
        <v>999</v>
      </c>
      <c r="I322" s="149" t="s">
        <v>163</v>
      </c>
      <c r="J322" s="150">
        <v>45</v>
      </c>
      <c r="K322" s="151"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Gobernanza e influencia local, regional e internacional</v>
      </c>
      <c r="L322" s="152">
        <v>1377</v>
      </c>
      <c r="M322" s="147" t="s">
        <v>1037</v>
      </c>
      <c r="N322" s="153" t="s">
        <v>1090</v>
      </c>
      <c r="O322" s="156"/>
      <c r="P322" s="155"/>
      <c r="Q322" s="156">
        <v>0</v>
      </c>
      <c r="R322" s="156">
        <v>1</v>
      </c>
      <c r="S322" s="156">
        <v>261500000</v>
      </c>
      <c r="T322" s="156">
        <f t="shared" si="30"/>
        <v>261500000</v>
      </c>
      <c r="U322" s="156">
        <v>183367535</v>
      </c>
      <c r="V322" s="157">
        <v>43095</v>
      </c>
      <c r="W322" s="157">
        <v>43122</v>
      </c>
      <c r="X322" s="157">
        <v>43388</v>
      </c>
      <c r="Y322" s="147">
        <f t="shared" si="19"/>
        <v>266</v>
      </c>
      <c r="Z322" s="147"/>
      <c r="AA322" s="158"/>
      <c r="AB322" s="147"/>
      <c r="AC322" s="147"/>
      <c r="AD322" s="147" t="s">
        <v>777</v>
      </c>
      <c r="AE322" s="147"/>
      <c r="AF322" s="159">
        <f t="shared" si="31"/>
        <v>0.70121428298279154</v>
      </c>
      <c r="AG322" s="160"/>
      <c r="AH322" s="160" t="b">
        <f t="shared" si="32"/>
        <v>0</v>
      </c>
    </row>
    <row r="323" spans="1:34" ht="44.25" customHeight="1" thickBot="1" x14ac:dyDescent="0.3">
      <c r="A323" s="147">
        <v>119</v>
      </c>
      <c r="B323" s="147">
        <v>2017</v>
      </c>
      <c r="C323" s="148" t="s">
        <v>882</v>
      </c>
      <c r="D323" s="147">
        <v>2</v>
      </c>
      <c r="E323" s="148"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CONSULTORÍA</v>
      </c>
      <c r="F323" s="148" t="s">
        <v>223</v>
      </c>
      <c r="G323" s="148" t="s">
        <v>121</v>
      </c>
      <c r="H323" s="149" t="s">
        <v>1000</v>
      </c>
      <c r="I323" s="149"/>
      <c r="J323" s="150">
        <v>45</v>
      </c>
      <c r="K323" s="151"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Gobernanza e influencia local, regional e internacional</v>
      </c>
      <c r="L323" s="152">
        <v>1377</v>
      </c>
      <c r="M323" s="147" t="s">
        <v>1038</v>
      </c>
      <c r="N323" s="153" t="s">
        <v>1091</v>
      </c>
      <c r="O323" s="156">
        <v>59985442</v>
      </c>
      <c r="P323" s="155"/>
      <c r="Q323" s="156">
        <v>0</v>
      </c>
      <c r="R323" s="156"/>
      <c r="S323" s="156"/>
      <c r="T323" s="156">
        <f t="shared" si="30"/>
        <v>59985442</v>
      </c>
      <c r="U323" s="156">
        <v>17995633</v>
      </c>
      <c r="V323" s="157">
        <v>43096</v>
      </c>
      <c r="W323" s="157">
        <v>43129</v>
      </c>
      <c r="X323" s="157">
        <v>43489</v>
      </c>
      <c r="Y323" s="147">
        <f t="shared" si="19"/>
        <v>360</v>
      </c>
      <c r="Z323" s="147"/>
      <c r="AA323" s="158"/>
      <c r="AB323" s="147"/>
      <c r="AC323" s="147"/>
      <c r="AD323" s="147" t="s">
        <v>777</v>
      </c>
      <c r="AE323" s="147"/>
      <c r="AF323" s="159">
        <f t="shared" si="31"/>
        <v>0.30000000666828464</v>
      </c>
      <c r="AG323" s="160"/>
      <c r="AH323" s="160" t="b">
        <f t="shared" si="32"/>
        <v>0</v>
      </c>
    </row>
    <row r="324" spans="1:34" ht="44.25" customHeight="1" thickBot="1" x14ac:dyDescent="0.3">
      <c r="A324" s="147">
        <v>120</v>
      </c>
      <c r="B324" s="147">
        <v>2017</v>
      </c>
      <c r="C324" s="148" t="s">
        <v>883</v>
      </c>
      <c r="D324" s="147">
        <v>5</v>
      </c>
      <c r="E324" s="148"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 PROFESIONALES Y DE APOYO A LA GESTIÓN</v>
      </c>
      <c r="F324" s="148" t="s">
        <v>105</v>
      </c>
      <c r="G324" s="148" t="s">
        <v>121</v>
      </c>
      <c r="H324" s="149" t="s">
        <v>1001</v>
      </c>
      <c r="I324" s="149"/>
      <c r="J324" s="150">
        <v>38</v>
      </c>
      <c r="K324" s="151" t="str">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BH-BMPT'!$D$39,IF(J324=39,'Equivalencia BH-BMPT'!$D$40,IF(J324=40,'Equivalencia BH-BMPT'!$D$41,IF(J324=41,'Equivalencia BH-BMPT'!$D$42,IF(J324=42,'Equivalencia BH-BMPT'!$D$43,IF(J324=43,'Equivalencia BH-BMPT'!$D$44,IF(J324=44,'Equivalencia BH-BMPT'!$D$45,IF(J324=45,'Equivalencia BH-BMPT'!$D$46,"No ha seleccionado un número de programa")))))))))))))))))))))))))))))))))))))))))))))</f>
        <v>Recuperación y manejo de la Estructura Ecológica Principal</v>
      </c>
      <c r="L324" s="152">
        <v>1379</v>
      </c>
      <c r="M324" s="147" t="s">
        <v>1039</v>
      </c>
      <c r="N324" s="153" t="s">
        <v>1092</v>
      </c>
      <c r="O324" s="156">
        <v>420423653</v>
      </c>
      <c r="P324" s="155"/>
      <c r="Q324" s="156">
        <v>0</v>
      </c>
      <c r="R324" s="156"/>
      <c r="S324" s="156"/>
      <c r="T324" s="156">
        <f t="shared" ref="T324" si="65">O324+Q324+S324</f>
        <v>420423653</v>
      </c>
      <c r="U324" s="156">
        <v>378381287</v>
      </c>
      <c r="V324" s="157">
        <v>43095</v>
      </c>
      <c r="W324" s="157">
        <v>43137</v>
      </c>
      <c r="X324" s="157">
        <v>43501</v>
      </c>
      <c r="Y324" s="147">
        <f t="shared" ref="Y324" si="66">X324-W324</f>
        <v>364</v>
      </c>
      <c r="Z324" s="147"/>
      <c r="AA324" s="158"/>
      <c r="AB324" s="147"/>
      <c r="AC324" s="147"/>
      <c r="AD324" s="147"/>
      <c r="AE324" s="147"/>
      <c r="AF324" s="159">
        <f t="shared" ref="AF324" si="67">SUM(U324/T324)</f>
        <v>0.89999999833501276</v>
      </c>
      <c r="AG324" s="160"/>
      <c r="AH324" s="160" t="b">
        <f t="shared" ref="AH324" si="68">IF(I324="Funcionamiento",J324=0,J324="")</f>
        <v>0</v>
      </c>
    </row>
    <row r="325" spans="1:34" ht="44.25" customHeight="1" thickBot="1" x14ac:dyDescent="0.3">
      <c r="A325" s="147">
        <v>120</v>
      </c>
      <c r="B325" s="147">
        <v>2017</v>
      </c>
      <c r="C325" s="148" t="s">
        <v>883</v>
      </c>
      <c r="D325" s="147">
        <v>5</v>
      </c>
      <c r="E325" s="148"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CONTRATOS DE PRESTACIÓN DE SERVICIOS PROFESIONALES Y DE APOYO A LA GESTIÓN</v>
      </c>
      <c r="F325" s="148" t="s">
        <v>105</v>
      </c>
      <c r="G325" s="148" t="s">
        <v>121</v>
      </c>
      <c r="H325" s="149" t="s">
        <v>1001</v>
      </c>
      <c r="I325" s="149" t="s">
        <v>163</v>
      </c>
      <c r="J325" s="150">
        <v>38</v>
      </c>
      <c r="K325" s="151"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BH-BMPT'!$D$39,IF(J325=39,'Equivalencia BH-BMPT'!$D$40,IF(J325=40,'Equivalencia BH-BMPT'!$D$41,IF(J325=41,'Equivalencia BH-BMPT'!$D$42,IF(J325=42,'Equivalencia BH-BMPT'!$D$43,IF(J325=43,'Equivalencia BH-BMPT'!$D$44,IF(J325=44,'Equivalencia BH-BMPT'!$D$45,IF(J325=45,'Equivalencia BH-BMPT'!$D$46,"No ha seleccionado un número de programa")))))))))))))))))))))))))))))))))))))))))))))</f>
        <v>Recuperación y manejo de la Estructura Ecológica Principal</v>
      </c>
      <c r="L325" s="152">
        <v>1379</v>
      </c>
      <c r="M325" s="147" t="s">
        <v>1039</v>
      </c>
      <c r="N325" s="153" t="s">
        <v>1092</v>
      </c>
      <c r="O325" s="156"/>
      <c r="P325" s="155"/>
      <c r="Q325" s="156">
        <v>0</v>
      </c>
      <c r="R325" s="156">
        <v>1</v>
      </c>
      <c r="S325" s="156">
        <v>193133133</v>
      </c>
      <c r="T325" s="156">
        <f t="shared" si="30"/>
        <v>193133133</v>
      </c>
      <c r="U325" s="156"/>
      <c r="V325" s="157">
        <v>43095</v>
      </c>
      <c r="W325" s="157">
        <v>43137</v>
      </c>
      <c r="X325" s="157">
        <v>43501</v>
      </c>
      <c r="Y325" s="147">
        <f t="shared" si="19"/>
        <v>364</v>
      </c>
      <c r="Z325" s="147"/>
      <c r="AA325" s="158"/>
      <c r="AB325" s="147"/>
      <c r="AC325" s="147"/>
      <c r="AD325" s="147"/>
      <c r="AE325" s="147"/>
      <c r="AF325" s="159">
        <f t="shared" si="31"/>
        <v>0</v>
      </c>
      <c r="AG325" s="160"/>
      <c r="AH325" s="160" t="b">
        <f t="shared" si="32"/>
        <v>0</v>
      </c>
    </row>
    <row r="326" spans="1:34" ht="44.25" customHeight="1" thickBot="1" x14ac:dyDescent="0.3">
      <c r="A326" s="147">
        <v>121</v>
      </c>
      <c r="B326" s="147">
        <v>2017</v>
      </c>
      <c r="C326" s="148" t="s">
        <v>884</v>
      </c>
      <c r="D326" s="147">
        <v>3</v>
      </c>
      <c r="E326" s="148"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INTERVENTORÍA</v>
      </c>
      <c r="F326" s="148" t="s">
        <v>104</v>
      </c>
      <c r="G326" s="148" t="s">
        <v>121</v>
      </c>
      <c r="H326" s="149" t="s">
        <v>1002</v>
      </c>
      <c r="I326" s="149"/>
      <c r="J326" s="150">
        <v>11</v>
      </c>
      <c r="K326" s="151"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Mejores oportunidades para el desarrollo a través de la cultura, la recreación y el deporte</v>
      </c>
      <c r="L326" s="152">
        <v>1353</v>
      </c>
      <c r="M326" s="147">
        <v>79819273</v>
      </c>
      <c r="N326" s="153" t="s">
        <v>1093</v>
      </c>
      <c r="O326" s="156">
        <v>7500001</v>
      </c>
      <c r="P326" s="155"/>
      <c r="Q326" s="156">
        <v>0</v>
      </c>
      <c r="R326" s="156"/>
      <c r="S326" s="156"/>
      <c r="T326" s="156">
        <f t="shared" si="30"/>
        <v>7500001</v>
      </c>
      <c r="U326" s="156">
        <v>7500001</v>
      </c>
      <c r="V326" s="157">
        <v>43097</v>
      </c>
      <c r="W326" s="157">
        <v>43118</v>
      </c>
      <c r="X326" s="157">
        <v>43207</v>
      </c>
      <c r="Y326" s="147">
        <f t="shared" si="19"/>
        <v>89</v>
      </c>
      <c r="Z326" s="147"/>
      <c r="AA326" s="158"/>
      <c r="AB326" s="147"/>
      <c r="AC326" s="147"/>
      <c r="AD326" s="147"/>
      <c r="AE326" s="147" t="s">
        <v>777</v>
      </c>
      <c r="AF326" s="159">
        <f t="shared" si="31"/>
        <v>1</v>
      </c>
      <c r="AG326" s="160"/>
      <c r="AH326" s="160" t="b">
        <f t="shared" si="32"/>
        <v>0</v>
      </c>
    </row>
    <row r="327" spans="1:34" ht="44.25" customHeight="1" thickBot="1" x14ac:dyDescent="0.3">
      <c r="A327" s="147">
        <v>122</v>
      </c>
      <c r="B327" s="147">
        <v>2017</v>
      </c>
      <c r="C327" s="148" t="s">
        <v>885</v>
      </c>
      <c r="D327" s="147">
        <v>6</v>
      </c>
      <c r="E327" s="148"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COMPRAVENTA DE BIENES MUEBLES</v>
      </c>
      <c r="F327" s="148" t="s">
        <v>104</v>
      </c>
      <c r="G327" s="148" t="s">
        <v>121</v>
      </c>
      <c r="H327" s="149" t="s">
        <v>1003</v>
      </c>
      <c r="I327" s="149"/>
      <c r="J327" s="150">
        <v>45</v>
      </c>
      <c r="K327" s="151"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Gobernanza e influencia local, regional e internacional</v>
      </c>
      <c r="L327" s="152">
        <v>1377</v>
      </c>
      <c r="M327" s="147" t="s">
        <v>1040</v>
      </c>
      <c r="N327" s="153" t="s">
        <v>1094</v>
      </c>
      <c r="O327" s="156">
        <v>16224390</v>
      </c>
      <c r="P327" s="155"/>
      <c r="Q327" s="156">
        <v>0</v>
      </c>
      <c r="R327" s="156"/>
      <c r="S327" s="156"/>
      <c r="T327" s="156">
        <f t="shared" si="30"/>
        <v>16224390</v>
      </c>
      <c r="U327" s="156">
        <v>16224390</v>
      </c>
      <c r="V327" s="157">
        <v>43096</v>
      </c>
      <c r="W327" s="157">
        <v>43136</v>
      </c>
      <c r="X327" s="157">
        <v>43194</v>
      </c>
      <c r="Y327" s="147">
        <f t="shared" si="19"/>
        <v>58</v>
      </c>
      <c r="Z327" s="147"/>
      <c r="AA327" s="158"/>
      <c r="AB327" s="147"/>
      <c r="AC327" s="147"/>
      <c r="AD327" s="147"/>
      <c r="AE327" s="147" t="s">
        <v>777</v>
      </c>
      <c r="AF327" s="159">
        <f t="shared" si="31"/>
        <v>1</v>
      </c>
      <c r="AG327" s="160"/>
      <c r="AH327" s="160" t="b">
        <f t="shared" si="32"/>
        <v>0</v>
      </c>
    </row>
    <row r="328" spans="1:34" ht="44.25" customHeight="1" thickBot="1" x14ac:dyDescent="0.3">
      <c r="A328" s="147">
        <v>123</v>
      </c>
      <c r="B328" s="147">
        <v>2017</v>
      </c>
      <c r="C328" s="148" t="s">
        <v>886</v>
      </c>
      <c r="D328" s="147">
        <v>3</v>
      </c>
      <c r="E328" s="148"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INTERVENTORÍA</v>
      </c>
      <c r="F328" s="148" t="s">
        <v>223</v>
      </c>
      <c r="G328" s="148" t="s">
        <v>121</v>
      </c>
      <c r="H328" s="149" t="s">
        <v>1004</v>
      </c>
      <c r="I328" s="149"/>
      <c r="J328" s="150">
        <v>45</v>
      </c>
      <c r="K328" s="151"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Gobernanza e influencia local, regional e internacional</v>
      </c>
      <c r="L328" s="152">
        <v>1377</v>
      </c>
      <c r="M328" s="147" t="s">
        <v>1041</v>
      </c>
      <c r="N328" s="153" t="s">
        <v>1095</v>
      </c>
      <c r="O328" s="156">
        <v>56424000</v>
      </c>
      <c r="P328" s="155"/>
      <c r="Q328" s="156">
        <v>0</v>
      </c>
      <c r="R328" s="156"/>
      <c r="S328" s="156"/>
      <c r="T328" s="156">
        <f t="shared" ref="T328" si="69">O328+Q328+S328</f>
        <v>56424000</v>
      </c>
      <c r="U328" s="156">
        <v>56424000</v>
      </c>
      <c r="V328" s="157">
        <v>43097</v>
      </c>
      <c r="W328" s="157">
        <v>43122</v>
      </c>
      <c r="X328" s="157">
        <v>43388</v>
      </c>
      <c r="Y328" s="147">
        <f t="shared" ref="Y328" si="70">X328-W328</f>
        <v>266</v>
      </c>
      <c r="Z328" s="147"/>
      <c r="AA328" s="158"/>
      <c r="AB328" s="147"/>
      <c r="AC328" s="147"/>
      <c r="AD328" s="147" t="s">
        <v>777</v>
      </c>
      <c r="AE328" s="147"/>
      <c r="AF328" s="159">
        <f t="shared" ref="AF328" si="71">SUM(U328/T328)</f>
        <v>1</v>
      </c>
      <c r="AG328" s="160"/>
      <c r="AH328" s="160" t="b">
        <f t="shared" ref="AH328" si="72">IF(I328="Funcionamiento",J328=0,J328="")</f>
        <v>0</v>
      </c>
    </row>
    <row r="329" spans="1:34" ht="44.25" customHeight="1" thickBot="1" x14ac:dyDescent="0.3">
      <c r="A329" s="147">
        <v>123</v>
      </c>
      <c r="B329" s="147">
        <v>2017</v>
      </c>
      <c r="C329" s="148" t="s">
        <v>886</v>
      </c>
      <c r="D329" s="147">
        <v>3</v>
      </c>
      <c r="E329" s="148"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INTERVENTORÍA</v>
      </c>
      <c r="F329" s="148" t="s">
        <v>223</v>
      </c>
      <c r="G329" s="148" t="s">
        <v>121</v>
      </c>
      <c r="H329" s="149" t="s">
        <v>1004</v>
      </c>
      <c r="I329" s="149" t="s">
        <v>163</v>
      </c>
      <c r="J329" s="150">
        <v>45</v>
      </c>
      <c r="K329" s="151"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152">
        <v>1377</v>
      </c>
      <c r="M329" s="147" t="s">
        <v>1041</v>
      </c>
      <c r="N329" s="153" t="s">
        <v>1095</v>
      </c>
      <c r="O329" s="156"/>
      <c r="P329" s="155"/>
      <c r="Q329" s="156">
        <v>0</v>
      </c>
      <c r="R329" s="156">
        <v>1</v>
      </c>
      <c r="S329" s="156">
        <v>56424000</v>
      </c>
      <c r="T329" s="156">
        <f t="shared" si="30"/>
        <v>56424000</v>
      </c>
      <c r="U329" s="156">
        <v>45679572</v>
      </c>
      <c r="V329" s="157">
        <v>43097</v>
      </c>
      <c r="W329" s="157">
        <v>43122</v>
      </c>
      <c r="X329" s="157">
        <v>43388</v>
      </c>
      <c r="Y329" s="147">
        <f t="shared" si="19"/>
        <v>266</v>
      </c>
      <c r="Z329" s="147"/>
      <c r="AA329" s="158"/>
      <c r="AB329" s="147"/>
      <c r="AC329" s="147"/>
      <c r="AD329" s="147" t="s">
        <v>777</v>
      </c>
      <c r="AE329" s="147"/>
      <c r="AF329" s="159">
        <f t="shared" si="31"/>
        <v>0.80957698851552529</v>
      </c>
      <c r="AG329" s="160"/>
      <c r="AH329" s="160" t="b">
        <f t="shared" si="32"/>
        <v>0</v>
      </c>
    </row>
    <row r="330" spans="1:34" ht="44.25" customHeight="1" thickBot="1" x14ac:dyDescent="0.3">
      <c r="A330" s="147">
        <v>124</v>
      </c>
      <c r="B330" s="147">
        <v>2017</v>
      </c>
      <c r="C330" s="148"/>
      <c r="D330" s="147">
        <v>3</v>
      </c>
      <c r="E330" s="148"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INTERVENTORÍA</v>
      </c>
      <c r="F330" s="148" t="s">
        <v>223</v>
      </c>
      <c r="G330" s="148" t="s">
        <v>121</v>
      </c>
      <c r="H330" s="149" t="s">
        <v>1005</v>
      </c>
      <c r="I330" s="149"/>
      <c r="J330" s="150">
        <v>18</v>
      </c>
      <c r="K330" s="151"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 movilidad para todos</v>
      </c>
      <c r="L330" s="152">
        <v>1364</v>
      </c>
      <c r="M330" s="147" t="s">
        <v>1042</v>
      </c>
      <c r="N330" s="153" t="s">
        <v>1096</v>
      </c>
      <c r="O330" s="156">
        <v>899999977</v>
      </c>
      <c r="P330" s="155"/>
      <c r="Q330" s="156">
        <v>0</v>
      </c>
      <c r="R330" s="156"/>
      <c r="S330" s="156"/>
      <c r="T330" s="156">
        <f t="shared" ref="T330" si="73">O330+Q330+S330</f>
        <v>899999977</v>
      </c>
      <c r="U330" s="156">
        <v>698689139</v>
      </c>
      <c r="V330" s="157">
        <v>43073</v>
      </c>
      <c r="W330" s="157">
        <v>43133</v>
      </c>
      <c r="X330" s="157">
        <v>43480</v>
      </c>
      <c r="Y330" s="147">
        <f t="shared" ref="Y330" si="74">X330-W330</f>
        <v>347</v>
      </c>
      <c r="Z330" s="147"/>
      <c r="AA330" s="158"/>
      <c r="AB330" s="147"/>
      <c r="AC330" s="147"/>
      <c r="AD330" s="147" t="s">
        <v>777</v>
      </c>
      <c r="AE330" s="147"/>
      <c r="AF330" s="159">
        <f t="shared" ref="AF330" si="75">SUM(U330/T330)</f>
        <v>0.77632128539487733</v>
      </c>
      <c r="AG330" s="160"/>
      <c r="AH330" s="160" t="b">
        <f t="shared" ref="AH330" si="76">IF(I330="Funcionamiento",J330=0,J330="")</f>
        <v>0</v>
      </c>
    </row>
    <row r="331" spans="1:34" ht="44.25" customHeight="1" thickBot="1" x14ac:dyDescent="0.3">
      <c r="A331" s="147">
        <v>124</v>
      </c>
      <c r="B331" s="147">
        <v>2017</v>
      </c>
      <c r="C331" s="148"/>
      <c r="D331" s="147">
        <v>3</v>
      </c>
      <c r="E331" s="148"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INTERVENTORÍA</v>
      </c>
      <c r="F331" s="148" t="s">
        <v>223</v>
      </c>
      <c r="G331" s="148" t="s">
        <v>121</v>
      </c>
      <c r="H331" s="149" t="s">
        <v>1005</v>
      </c>
      <c r="I331" s="149" t="s">
        <v>163</v>
      </c>
      <c r="J331" s="150">
        <v>18</v>
      </c>
      <c r="K331" s="151"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Mejor movilidad para todos</v>
      </c>
      <c r="L331" s="152">
        <v>1364</v>
      </c>
      <c r="M331" s="147" t="s">
        <v>1042</v>
      </c>
      <c r="N331" s="153" t="s">
        <v>1096</v>
      </c>
      <c r="O331" s="156"/>
      <c r="P331" s="155"/>
      <c r="Q331" s="156">
        <v>0</v>
      </c>
      <c r="R331" s="156">
        <v>1</v>
      </c>
      <c r="S331" s="156">
        <v>269999993</v>
      </c>
      <c r="T331" s="156">
        <f t="shared" si="30"/>
        <v>269999993</v>
      </c>
      <c r="U331" s="156"/>
      <c r="V331" s="157">
        <v>43073</v>
      </c>
      <c r="W331" s="157">
        <v>43133</v>
      </c>
      <c r="X331" s="157">
        <v>43480</v>
      </c>
      <c r="Y331" s="147">
        <f t="shared" si="19"/>
        <v>347</v>
      </c>
      <c r="Z331" s="147"/>
      <c r="AA331" s="158"/>
      <c r="AB331" s="147"/>
      <c r="AC331" s="147"/>
      <c r="AD331" s="147" t="s">
        <v>777</v>
      </c>
      <c r="AE331" s="147"/>
      <c r="AF331" s="159">
        <f t="shared" si="31"/>
        <v>0</v>
      </c>
      <c r="AG331" s="160"/>
      <c r="AH331" s="160" t="b">
        <f t="shared" si="32"/>
        <v>0</v>
      </c>
    </row>
    <row r="332" spans="1:34" ht="44.25" customHeight="1" thickBot="1" x14ac:dyDescent="0.3">
      <c r="A332" s="147">
        <v>125</v>
      </c>
      <c r="B332" s="147">
        <v>2017</v>
      </c>
      <c r="C332" s="148" t="s">
        <v>887</v>
      </c>
      <c r="D332" s="147">
        <v>4</v>
      </c>
      <c r="E332" s="148"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CONTRATOS DE PRESTACIÓN DE SERVICIOS</v>
      </c>
      <c r="F332" s="148" t="s">
        <v>108</v>
      </c>
      <c r="G332" s="148" t="s">
        <v>125</v>
      </c>
      <c r="H332" s="149" t="s">
        <v>1006</v>
      </c>
      <c r="I332" s="149" t="s">
        <v>162</v>
      </c>
      <c r="J332" s="150"/>
      <c r="K332" s="151"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No ha seleccionado un número de programa</v>
      </c>
      <c r="L332" s="152"/>
      <c r="M332" s="147" t="s">
        <v>1043</v>
      </c>
      <c r="N332" s="153" t="s">
        <v>1097</v>
      </c>
      <c r="O332" s="156">
        <v>69000000</v>
      </c>
      <c r="P332" s="155"/>
      <c r="Q332" s="156"/>
      <c r="R332" s="156"/>
      <c r="S332" s="156"/>
      <c r="T332" s="156">
        <f t="shared" ref="T332" si="77">O332+Q332+S332</f>
        <v>69000000</v>
      </c>
      <c r="U332" s="156">
        <v>69000000</v>
      </c>
      <c r="V332" s="157">
        <v>43097</v>
      </c>
      <c r="W332" s="157">
        <v>43103</v>
      </c>
      <c r="X332" s="157">
        <v>43253</v>
      </c>
      <c r="Y332" s="147">
        <f t="shared" ref="Y332" si="78">X332-W332</f>
        <v>150</v>
      </c>
      <c r="Z332" s="147"/>
      <c r="AA332" s="158"/>
      <c r="AB332" s="147"/>
      <c r="AC332" s="147"/>
      <c r="AD332" s="147"/>
      <c r="AE332" s="147" t="s">
        <v>777</v>
      </c>
      <c r="AF332" s="159">
        <f t="shared" ref="AF332" si="79">SUM(U332/T332)</f>
        <v>1</v>
      </c>
      <c r="AG332" s="160"/>
      <c r="AH332" s="160" t="b">
        <f t="shared" ref="AH332" si="80">IF(I332="Funcionamiento",J332=0,J332="")</f>
        <v>1</v>
      </c>
    </row>
    <row r="333" spans="1:34" ht="44.25" customHeight="1" thickBot="1" x14ac:dyDescent="0.3">
      <c r="A333" s="147">
        <v>125</v>
      </c>
      <c r="B333" s="147">
        <v>2017</v>
      </c>
      <c r="C333" s="148" t="s">
        <v>887</v>
      </c>
      <c r="D333" s="147">
        <v>5</v>
      </c>
      <c r="E333" s="148"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 PROFESIONALES Y DE APOYO A LA GESTIÓN</v>
      </c>
      <c r="F333" s="148" t="s">
        <v>108</v>
      </c>
      <c r="G333" s="148" t="s">
        <v>125</v>
      </c>
      <c r="H333" s="149" t="s">
        <v>1006</v>
      </c>
      <c r="I333" s="149" t="s">
        <v>162</v>
      </c>
      <c r="J333" s="150"/>
      <c r="K333" s="151"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No ha seleccionado un número de programa</v>
      </c>
      <c r="L333" s="152"/>
      <c r="M333" s="147" t="s">
        <v>1043</v>
      </c>
      <c r="N333" s="153" t="s">
        <v>1097</v>
      </c>
      <c r="O333" s="156"/>
      <c r="P333" s="155">
        <v>1</v>
      </c>
      <c r="Q333" s="156">
        <v>-1546099</v>
      </c>
      <c r="R333" s="156">
        <v>1</v>
      </c>
      <c r="S333" s="156">
        <v>34500000</v>
      </c>
      <c r="T333" s="156">
        <f t="shared" si="30"/>
        <v>32953901</v>
      </c>
      <c r="U333" s="156">
        <v>32953901</v>
      </c>
      <c r="V333" s="157">
        <v>43097</v>
      </c>
      <c r="W333" s="157">
        <v>43103</v>
      </c>
      <c r="X333" s="157">
        <v>43253</v>
      </c>
      <c r="Y333" s="147">
        <f t="shared" si="19"/>
        <v>150</v>
      </c>
      <c r="Z333" s="147"/>
      <c r="AA333" s="158"/>
      <c r="AB333" s="147"/>
      <c r="AC333" s="147"/>
      <c r="AD333" s="147"/>
      <c r="AE333" s="147" t="s">
        <v>777</v>
      </c>
      <c r="AF333" s="159">
        <f t="shared" si="31"/>
        <v>1</v>
      </c>
      <c r="AG333" s="160"/>
      <c r="AH333" s="160" t="b">
        <f t="shared" si="32"/>
        <v>1</v>
      </c>
    </row>
    <row r="334" spans="1:34" ht="44.25" customHeight="1" thickBot="1" x14ac:dyDescent="0.3">
      <c r="A334" s="147">
        <v>126</v>
      </c>
      <c r="B334" s="147">
        <v>2017</v>
      </c>
      <c r="C334" s="148" t="s">
        <v>888</v>
      </c>
      <c r="D334" s="147">
        <v>5</v>
      </c>
      <c r="E334" s="148"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CONTRATOS DE PRESTACIÓN DE SERVICIOS PROFESIONALES Y DE APOYO A LA GESTIÓN</v>
      </c>
      <c r="F334" s="148" t="s">
        <v>108</v>
      </c>
      <c r="G334" s="148" t="s">
        <v>125</v>
      </c>
      <c r="H334" s="149" t="s">
        <v>1007</v>
      </c>
      <c r="I334" s="149"/>
      <c r="J334" s="150"/>
      <c r="K334" s="151"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No ha seleccionado un número de programa</v>
      </c>
      <c r="L334" s="152">
        <v>1366</v>
      </c>
      <c r="M334" s="147" t="s">
        <v>1044</v>
      </c>
      <c r="N334" s="153" t="s">
        <v>1098</v>
      </c>
      <c r="O334" s="156">
        <v>179813000</v>
      </c>
      <c r="P334" s="155"/>
      <c r="Q334" s="156">
        <v>0</v>
      </c>
      <c r="R334" s="156"/>
      <c r="S334" s="156"/>
      <c r="T334" s="156">
        <f t="shared" si="30"/>
        <v>179813000</v>
      </c>
      <c r="U334" s="156">
        <v>163579000</v>
      </c>
      <c r="V334" s="157">
        <v>43098</v>
      </c>
      <c r="W334" s="157">
        <v>43132</v>
      </c>
      <c r="X334" s="157">
        <v>43343</v>
      </c>
      <c r="Y334" s="147">
        <f t="shared" si="19"/>
        <v>211</v>
      </c>
      <c r="Z334" s="147"/>
      <c r="AA334" s="158"/>
      <c r="AB334" s="147"/>
      <c r="AC334" s="147"/>
      <c r="AD334" s="147" t="s">
        <v>777</v>
      </c>
      <c r="AE334" s="147"/>
      <c r="AF334" s="159">
        <f t="shared" si="31"/>
        <v>0.90971731743533557</v>
      </c>
      <c r="AG334" s="160"/>
      <c r="AH334" s="160" t="b">
        <f t="shared" si="32"/>
        <v>1</v>
      </c>
    </row>
    <row r="335" spans="1:34" ht="44.25" customHeight="1" thickBot="1" x14ac:dyDescent="0.3">
      <c r="A335" s="147">
        <v>14443</v>
      </c>
      <c r="B335" s="147">
        <v>2017</v>
      </c>
      <c r="C335" s="148" t="s">
        <v>889</v>
      </c>
      <c r="D335" s="147">
        <v>20</v>
      </c>
      <c r="E335" s="148"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OTROS GASTOS</v>
      </c>
      <c r="F335" s="148" t="s">
        <v>108</v>
      </c>
      <c r="G335" s="148" t="s">
        <v>124</v>
      </c>
      <c r="H335" s="149" t="s">
        <v>1008</v>
      </c>
      <c r="I335" s="149" t="s">
        <v>162</v>
      </c>
      <c r="J335" s="150"/>
      <c r="K335" s="151"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No ha seleccionado un número de programa</v>
      </c>
      <c r="L335" s="152"/>
      <c r="M335" s="147" t="s">
        <v>1045</v>
      </c>
      <c r="N335" s="153" t="s">
        <v>1099</v>
      </c>
      <c r="O335" s="156">
        <v>18714182</v>
      </c>
      <c r="P335" s="155">
        <v>1</v>
      </c>
      <c r="Q335" s="156">
        <v>-3610137</v>
      </c>
      <c r="R335" s="156"/>
      <c r="S335" s="156"/>
      <c r="T335" s="156">
        <f t="shared" si="30"/>
        <v>15104045</v>
      </c>
      <c r="U335" s="156">
        <v>15104045</v>
      </c>
      <c r="V335" s="157">
        <v>42787</v>
      </c>
      <c r="W335" s="157">
        <v>42787</v>
      </c>
      <c r="X335" s="157">
        <v>43165</v>
      </c>
      <c r="Y335" s="147">
        <f t="shared" si="19"/>
        <v>378</v>
      </c>
      <c r="Z335" s="147"/>
      <c r="AA335" s="158"/>
      <c r="AB335" s="147"/>
      <c r="AC335" s="147"/>
      <c r="AD335" s="147"/>
      <c r="AE335" s="147" t="s">
        <v>777</v>
      </c>
      <c r="AF335" s="159">
        <f t="shared" si="31"/>
        <v>1</v>
      </c>
      <c r="AG335" s="160"/>
      <c r="AH335" s="160" t="b">
        <f t="shared" si="32"/>
        <v>1</v>
      </c>
    </row>
    <row r="336" spans="1:34" ht="44.25" customHeight="1" thickBot="1" x14ac:dyDescent="0.3">
      <c r="A336" s="147">
        <v>17412</v>
      </c>
      <c r="B336" s="147">
        <v>2017</v>
      </c>
      <c r="C336" s="148" t="s">
        <v>889</v>
      </c>
      <c r="D336" s="147">
        <v>20</v>
      </c>
      <c r="E336" s="148"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OTROS GASTOS</v>
      </c>
      <c r="F336" s="148" t="s">
        <v>108</v>
      </c>
      <c r="G336" s="148" t="s">
        <v>124</v>
      </c>
      <c r="H336" s="149" t="s">
        <v>1009</v>
      </c>
      <c r="I336" s="149" t="s">
        <v>162</v>
      </c>
      <c r="J336" s="150"/>
      <c r="K336" s="151"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152"/>
      <c r="M336" s="147" t="s">
        <v>1046</v>
      </c>
      <c r="N336" s="153" t="s">
        <v>719</v>
      </c>
      <c r="O336" s="156">
        <v>23491528</v>
      </c>
      <c r="P336" s="155"/>
      <c r="Q336" s="156"/>
      <c r="R336" s="156"/>
      <c r="S336" s="156"/>
      <c r="T336" s="156">
        <f t="shared" ref="T336" si="81">O336+Q336+S336</f>
        <v>23491528</v>
      </c>
      <c r="U336" s="156">
        <v>23491528</v>
      </c>
      <c r="V336" s="157">
        <v>42877</v>
      </c>
      <c r="W336" s="157">
        <v>42877</v>
      </c>
      <c r="X336" s="157">
        <v>43100</v>
      </c>
      <c r="Y336" s="147">
        <f t="shared" ref="Y336" si="82">X336-W336</f>
        <v>223</v>
      </c>
      <c r="Z336" s="147"/>
      <c r="AA336" s="158"/>
      <c r="AB336" s="147"/>
      <c r="AC336" s="147"/>
      <c r="AD336" s="147"/>
      <c r="AE336" s="147" t="s">
        <v>777</v>
      </c>
      <c r="AF336" s="159">
        <f t="shared" ref="AF336" si="83">SUM(U336/T336)</f>
        <v>1</v>
      </c>
      <c r="AG336" s="160"/>
      <c r="AH336" s="160" t="b">
        <f t="shared" ref="AH336" si="84">IF(I336="Funcionamiento",J336=0,J336="")</f>
        <v>1</v>
      </c>
    </row>
    <row r="337" spans="1:34" ht="44.25" customHeight="1" thickBot="1" x14ac:dyDescent="0.3">
      <c r="A337" s="147">
        <v>17412</v>
      </c>
      <c r="B337" s="147">
        <v>2017</v>
      </c>
      <c r="C337" s="148" t="s">
        <v>889</v>
      </c>
      <c r="D337" s="147">
        <v>11</v>
      </c>
      <c r="E337" s="148"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SUMINISTRO</v>
      </c>
      <c r="F337" s="148" t="s">
        <v>108</v>
      </c>
      <c r="G337" s="148" t="s">
        <v>124</v>
      </c>
      <c r="H337" s="149" t="s">
        <v>1009</v>
      </c>
      <c r="I337" s="149" t="s">
        <v>162</v>
      </c>
      <c r="J337" s="150"/>
      <c r="K337" s="151"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No ha seleccionado un número de programa</v>
      </c>
      <c r="L337" s="152"/>
      <c r="M337" s="147" t="s">
        <v>1046</v>
      </c>
      <c r="N337" s="153" t="s">
        <v>719</v>
      </c>
      <c r="O337" s="156"/>
      <c r="P337" s="155">
        <v>1</v>
      </c>
      <c r="Q337" s="156">
        <v>-1472029</v>
      </c>
      <c r="R337" s="156">
        <v>1</v>
      </c>
      <c r="S337" s="156">
        <v>29500000</v>
      </c>
      <c r="T337" s="156">
        <f t="shared" si="30"/>
        <v>28027971</v>
      </c>
      <c r="U337" s="156">
        <v>28027971</v>
      </c>
      <c r="V337" s="157">
        <v>42877</v>
      </c>
      <c r="W337" s="157">
        <v>42877</v>
      </c>
      <c r="X337" s="157">
        <v>43100</v>
      </c>
      <c r="Y337" s="147">
        <f t="shared" si="19"/>
        <v>223</v>
      </c>
      <c r="Z337" s="147"/>
      <c r="AA337" s="158"/>
      <c r="AB337" s="147"/>
      <c r="AC337" s="147"/>
      <c r="AD337" s="147"/>
      <c r="AE337" s="147" t="s">
        <v>777</v>
      </c>
      <c r="AF337" s="159">
        <f t="shared" si="31"/>
        <v>1</v>
      </c>
      <c r="AG337" s="160"/>
      <c r="AH337" s="160" t="b">
        <f t="shared" si="32"/>
        <v>1</v>
      </c>
    </row>
    <row r="338" spans="1:34" ht="44.25" customHeight="1" thickBot="1" x14ac:dyDescent="0.3">
      <c r="A338" s="147">
        <v>24305</v>
      </c>
      <c r="B338" s="147">
        <v>2017</v>
      </c>
      <c r="C338" s="148" t="s">
        <v>889</v>
      </c>
      <c r="D338" s="147">
        <v>20</v>
      </c>
      <c r="E338" s="148"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OTROS GASTOS</v>
      </c>
      <c r="F338" s="148" t="s">
        <v>108</v>
      </c>
      <c r="G338" s="148" t="s">
        <v>124</v>
      </c>
      <c r="H338" s="149" t="s">
        <v>1010</v>
      </c>
      <c r="I338" s="149" t="s">
        <v>162</v>
      </c>
      <c r="J338" s="150"/>
      <c r="K338" s="151"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No ha seleccionado un número de programa</v>
      </c>
      <c r="L338" s="152"/>
      <c r="M338" s="147" t="s">
        <v>1047</v>
      </c>
      <c r="N338" s="153" t="s">
        <v>1100</v>
      </c>
      <c r="O338" s="156">
        <v>10503816</v>
      </c>
      <c r="P338" s="155"/>
      <c r="Q338" s="156">
        <v>0</v>
      </c>
      <c r="R338" s="156"/>
      <c r="S338" s="156"/>
      <c r="T338" s="156">
        <f t="shared" si="30"/>
        <v>10503816</v>
      </c>
      <c r="U338" s="156">
        <v>10503816</v>
      </c>
      <c r="V338" s="157"/>
      <c r="W338" s="157">
        <v>43096</v>
      </c>
      <c r="X338" s="157">
        <v>43153</v>
      </c>
      <c r="Y338" s="147">
        <f t="shared" si="19"/>
        <v>57</v>
      </c>
      <c r="Z338" s="147"/>
      <c r="AA338" s="158"/>
      <c r="AB338" s="147"/>
      <c r="AC338" s="147"/>
      <c r="AD338" s="147"/>
      <c r="AE338" s="147" t="s">
        <v>777</v>
      </c>
      <c r="AF338" s="159">
        <f t="shared" si="31"/>
        <v>1</v>
      </c>
      <c r="AG338" s="160"/>
      <c r="AH338" s="160" t="b">
        <f t="shared" si="32"/>
        <v>1</v>
      </c>
    </row>
    <row r="339" spans="1:34" ht="44.25" customHeight="1" thickBot="1" x14ac:dyDescent="0.3">
      <c r="A339" s="147">
        <v>24306</v>
      </c>
      <c r="B339" s="147">
        <v>2017</v>
      </c>
      <c r="C339" s="148" t="s">
        <v>889</v>
      </c>
      <c r="D339" s="147">
        <v>20</v>
      </c>
      <c r="E339" s="148"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OTROS GASTOS</v>
      </c>
      <c r="F339" s="148" t="s">
        <v>108</v>
      </c>
      <c r="G339" s="148" t="s">
        <v>124</v>
      </c>
      <c r="H339" s="149" t="s">
        <v>1011</v>
      </c>
      <c r="I339" s="149" t="s">
        <v>162</v>
      </c>
      <c r="J339" s="150"/>
      <c r="K339" s="151"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No ha seleccionado un número de programa</v>
      </c>
      <c r="L339" s="152"/>
      <c r="M339" s="147" t="s">
        <v>1048</v>
      </c>
      <c r="N339" s="153" t="s">
        <v>1101</v>
      </c>
      <c r="O339" s="156">
        <v>1095169</v>
      </c>
      <c r="P339" s="155"/>
      <c r="Q339" s="156">
        <v>0</v>
      </c>
      <c r="R339" s="156"/>
      <c r="S339" s="156"/>
      <c r="T339" s="156">
        <f t="shared" si="30"/>
        <v>1095169</v>
      </c>
      <c r="U339" s="156">
        <v>1095169</v>
      </c>
      <c r="V339" s="157"/>
      <c r="W339" s="157">
        <v>43096</v>
      </c>
      <c r="X339" s="157">
        <v>43153</v>
      </c>
      <c r="Y339" s="147">
        <f t="shared" si="19"/>
        <v>57</v>
      </c>
      <c r="Z339" s="147"/>
      <c r="AA339" s="158"/>
      <c r="AB339" s="147"/>
      <c r="AC339" s="147"/>
      <c r="AD339" s="147"/>
      <c r="AE339" s="147" t="s">
        <v>777</v>
      </c>
      <c r="AF339" s="159">
        <f t="shared" si="31"/>
        <v>1</v>
      </c>
      <c r="AG339" s="160"/>
      <c r="AH339" s="160" t="b">
        <f t="shared" si="32"/>
        <v>1</v>
      </c>
    </row>
    <row r="340" spans="1:34" ht="44.25" customHeight="1" thickBot="1" x14ac:dyDescent="0.3">
      <c r="A340" s="147">
        <v>24430</v>
      </c>
      <c r="B340" s="147">
        <v>2017</v>
      </c>
      <c r="C340" s="148" t="s">
        <v>890</v>
      </c>
      <c r="D340" s="147">
        <v>6</v>
      </c>
      <c r="E340" s="148"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COMPRAVENTA DE BIENES MUEBLES</v>
      </c>
      <c r="F340" s="148" t="s">
        <v>108</v>
      </c>
      <c r="G340" s="148" t="s">
        <v>124</v>
      </c>
      <c r="H340" s="149" t="s">
        <v>1012</v>
      </c>
      <c r="I340" s="149"/>
      <c r="J340" s="150">
        <v>18</v>
      </c>
      <c r="K340" s="151"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152">
        <v>1364</v>
      </c>
      <c r="M340" s="147">
        <v>899999061</v>
      </c>
      <c r="N340" s="153" t="s">
        <v>1102</v>
      </c>
      <c r="O340" s="156">
        <v>249631910</v>
      </c>
      <c r="P340" s="155"/>
      <c r="Q340" s="156">
        <v>0</v>
      </c>
      <c r="R340" s="156"/>
      <c r="S340" s="156"/>
      <c r="T340" s="156">
        <f t="shared" si="30"/>
        <v>249631910</v>
      </c>
      <c r="U340" s="156">
        <v>249631910</v>
      </c>
      <c r="V340" s="157">
        <v>43098</v>
      </c>
      <c r="W340" s="157">
        <v>43098</v>
      </c>
      <c r="X340" s="157">
        <v>43312</v>
      </c>
      <c r="Y340" s="147">
        <f t="shared" si="19"/>
        <v>214</v>
      </c>
      <c r="Z340" s="147"/>
      <c r="AA340" s="158"/>
      <c r="AB340" s="147"/>
      <c r="AC340" s="147"/>
      <c r="AD340" s="147"/>
      <c r="AE340" s="147" t="s">
        <v>777</v>
      </c>
      <c r="AF340" s="159">
        <f t="shared" si="31"/>
        <v>1</v>
      </c>
      <c r="AG340" s="160"/>
      <c r="AH340" s="160" t="b">
        <f t="shared" si="32"/>
        <v>0</v>
      </c>
    </row>
    <row r="341" spans="1:34" ht="44.25" customHeight="1" thickBot="1" x14ac:dyDescent="0.3">
      <c r="A341" s="147">
        <v>24431</v>
      </c>
      <c r="B341" s="147">
        <v>2017</v>
      </c>
      <c r="C341" s="148" t="s">
        <v>890</v>
      </c>
      <c r="D341" s="147">
        <v>6</v>
      </c>
      <c r="E341" s="148"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COMPRAVENTA DE BIENES MUEBLES</v>
      </c>
      <c r="F341" s="148" t="s">
        <v>108</v>
      </c>
      <c r="G341" s="148" t="s">
        <v>124</v>
      </c>
      <c r="H341" s="149" t="s">
        <v>1013</v>
      </c>
      <c r="I341" s="149"/>
      <c r="J341" s="150">
        <v>18</v>
      </c>
      <c r="K341" s="151"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152">
        <v>1364</v>
      </c>
      <c r="M341" s="147">
        <v>899999061</v>
      </c>
      <c r="N341" s="153" t="s">
        <v>1102</v>
      </c>
      <c r="O341" s="156">
        <v>304299710</v>
      </c>
      <c r="P341" s="155"/>
      <c r="Q341" s="156">
        <v>0</v>
      </c>
      <c r="R341" s="156"/>
      <c r="S341" s="156"/>
      <c r="T341" s="156">
        <f t="shared" si="30"/>
        <v>304299710</v>
      </c>
      <c r="U341" s="156">
        <v>304299710</v>
      </c>
      <c r="V341" s="157">
        <v>43098</v>
      </c>
      <c r="W341" s="157">
        <v>43098</v>
      </c>
      <c r="X341" s="157">
        <v>43312</v>
      </c>
      <c r="Y341" s="147">
        <f t="shared" si="19"/>
        <v>214</v>
      </c>
      <c r="Z341" s="147"/>
      <c r="AA341" s="158"/>
      <c r="AB341" s="147"/>
      <c r="AC341" s="147"/>
      <c r="AD341" s="147"/>
      <c r="AE341" s="147" t="s">
        <v>777</v>
      </c>
      <c r="AF341" s="159">
        <f t="shared" si="31"/>
        <v>1</v>
      </c>
      <c r="AG341" s="160"/>
      <c r="AH341" s="160" t="b">
        <f t="shared" si="32"/>
        <v>0</v>
      </c>
    </row>
    <row r="342" spans="1:34" ht="44.25" customHeight="1" thickBot="1" x14ac:dyDescent="0.3">
      <c r="A342" s="147">
        <v>181814</v>
      </c>
      <c r="B342" s="147">
        <v>2017</v>
      </c>
      <c r="C342" s="148" t="s">
        <v>891</v>
      </c>
      <c r="D342" s="147">
        <v>3</v>
      </c>
      <c r="E342" s="148"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148" t="s">
        <v>108</v>
      </c>
      <c r="G342" s="148" t="s">
        <v>124</v>
      </c>
      <c r="H342" s="149" t="s">
        <v>1014</v>
      </c>
      <c r="I342" s="149"/>
      <c r="J342" s="150">
        <v>11</v>
      </c>
      <c r="K342" s="151"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Mejores oportunidades para el desarrollo a través de la cultura, la recreación y el deporte</v>
      </c>
      <c r="L342" s="152">
        <v>1353</v>
      </c>
      <c r="M342" s="147">
        <v>53073076</v>
      </c>
      <c r="N342" s="153" t="s">
        <v>1103</v>
      </c>
      <c r="O342" s="156">
        <v>5741167</v>
      </c>
      <c r="P342" s="155"/>
      <c r="Q342" s="156">
        <v>0</v>
      </c>
      <c r="R342" s="156"/>
      <c r="S342" s="156"/>
      <c r="T342" s="156">
        <f t="shared" si="30"/>
        <v>5741167</v>
      </c>
      <c r="U342" s="156">
        <v>5741167</v>
      </c>
      <c r="V342" s="157">
        <v>42955</v>
      </c>
      <c r="W342" s="157">
        <v>42956</v>
      </c>
      <c r="X342" s="157">
        <v>43139</v>
      </c>
      <c r="Y342" s="147">
        <f t="shared" si="19"/>
        <v>183</v>
      </c>
      <c r="Z342" s="147"/>
      <c r="AA342" s="158"/>
      <c r="AB342" s="147"/>
      <c r="AC342" s="147"/>
      <c r="AD342" s="147"/>
      <c r="AE342" s="147" t="s">
        <v>777</v>
      </c>
      <c r="AF342" s="159">
        <f t="shared" si="31"/>
        <v>1</v>
      </c>
      <c r="AG342" s="160"/>
      <c r="AH342" s="160" t="b">
        <f t="shared" si="32"/>
        <v>0</v>
      </c>
    </row>
    <row r="343" spans="1:34" ht="44.25" customHeight="1" thickBot="1" x14ac:dyDescent="0.3">
      <c r="A343" s="147">
        <v>248082</v>
      </c>
      <c r="B343" s="147">
        <v>2017</v>
      </c>
      <c r="C343" s="148" t="s">
        <v>892</v>
      </c>
      <c r="D343" s="147">
        <v>1</v>
      </c>
      <c r="E343" s="148"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OBRA PÚBLICA</v>
      </c>
      <c r="F343" s="148" t="s">
        <v>105</v>
      </c>
      <c r="G343" s="148" t="s">
        <v>121</v>
      </c>
      <c r="H343" s="149" t="s">
        <v>1015</v>
      </c>
      <c r="I343" s="149"/>
      <c r="J343" s="150">
        <v>18</v>
      </c>
      <c r="K343" s="151"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152">
        <v>1364</v>
      </c>
      <c r="M343" s="147" t="s">
        <v>1049</v>
      </c>
      <c r="N343" s="153" t="s">
        <v>1104</v>
      </c>
      <c r="O343" s="156">
        <v>13199166500</v>
      </c>
      <c r="P343" s="155"/>
      <c r="Q343" s="156">
        <v>0</v>
      </c>
      <c r="R343" s="156"/>
      <c r="S343" s="156"/>
      <c r="T343" s="156">
        <f t="shared" ref="T343" si="85">O343+Q343+S343</f>
        <v>13199166500</v>
      </c>
      <c r="U343" s="156">
        <v>11131928091.709999</v>
      </c>
      <c r="V343" s="157">
        <v>43073</v>
      </c>
      <c r="W343" s="157">
        <v>43133</v>
      </c>
      <c r="X343" s="157">
        <v>43480</v>
      </c>
      <c r="Y343" s="147">
        <f t="shared" ref="Y343" si="86">X343-W343</f>
        <v>347</v>
      </c>
      <c r="Z343" s="147"/>
      <c r="AA343" s="158"/>
      <c r="AB343" s="147"/>
      <c r="AC343" s="147" t="s">
        <v>777</v>
      </c>
      <c r="AD343" s="147"/>
      <c r="AE343" s="147"/>
      <c r="AF343" s="159">
        <f t="shared" ref="AF343" si="87">SUM(U343/T343)</f>
        <v>0.8433811401432052</v>
      </c>
      <c r="AG343" s="160"/>
      <c r="AH343" s="160" t="b">
        <f t="shared" ref="AH343" si="88">IF(I343="Funcionamiento",J343=0,J343="")</f>
        <v>0</v>
      </c>
    </row>
    <row r="344" spans="1:34" ht="44.25" customHeight="1" thickBot="1" x14ac:dyDescent="0.3">
      <c r="A344" s="147">
        <v>248082</v>
      </c>
      <c r="B344" s="147">
        <v>2017</v>
      </c>
      <c r="C344" s="148" t="s">
        <v>892</v>
      </c>
      <c r="D344" s="147">
        <v>1</v>
      </c>
      <c r="E344" s="148"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148" t="s">
        <v>105</v>
      </c>
      <c r="G344" s="148" t="s">
        <v>121</v>
      </c>
      <c r="H344" s="149" t="s">
        <v>1015</v>
      </c>
      <c r="I344" s="149" t="s">
        <v>163</v>
      </c>
      <c r="J344" s="150">
        <v>18</v>
      </c>
      <c r="K344" s="151"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Mejor movilidad para todos</v>
      </c>
      <c r="L344" s="152">
        <v>1364</v>
      </c>
      <c r="M344" s="147" t="s">
        <v>1049</v>
      </c>
      <c r="N344" s="153" t="s">
        <v>1104</v>
      </c>
      <c r="O344" s="156"/>
      <c r="P344" s="155"/>
      <c r="Q344" s="156">
        <v>0</v>
      </c>
      <c r="R344" s="156">
        <v>1</v>
      </c>
      <c r="S344" s="156">
        <v>2416784845</v>
      </c>
      <c r="T344" s="156">
        <f t="shared" si="30"/>
        <v>2416784845</v>
      </c>
      <c r="U344" s="156"/>
      <c r="V344" s="157">
        <v>43073</v>
      </c>
      <c r="W344" s="157">
        <v>43133</v>
      </c>
      <c r="X344" s="157">
        <v>43480</v>
      </c>
      <c r="Y344" s="147">
        <f t="shared" si="19"/>
        <v>347</v>
      </c>
      <c r="Z344" s="147"/>
      <c r="AA344" s="158"/>
      <c r="AB344" s="147"/>
      <c r="AC344" s="147" t="s">
        <v>777</v>
      </c>
      <c r="AD344" s="147"/>
      <c r="AE344" s="147"/>
      <c r="AF344" s="159">
        <f t="shared" si="31"/>
        <v>0</v>
      </c>
      <c r="AG344" s="160"/>
      <c r="AH344" s="160" t="b">
        <f t="shared" si="32"/>
        <v>0</v>
      </c>
    </row>
    <row r="345" spans="1:34" ht="44.25" customHeight="1" thickBot="1" x14ac:dyDescent="0.3">
      <c r="A345" s="147">
        <v>19</v>
      </c>
      <c r="B345" s="147">
        <v>2016</v>
      </c>
      <c r="C345" s="148" t="s">
        <v>1105</v>
      </c>
      <c r="D345" s="147">
        <v>16</v>
      </c>
      <c r="E345" s="148"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CONTRATOS INTERADMINISTRATIVOS</v>
      </c>
      <c r="F345" s="148" t="s">
        <v>107</v>
      </c>
      <c r="G345" s="148" t="s">
        <v>111</v>
      </c>
      <c r="H345" s="149" t="s">
        <v>1106</v>
      </c>
      <c r="I345" s="149"/>
      <c r="J345" s="150"/>
      <c r="K345" s="151"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No ha seleccionado un número de programa</v>
      </c>
      <c r="L345" s="152"/>
      <c r="M345" s="147" t="s">
        <v>1107</v>
      </c>
      <c r="N345" s="153" t="s">
        <v>739</v>
      </c>
      <c r="O345" s="156">
        <v>180428280</v>
      </c>
      <c r="P345" s="155">
        <v>3</v>
      </c>
      <c r="Q345" s="156">
        <v>-180428280</v>
      </c>
      <c r="R345" s="156"/>
      <c r="S345" s="156"/>
      <c r="T345" s="156">
        <f t="shared" si="30"/>
        <v>0</v>
      </c>
      <c r="U345" s="156"/>
      <c r="V345" s="157">
        <v>42447</v>
      </c>
      <c r="W345" s="157">
        <v>42451</v>
      </c>
      <c r="X345" s="157">
        <v>42907</v>
      </c>
      <c r="Y345" s="147">
        <f>X345-W345</f>
        <v>456</v>
      </c>
      <c r="Z345" s="147"/>
      <c r="AA345" s="158" t="s">
        <v>777</v>
      </c>
      <c r="AB345" s="147"/>
      <c r="AC345" s="147"/>
      <c r="AD345" s="147"/>
      <c r="AE345" s="147"/>
      <c r="AF345" s="159" t="e">
        <f t="shared" si="31"/>
        <v>#DIV/0!</v>
      </c>
      <c r="AG345" s="160"/>
      <c r="AH345" s="160" t="b">
        <f t="shared" si="32"/>
        <v>1</v>
      </c>
    </row>
    <row r="346" spans="1:34" ht="44.25" customHeight="1" thickBot="1" x14ac:dyDescent="0.3">
      <c r="A346" s="147">
        <v>20</v>
      </c>
      <c r="B346" s="147">
        <v>2016</v>
      </c>
      <c r="C346" s="148" t="s">
        <v>1108</v>
      </c>
      <c r="D346" s="147">
        <v>20</v>
      </c>
      <c r="E346" s="148"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OTROS GASTOS</v>
      </c>
      <c r="F346" s="148" t="s">
        <v>108</v>
      </c>
      <c r="G346" s="148" t="s">
        <v>122</v>
      </c>
      <c r="H346" s="149" t="s">
        <v>1109</v>
      </c>
      <c r="I346" s="149" t="s">
        <v>162</v>
      </c>
      <c r="J346" s="150"/>
      <c r="K346" s="151"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No ha seleccionado un número de programa</v>
      </c>
      <c r="L346" s="152"/>
      <c r="M346" s="147" t="s">
        <v>629</v>
      </c>
      <c r="N346" s="153" t="s">
        <v>760</v>
      </c>
      <c r="O346" s="156">
        <v>3480654</v>
      </c>
      <c r="P346" s="155"/>
      <c r="Q346" s="156"/>
      <c r="R346" s="156"/>
      <c r="S346" s="156"/>
      <c r="T346" s="156">
        <f t="shared" si="30"/>
        <v>3480654</v>
      </c>
      <c r="U346" s="156">
        <v>3480654</v>
      </c>
      <c r="V346" s="157">
        <v>42473</v>
      </c>
      <c r="W346" s="157">
        <v>42475</v>
      </c>
      <c r="X346" s="157">
        <v>42855</v>
      </c>
      <c r="Y346" s="147">
        <f t="shared" ref="Y346:Y370" si="89">X346-W346</f>
        <v>380</v>
      </c>
      <c r="Z346" s="147"/>
      <c r="AA346" s="158"/>
      <c r="AB346" s="147"/>
      <c r="AC346" s="147"/>
      <c r="AD346" s="147"/>
      <c r="AE346" s="147" t="s">
        <v>777</v>
      </c>
      <c r="AF346" s="159">
        <f t="shared" si="31"/>
        <v>1</v>
      </c>
      <c r="AG346" s="160"/>
      <c r="AH346" s="160" t="b">
        <f t="shared" si="32"/>
        <v>1</v>
      </c>
    </row>
    <row r="347" spans="1:34" ht="44.25" customHeight="1" thickBot="1" x14ac:dyDescent="0.3">
      <c r="A347" s="147">
        <v>43</v>
      </c>
      <c r="B347" s="147">
        <v>2016</v>
      </c>
      <c r="C347" s="148" t="s">
        <v>1110</v>
      </c>
      <c r="D347" s="147">
        <v>16</v>
      </c>
      <c r="E347" s="148"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CONTRATOS INTERADMINISTRATIVOS</v>
      </c>
      <c r="F347" s="148" t="s">
        <v>107</v>
      </c>
      <c r="G347" s="148" t="s">
        <v>111</v>
      </c>
      <c r="H347" s="149" t="s">
        <v>1111</v>
      </c>
      <c r="I347" s="149"/>
      <c r="J347" s="150"/>
      <c r="K347" s="151"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No ha seleccionado un número de programa</v>
      </c>
      <c r="L347" s="152"/>
      <c r="M347" s="147" t="s">
        <v>1107</v>
      </c>
      <c r="N347" s="153" t="s">
        <v>739</v>
      </c>
      <c r="O347" s="156">
        <v>84666624</v>
      </c>
      <c r="P347" s="155">
        <v>2</v>
      </c>
      <c r="Q347" s="156">
        <v>-84666624</v>
      </c>
      <c r="R347" s="156"/>
      <c r="S347" s="156"/>
      <c r="T347" s="156">
        <f t="shared" si="30"/>
        <v>0</v>
      </c>
      <c r="U347" s="156"/>
      <c r="V347" s="157">
        <v>42542</v>
      </c>
      <c r="W347" s="157">
        <v>42543</v>
      </c>
      <c r="X347" s="157">
        <v>42822</v>
      </c>
      <c r="Y347" s="147">
        <f t="shared" si="89"/>
        <v>279</v>
      </c>
      <c r="Z347" s="147"/>
      <c r="AA347" s="158" t="s">
        <v>777</v>
      </c>
      <c r="AB347" s="147"/>
      <c r="AC347" s="147"/>
      <c r="AD347" s="147"/>
      <c r="AE347" s="147"/>
      <c r="AF347" s="159" t="e">
        <f t="shared" si="31"/>
        <v>#DIV/0!</v>
      </c>
      <c r="AG347" s="160"/>
      <c r="AH347" s="160" t="b">
        <f t="shared" si="32"/>
        <v>1</v>
      </c>
    </row>
    <row r="348" spans="1:34" ht="44.25" customHeight="1" thickBot="1" x14ac:dyDescent="0.3">
      <c r="A348" s="147">
        <v>83</v>
      </c>
      <c r="B348" s="147">
        <v>2016</v>
      </c>
      <c r="C348" s="148" t="s">
        <v>1112</v>
      </c>
      <c r="D348" s="147">
        <v>20</v>
      </c>
      <c r="E348" s="148"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OTROS GASTOS</v>
      </c>
      <c r="F348" s="148" t="s">
        <v>108</v>
      </c>
      <c r="G348" s="148" t="s">
        <v>125</v>
      </c>
      <c r="H348" s="149" t="s">
        <v>1113</v>
      </c>
      <c r="I348" s="149" t="s">
        <v>162</v>
      </c>
      <c r="J348" s="150"/>
      <c r="K348" s="151"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No ha seleccionado un número de programa</v>
      </c>
      <c r="L348" s="152"/>
      <c r="M348" s="147" t="s">
        <v>1114</v>
      </c>
      <c r="N348" s="153" t="s">
        <v>1082</v>
      </c>
      <c r="O348" s="156">
        <v>16513681</v>
      </c>
      <c r="P348" s="155">
        <v>1</v>
      </c>
      <c r="Q348" s="156">
        <v>-26550</v>
      </c>
      <c r="R348" s="156"/>
      <c r="S348" s="156"/>
      <c r="T348" s="156">
        <f t="shared" si="30"/>
        <v>16487131</v>
      </c>
      <c r="U348" s="156">
        <v>16487131</v>
      </c>
      <c r="V348" s="157">
        <v>42625</v>
      </c>
      <c r="W348" s="157">
        <v>42629</v>
      </c>
      <c r="X348" s="157">
        <v>43029</v>
      </c>
      <c r="Y348" s="147">
        <f t="shared" si="89"/>
        <v>400</v>
      </c>
      <c r="Z348" s="147"/>
      <c r="AA348" s="158"/>
      <c r="AB348" s="147"/>
      <c r="AC348" s="147"/>
      <c r="AD348" s="147"/>
      <c r="AE348" s="147" t="s">
        <v>777</v>
      </c>
      <c r="AF348" s="159">
        <f t="shared" si="31"/>
        <v>1</v>
      </c>
      <c r="AG348" s="160"/>
      <c r="AH348" s="160" t="b">
        <f t="shared" si="32"/>
        <v>1</v>
      </c>
    </row>
    <row r="349" spans="1:34" ht="44.25" customHeight="1" thickBot="1" x14ac:dyDescent="0.3">
      <c r="A349" s="147">
        <v>94</v>
      </c>
      <c r="B349" s="147">
        <v>2016</v>
      </c>
      <c r="C349" s="148" t="s">
        <v>1115</v>
      </c>
      <c r="D349" s="147">
        <v>3</v>
      </c>
      <c r="E349" s="148"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INTERVENTORÍA</v>
      </c>
      <c r="F349" s="148" t="s">
        <v>223</v>
      </c>
      <c r="G349" s="148" t="s">
        <v>121</v>
      </c>
      <c r="H349" s="149" t="s">
        <v>1116</v>
      </c>
      <c r="I349" s="149"/>
      <c r="J349" s="150">
        <v>18</v>
      </c>
      <c r="K349" s="151"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Mejor movilidad para todos</v>
      </c>
      <c r="L349" s="152" t="s">
        <v>1117</v>
      </c>
      <c r="M349" s="147" t="s">
        <v>1118</v>
      </c>
      <c r="N349" s="153" t="s">
        <v>1119</v>
      </c>
      <c r="O349" s="156">
        <v>135900607</v>
      </c>
      <c r="P349" s="155"/>
      <c r="Q349" s="156"/>
      <c r="R349" s="156"/>
      <c r="S349" s="156"/>
      <c r="T349" s="156">
        <f t="shared" si="30"/>
        <v>135900607</v>
      </c>
      <c r="U349" s="156">
        <v>135900607</v>
      </c>
      <c r="V349" s="157">
        <v>42640</v>
      </c>
      <c r="W349" s="157">
        <v>42648</v>
      </c>
      <c r="X349" s="157">
        <v>43017</v>
      </c>
      <c r="Y349" s="147">
        <f t="shared" si="89"/>
        <v>369</v>
      </c>
      <c r="Z349" s="147"/>
      <c r="AA349" s="158"/>
      <c r="AB349" s="147"/>
      <c r="AC349" s="147"/>
      <c r="AD349" s="147"/>
      <c r="AE349" s="147" t="s">
        <v>777</v>
      </c>
      <c r="AF349" s="159">
        <f t="shared" si="31"/>
        <v>1</v>
      </c>
      <c r="AG349" s="160"/>
      <c r="AH349" s="160" t="b">
        <f t="shared" si="32"/>
        <v>0</v>
      </c>
    </row>
    <row r="350" spans="1:34" ht="44.25" customHeight="1" thickBot="1" x14ac:dyDescent="0.3">
      <c r="A350" s="147">
        <v>95</v>
      </c>
      <c r="B350" s="147">
        <v>2016</v>
      </c>
      <c r="C350" s="148" t="s">
        <v>1125</v>
      </c>
      <c r="D350" s="147">
        <v>1</v>
      </c>
      <c r="E350" s="148"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OBRA PÚBLICA</v>
      </c>
      <c r="F350" s="148" t="s">
        <v>105</v>
      </c>
      <c r="G350" s="148" t="s">
        <v>121</v>
      </c>
      <c r="H350" s="149" t="s">
        <v>1120</v>
      </c>
      <c r="I350" s="149"/>
      <c r="J350" s="150"/>
      <c r="K350" s="151"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No ha seleccionado un número de programa</v>
      </c>
      <c r="L350" s="152"/>
      <c r="M350" s="147" t="s">
        <v>1121</v>
      </c>
      <c r="N350" s="153" t="s">
        <v>1122</v>
      </c>
      <c r="O350" s="156">
        <v>1511967859</v>
      </c>
      <c r="P350" s="155"/>
      <c r="Q350" s="156"/>
      <c r="R350" s="156"/>
      <c r="S350" s="156"/>
      <c r="T350" s="156">
        <f t="shared" si="30"/>
        <v>1511967859</v>
      </c>
      <c r="U350" s="156">
        <v>1511967859</v>
      </c>
      <c r="V350" s="157">
        <v>42640</v>
      </c>
      <c r="W350" s="157">
        <v>42648</v>
      </c>
      <c r="X350" s="157">
        <v>42856</v>
      </c>
      <c r="Y350" s="147">
        <f t="shared" si="89"/>
        <v>208</v>
      </c>
      <c r="Z350" s="147"/>
      <c r="AA350" s="158"/>
      <c r="AB350" s="147"/>
      <c r="AC350" s="147"/>
      <c r="AD350" s="147"/>
      <c r="AE350" s="147" t="s">
        <v>777</v>
      </c>
      <c r="AF350" s="159">
        <f t="shared" si="31"/>
        <v>1</v>
      </c>
      <c r="AG350" s="160"/>
      <c r="AH350" s="160" t="b">
        <f t="shared" si="32"/>
        <v>1</v>
      </c>
    </row>
    <row r="351" spans="1:34" ht="44.25" customHeight="1" thickBot="1" x14ac:dyDescent="0.3">
      <c r="A351" s="147">
        <v>107</v>
      </c>
      <c r="B351" s="147">
        <v>2016</v>
      </c>
      <c r="C351" s="148" t="s">
        <v>1126</v>
      </c>
      <c r="D351" s="147">
        <v>3</v>
      </c>
      <c r="E351" s="148"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INTERVENTORÍA</v>
      </c>
      <c r="F351" s="148" t="s">
        <v>104</v>
      </c>
      <c r="G351" s="148" t="s">
        <v>121</v>
      </c>
      <c r="H351" s="149" t="s">
        <v>1123</v>
      </c>
      <c r="I351" s="149"/>
      <c r="J351" s="150"/>
      <c r="K351" s="151"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No ha seleccionado un número de programa</v>
      </c>
      <c r="L351" s="152"/>
      <c r="M351" s="147" t="s">
        <v>1124</v>
      </c>
      <c r="N351" s="153" t="s">
        <v>1093</v>
      </c>
      <c r="O351" s="156">
        <v>1733334</v>
      </c>
      <c r="P351" s="155">
        <v>1</v>
      </c>
      <c r="Q351" s="156">
        <v>-2</v>
      </c>
      <c r="R351" s="156"/>
      <c r="S351" s="156"/>
      <c r="T351" s="156">
        <f t="shared" si="30"/>
        <v>1733332</v>
      </c>
      <c r="U351" s="156">
        <v>1733332</v>
      </c>
      <c r="V351" s="157">
        <v>42683</v>
      </c>
      <c r="W351" s="157">
        <v>42709</v>
      </c>
      <c r="X351" s="157">
        <v>42804</v>
      </c>
      <c r="Y351" s="147">
        <f t="shared" si="89"/>
        <v>95</v>
      </c>
      <c r="Z351" s="147"/>
      <c r="AA351" s="158"/>
      <c r="AB351" s="147"/>
      <c r="AC351" s="147"/>
      <c r="AD351" s="147"/>
      <c r="AE351" s="147" t="s">
        <v>777</v>
      </c>
      <c r="AF351" s="159">
        <f t="shared" si="31"/>
        <v>1</v>
      </c>
      <c r="AG351" s="160"/>
      <c r="AH351" s="160" t="b">
        <f t="shared" si="32"/>
        <v>1</v>
      </c>
    </row>
    <row r="352" spans="1:34" ht="44.25" customHeight="1" thickBot="1" x14ac:dyDescent="0.3">
      <c r="A352" s="147">
        <v>112</v>
      </c>
      <c r="B352" s="147">
        <v>2016</v>
      </c>
      <c r="C352" s="148" t="s">
        <v>1127</v>
      </c>
      <c r="D352" s="147">
        <v>1</v>
      </c>
      <c r="E352" s="148"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OBRA PÚBLICA</v>
      </c>
      <c r="F352" s="148" t="s">
        <v>105</v>
      </c>
      <c r="G352" s="148" t="s">
        <v>121</v>
      </c>
      <c r="H352" s="149" t="s">
        <v>1128</v>
      </c>
      <c r="I352" s="149"/>
      <c r="J352" s="150"/>
      <c r="K352" s="151"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No ha seleccionado un número de programa</v>
      </c>
      <c r="L352" s="152"/>
      <c r="M352" s="147" t="s">
        <v>1131</v>
      </c>
      <c r="N352" s="153" t="s">
        <v>1130</v>
      </c>
      <c r="O352" s="156">
        <v>888131025</v>
      </c>
      <c r="P352" s="155"/>
      <c r="Q352" s="156"/>
      <c r="R352" s="156"/>
      <c r="S352" s="156"/>
      <c r="T352" s="156">
        <f t="shared" si="30"/>
        <v>888131025</v>
      </c>
      <c r="U352" s="156">
        <v>636933605</v>
      </c>
      <c r="V352" s="157">
        <v>42689</v>
      </c>
      <c r="W352" s="157">
        <v>42737</v>
      </c>
      <c r="X352" s="157">
        <v>42977</v>
      </c>
      <c r="Y352" s="147">
        <f t="shared" si="89"/>
        <v>240</v>
      </c>
      <c r="Z352" s="147"/>
      <c r="AA352" s="158"/>
      <c r="AB352" s="147"/>
      <c r="AC352" s="147"/>
      <c r="AD352" s="147" t="s">
        <v>777</v>
      </c>
      <c r="AE352" s="147"/>
      <c r="AF352" s="159">
        <f t="shared" si="31"/>
        <v>0.71716175549660588</v>
      </c>
      <c r="AG352" s="160"/>
      <c r="AH352" s="160" t="b">
        <f t="shared" si="32"/>
        <v>1</v>
      </c>
    </row>
    <row r="353" spans="1:37" ht="44.25" customHeight="1" thickBot="1" x14ac:dyDescent="0.3">
      <c r="A353" s="147">
        <v>116</v>
      </c>
      <c r="B353" s="147">
        <v>2016</v>
      </c>
      <c r="C353" s="148" t="s">
        <v>1133</v>
      </c>
      <c r="D353" s="147">
        <v>20</v>
      </c>
      <c r="E353" s="148"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OTROS GASTOS</v>
      </c>
      <c r="F353" s="148" t="s">
        <v>108</v>
      </c>
      <c r="G353" s="148" t="s">
        <v>125</v>
      </c>
      <c r="H353" s="149" t="s">
        <v>1132</v>
      </c>
      <c r="I353" s="149" t="s">
        <v>162</v>
      </c>
      <c r="J353" s="150"/>
      <c r="K353" s="151"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No ha seleccionado un número de programa</v>
      </c>
      <c r="L353" s="152"/>
      <c r="M353" s="147" t="s">
        <v>1134</v>
      </c>
      <c r="N353" s="153" t="s">
        <v>1135</v>
      </c>
      <c r="O353" s="156">
        <v>28987381.890000001</v>
      </c>
      <c r="P353" s="155">
        <v>1</v>
      </c>
      <c r="Q353" s="156">
        <v>-2923680</v>
      </c>
      <c r="R353" s="156"/>
      <c r="S353" s="156"/>
      <c r="T353" s="156">
        <f t="shared" si="30"/>
        <v>26063701.890000001</v>
      </c>
      <c r="U353" s="156">
        <v>26063701.52</v>
      </c>
      <c r="V353" s="157">
        <v>42691</v>
      </c>
      <c r="W353" s="157">
        <v>42703</v>
      </c>
      <c r="X353" s="157">
        <v>43067</v>
      </c>
      <c r="Y353" s="147">
        <f t="shared" si="89"/>
        <v>364</v>
      </c>
      <c r="Z353" s="147"/>
      <c r="AA353" s="158"/>
      <c r="AB353" s="147"/>
      <c r="AC353" s="147"/>
      <c r="AD353" s="147"/>
      <c r="AE353" s="147" t="s">
        <v>777</v>
      </c>
      <c r="AF353" s="159">
        <f t="shared" si="31"/>
        <v>0.99999998580401195</v>
      </c>
      <c r="AG353" s="160"/>
      <c r="AH353" s="160" t="b">
        <f t="shared" si="32"/>
        <v>1</v>
      </c>
    </row>
    <row r="354" spans="1:37" ht="44.25" customHeight="1" thickBot="1" x14ac:dyDescent="0.3">
      <c r="A354" s="147">
        <v>118</v>
      </c>
      <c r="B354" s="147">
        <v>2016</v>
      </c>
      <c r="C354" s="148" t="s">
        <v>1137</v>
      </c>
      <c r="D354" s="147">
        <v>20</v>
      </c>
      <c r="E354" s="148"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 GASTOS</v>
      </c>
      <c r="F354" s="148" t="s">
        <v>104</v>
      </c>
      <c r="G354" s="148" t="s">
        <v>121</v>
      </c>
      <c r="H354" s="149" t="s">
        <v>1136</v>
      </c>
      <c r="I354" s="149" t="s">
        <v>162</v>
      </c>
      <c r="J354" s="150"/>
      <c r="K354" s="151"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No ha seleccionado un número de programa</v>
      </c>
      <c r="L354" s="152"/>
      <c r="M354" s="147" t="s">
        <v>1138</v>
      </c>
      <c r="N354" s="153" t="s">
        <v>754</v>
      </c>
      <c r="O354" s="154">
        <v>967068</v>
      </c>
      <c r="P354" s="155">
        <v>1</v>
      </c>
      <c r="Q354" s="156">
        <v>-155695</v>
      </c>
      <c r="R354" s="156"/>
      <c r="S354" s="156"/>
      <c r="T354" s="156">
        <f t="shared" si="30"/>
        <v>811373</v>
      </c>
      <c r="U354" s="156">
        <v>811373</v>
      </c>
      <c r="V354" s="157">
        <v>42704</v>
      </c>
      <c r="W354" s="157">
        <v>42731</v>
      </c>
      <c r="X354" s="157">
        <v>43431</v>
      </c>
      <c r="Y354" s="147">
        <f t="shared" si="89"/>
        <v>700</v>
      </c>
      <c r="Z354" s="147"/>
      <c r="AA354" s="158"/>
      <c r="AB354" s="147"/>
      <c r="AC354" s="147"/>
      <c r="AD354" s="147"/>
      <c r="AE354" s="147" t="s">
        <v>777</v>
      </c>
      <c r="AF354" s="159">
        <f t="shared" si="31"/>
        <v>1</v>
      </c>
      <c r="AG354" s="160"/>
      <c r="AH354" s="160" t="b">
        <f t="shared" si="32"/>
        <v>1</v>
      </c>
    </row>
    <row r="355" spans="1:37" ht="44.25" customHeight="1" thickBot="1" x14ac:dyDescent="0.3">
      <c r="A355" s="147">
        <v>126</v>
      </c>
      <c r="B355" s="147">
        <v>2016</v>
      </c>
      <c r="C355" s="148" t="s">
        <v>1147</v>
      </c>
      <c r="D355" s="147">
        <v>16</v>
      </c>
      <c r="E355" s="148"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CONTRATOS INTERADMINISTRATIVOS</v>
      </c>
      <c r="F355" s="148" t="s">
        <v>107</v>
      </c>
      <c r="G355" s="148" t="s">
        <v>111</v>
      </c>
      <c r="H355" s="149" t="s">
        <v>1148</v>
      </c>
      <c r="I355" s="149"/>
      <c r="J355" s="150"/>
      <c r="K355" s="151"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No ha seleccionado un número de programa</v>
      </c>
      <c r="L355" s="152"/>
      <c r="M355" s="147" t="s">
        <v>1149</v>
      </c>
      <c r="N355" s="153" t="s">
        <v>729</v>
      </c>
      <c r="O355" s="154">
        <v>25000000</v>
      </c>
      <c r="P355" s="155"/>
      <c r="Q355" s="156"/>
      <c r="R355" s="156"/>
      <c r="S355" s="156"/>
      <c r="T355" s="156">
        <f t="shared" ref="T355" si="90">O355+Q355+S355</f>
        <v>25000000</v>
      </c>
      <c r="U355" s="156"/>
      <c r="V355" s="157">
        <v>42726</v>
      </c>
      <c r="W355" s="157">
        <v>42781</v>
      </c>
      <c r="X355" s="157">
        <v>43008</v>
      </c>
      <c r="Y355" s="147">
        <f t="shared" si="89"/>
        <v>227</v>
      </c>
      <c r="Z355" s="147"/>
      <c r="AA355" s="158"/>
      <c r="AB355" s="147" t="s">
        <v>777</v>
      </c>
      <c r="AC355" s="147"/>
      <c r="AD355" s="147"/>
      <c r="AE355" s="147"/>
      <c r="AF355" s="159">
        <f t="shared" ref="AF355" si="91">SUM(U355/T355)</f>
        <v>0</v>
      </c>
      <c r="AG355" s="160"/>
      <c r="AH355" s="160" t="b">
        <f t="shared" ref="AH355" si="92">IF(I355="Funcionamiento",J355=0,J355="")</f>
        <v>1</v>
      </c>
    </row>
    <row r="356" spans="1:37" ht="44.25" customHeight="1" thickBot="1" x14ac:dyDescent="0.3">
      <c r="A356" s="147">
        <v>127</v>
      </c>
      <c r="B356" s="147">
        <v>2016</v>
      </c>
      <c r="C356" s="148" t="s">
        <v>1139</v>
      </c>
      <c r="D356" s="147">
        <v>3</v>
      </c>
      <c r="E356" s="148"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INTERVENTORÍA</v>
      </c>
      <c r="F356" s="148" t="s">
        <v>223</v>
      </c>
      <c r="G356" s="148" t="s">
        <v>121</v>
      </c>
      <c r="H356" s="149" t="s">
        <v>1140</v>
      </c>
      <c r="I356" s="149"/>
      <c r="J356" s="150">
        <v>4</v>
      </c>
      <c r="K356" s="151"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Familias protegidas y adaptadas al cambio climático</v>
      </c>
      <c r="L356" s="152" t="s">
        <v>1129</v>
      </c>
      <c r="M356" s="147" t="s">
        <v>1141</v>
      </c>
      <c r="N356" s="153" t="s">
        <v>1142</v>
      </c>
      <c r="O356" s="154">
        <v>76695168</v>
      </c>
      <c r="P356" s="155"/>
      <c r="Q356" s="156"/>
      <c r="R356" s="156"/>
      <c r="S356" s="156"/>
      <c r="T356" s="156">
        <f t="shared" si="30"/>
        <v>76695168</v>
      </c>
      <c r="U356" s="156">
        <v>76695168</v>
      </c>
      <c r="V356" s="157">
        <v>42725</v>
      </c>
      <c r="W356" s="157">
        <v>42737</v>
      </c>
      <c r="X356" s="157">
        <v>43112</v>
      </c>
      <c r="Y356" s="147">
        <f t="shared" si="89"/>
        <v>375</v>
      </c>
      <c r="Z356" s="147"/>
      <c r="AA356" s="158"/>
      <c r="AB356" s="147"/>
      <c r="AC356" s="147"/>
      <c r="AD356" s="147"/>
      <c r="AE356" s="147" t="s">
        <v>777</v>
      </c>
      <c r="AF356" s="159">
        <f t="shared" si="31"/>
        <v>1</v>
      </c>
      <c r="AG356" s="160"/>
      <c r="AH356" s="160" t="b">
        <f t="shared" si="32"/>
        <v>0</v>
      </c>
    </row>
    <row r="357" spans="1:37" ht="44.25" customHeight="1" thickBot="1" x14ac:dyDescent="0.3">
      <c r="A357" s="147">
        <v>131</v>
      </c>
      <c r="B357" s="147">
        <v>2016</v>
      </c>
      <c r="C357" s="148" t="s">
        <v>1143</v>
      </c>
      <c r="D357" s="147">
        <v>20</v>
      </c>
      <c r="E357" s="148"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OTROS GASTOS</v>
      </c>
      <c r="F357" s="148" t="s">
        <v>223</v>
      </c>
      <c r="G357" s="148" t="s">
        <v>121</v>
      </c>
      <c r="H357" s="149" t="s">
        <v>1144</v>
      </c>
      <c r="I357" s="149" t="s">
        <v>162</v>
      </c>
      <c r="J357" s="150"/>
      <c r="K357" s="151"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No ha seleccionado un número de programa</v>
      </c>
      <c r="L357" s="152"/>
      <c r="M357" s="147" t="s">
        <v>1145</v>
      </c>
      <c r="N357" s="153" t="s">
        <v>1146</v>
      </c>
      <c r="O357" s="154">
        <v>1440000</v>
      </c>
      <c r="P357" s="155"/>
      <c r="Q357" s="156"/>
      <c r="R357" s="156"/>
      <c r="S357" s="156"/>
      <c r="T357" s="156">
        <f t="shared" si="30"/>
        <v>1440000</v>
      </c>
      <c r="U357" s="156">
        <v>1440000</v>
      </c>
      <c r="V357" s="157">
        <v>42732</v>
      </c>
      <c r="W357" s="157">
        <v>42740</v>
      </c>
      <c r="X357" s="157">
        <v>43104</v>
      </c>
      <c r="Y357" s="147">
        <f t="shared" si="89"/>
        <v>364</v>
      </c>
      <c r="Z357" s="147"/>
      <c r="AA357" s="158"/>
      <c r="AB357" s="147"/>
      <c r="AC357" s="147"/>
      <c r="AD357" s="147"/>
      <c r="AE357" s="147" t="s">
        <v>777</v>
      </c>
      <c r="AF357" s="159">
        <f t="shared" si="31"/>
        <v>1</v>
      </c>
      <c r="AG357" s="160"/>
      <c r="AH357" s="160" t="b">
        <f t="shared" si="32"/>
        <v>1</v>
      </c>
    </row>
    <row r="358" spans="1:37" ht="44.25" customHeight="1" thickBot="1" x14ac:dyDescent="0.3">
      <c r="A358" s="147"/>
      <c r="B358" s="147"/>
      <c r="C358" s="148"/>
      <c r="D358" s="147"/>
      <c r="E358" s="148"/>
      <c r="F358" s="148"/>
      <c r="G358" s="148"/>
      <c r="H358" s="149"/>
      <c r="I358" s="149"/>
      <c r="J358" s="150"/>
      <c r="K358" s="151"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BH-BMPT'!D78,IF(J358=24,'Equivalencia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BH-BMPT'!D93,IF(J358=39,'Equivalencia BH-BMPT'!$D$40,IF(J358=40,'Equivalencia BH-BMPT'!$D$41,IF(J358=41,'Equivalencia BH-BMPT'!$D$42,IF(J358=42,'Equivalencia BH-BMPT'!$D$43,IF(J358=43,'Equivalencia BH-BMPT'!$D$44,IF(J358=44,'Equivalencia BH-BMPT'!$D$45,IF(J358=45,'Equivalencia BH-BMPT'!$D$46,"No ha seleccionado un número de programa")))))))))))))))))))))))))))))))))))))))))))))</f>
        <v>No ha seleccionado un número de programa</v>
      </c>
      <c r="L358" s="152"/>
      <c r="M358" s="147"/>
      <c r="N358" s="153"/>
      <c r="O358" s="154"/>
      <c r="P358" s="155"/>
      <c r="Q358" s="156"/>
      <c r="R358" s="156"/>
      <c r="S358" s="156"/>
      <c r="T358" s="156">
        <f t="shared" si="30"/>
        <v>0</v>
      </c>
      <c r="U358" s="156"/>
      <c r="V358" s="157"/>
      <c r="W358" s="157"/>
      <c r="X358" s="157"/>
      <c r="Y358" s="147"/>
      <c r="Z358" s="147"/>
      <c r="AA358" s="158"/>
      <c r="AB358" s="147"/>
      <c r="AC358" s="147"/>
      <c r="AD358" s="147"/>
      <c r="AE358" s="147"/>
      <c r="AF358" s="159" t="e">
        <f t="shared" si="31"/>
        <v>#DIV/0!</v>
      </c>
      <c r="AG358" s="160"/>
      <c r="AH358" s="160" t="b">
        <f t="shared" si="32"/>
        <v>1</v>
      </c>
    </row>
    <row r="359" spans="1:37" ht="44.25" customHeight="1" thickBot="1" x14ac:dyDescent="0.3">
      <c r="A359" s="147"/>
      <c r="B359" s="147"/>
      <c r="C359" s="148"/>
      <c r="D359" s="147"/>
      <c r="E359" s="148"/>
      <c r="F359" s="148"/>
      <c r="G359" s="148"/>
      <c r="H359" s="149"/>
      <c r="I359" s="149"/>
      <c r="J359" s="150"/>
      <c r="K359" s="151"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BH-BMPT'!D79,IF(J359=24,'Equivalencia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BH-BMPT'!D94,IF(J359=39,'Equivalencia BH-BMPT'!$D$40,IF(J359=40,'Equivalencia BH-BMPT'!$D$41,IF(J359=41,'Equivalencia BH-BMPT'!$D$42,IF(J359=42,'Equivalencia BH-BMPT'!$D$43,IF(J359=43,'Equivalencia BH-BMPT'!$D$44,IF(J359=44,'Equivalencia BH-BMPT'!$D$45,IF(J359=45,'Equivalencia BH-BMPT'!$D$46,"No ha seleccionado un número de programa")))))))))))))))))))))))))))))))))))))))))))))</f>
        <v>No ha seleccionado un número de programa</v>
      </c>
      <c r="L359" s="152"/>
      <c r="M359" s="147"/>
      <c r="N359" s="153"/>
      <c r="O359" s="154"/>
      <c r="P359" s="155"/>
      <c r="Q359" s="156"/>
      <c r="R359" s="156"/>
      <c r="S359" s="156"/>
      <c r="T359" s="156">
        <f t="shared" si="30"/>
        <v>0</v>
      </c>
      <c r="U359" s="156"/>
      <c r="V359" s="157"/>
      <c r="W359" s="157"/>
      <c r="X359" s="157"/>
      <c r="Y359" s="147"/>
      <c r="Z359" s="147"/>
      <c r="AA359" s="158"/>
      <c r="AB359" s="147"/>
      <c r="AC359" s="147"/>
      <c r="AD359" s="147"/>
      <c r="AE359" s="147"/>
      <c r="AF359" s="159" t="e">
        <f t="shared" si="31"/>
        <v>#DIV/0!</v>
      </c>
      <c r="AG359" s="160"/>
      <c r="AH359" s="160" t="b">
        <f t="shared" ref="AH359:AH372" si="93">IF(I359="Funcionamiento",J359=0,J359="")</f>
        <v>1</v>
      </c>
    </row>
    <row r="360" spans="1:37" ht="44.25" customHeight="1" thickBot="1" x14ac:dyDescent="0.3">
      <c r="A360" s="147"/>
      <c r="B360" s="147"/>
      <c r="C360" s="148"/>
      <c r="D360" s="147"/>
      <c r="E360" s="148"/>
      <c r="F360" s="148"/>
      <c r="G360" s="148"/>
      <c r="H360" s="149"/>
      <c r="I360" s="149"/>
      <c r="J360" s="150"/>
      <c r="K360" s="151"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BH-BMPT'!D80,IF(J360=24,'Equivalencia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BH-BMPT'!D95,IF(J360=39,'Equivalencia BH-BMPT'!$D$40,IF(J360=40,'Equivalencia BH-BMPT'!$D$41,IF(J360=41,'Equivalencia BH-BMPT'!$D$42,IF(J360=42,'Equivalencia BH-BMPT'!$D$43,IF(J360=43,'Equivalencia BH-BMPT'!$D$44,IF(J360=44,'Equivalencia BH-BMPT'!$D$45,IF(J360=45,'Equivalencia BH-BMPT'!$D$46,"No ha seleccionado un número de programa")))))))))))))))))))))))))))))))))))))))))))))</f>
        <v>No ha seleccionado un número de programa</v>
      </c>
      <c r="L360" s="152"/>
      <c r="M360" s="147"/>
      <c r="N360" s="153"/>
      <c r="O360" s="154"/>
      <c r="P360" s="155"/>
      <c r="Q360" s="156"/>
      <c r="R360" s="156"/>
      <c r="S360" s="156"/>
      <c r="T360" s="156">
        <f t="shared" si="30"/>
        <v>0</v>
      </c>
      <c r="U360" s="156"/>
      <c r="V360" s="157"/>
      <c r="W360" s="157"/>
      <c r="X360" s="157"/>
      <c r="Y360" s="147"/>
      <c r="Z360" s="147"/>
      <c r="AA360" s="158"/>
      <c r="AB360" s="147"/>
      <c r="AC360" s="147"/>
      <c r="AD360" s="147"/>
      <c r="AE360" s="147"/>
      <c r="AF360" s="159" t="e">
        <f t="shared" si="31"/>
        <v>#DIV/0!</v>
      </c>
      <c r="AG360" s="160"/>
      <c r="AH360" s="160" t="b">
        <f t="shared" si="93"/>
        <v>1</v>
      </c>
    </row>
    <row r="361" spans="1:37" ht="44.25" customHeight="1" thickBot="1" x14ac:dyDescent="0.3">
      <c r="A361" s="147"/>
      <c r="B361" s="147"/>
      <c r="C361" s="148"/>
      <c r="D361" s="147"/>
      <c r="E361" s="148"/>
      <c r="F361" s="148"/>
      <c r="G361" s="148"/>
      <c r="H361" s="149"/>
      <c r="I361" s="149"/>
      <c r="J361" s="150"/>
      <c r="K361" s="151"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BH-BMPT'!D81,IF(J361=24,'Equivalencia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BH-BMPT'!D96,IF(J361=39,'Equivalencia BH-BMPT'!$D$40,IF(J361=40,'Equivalencia BH-BMPT'!$D$41,IF(J361=41,'Equivalencia BH-BMPT'!$D$42,IF(J361=42,'Equivalencia BH-BMPT'!$D$43,IF(J361=43,'Equivalencia BH-BMPT'!$D$44,IF(J361=44,'Equivalencia BH-BMPT'!$D$45,IF(J361=45,'Equivalencia BH-BMPT'!$D$46,"No ha seleccionado un número de programa")))))))))))))))))))))))))))))))))))))))))))))</f>
        <v>No ha seleccionado un número de programa</v>
      </c>
      <c r="L361" s="152"/>
      <c r="M361" s="147"/>
      <c r="N361" s="153"/>
      <c r="O361" s="154"/>
      <c r="P361" s="155"/>
      <c r="Q361" s="156"/>
      <c r="R361" s="156"/>
      <c r="S361" s="156"/>
      <c r="T361" s="156">
        <f t="shared" si="30"/>
        <v>0</v>
      </c>
      <c r="U361" s="156"/>
      <c r="V361" s="157"/>
      <c r="W361" s="157"/>
      <c r="X361" s="157"/>
      <c r="Y361" s="147"/>
      <c r="Z361" s="147"/>
      <c r="AA361" s="158"/>
      <c r="AB361" s="147"/>
      <c r="AC361" s="147"/>
      <c r="AD361" s="147"/>
      <c r="AE361" s="147"/>
      <c r="AF361" s="159" t="e">
        <f t="shared" si="31"/>
        <v>#DIV/0!</v>
      </c>
      <c r="AG361" s="160"/>
      <c r="AH361" s="160" t="b">
        <f t="shared" si="93"/>
        <v>1</v>
      </c>
    </row>
    <row r="362" spans="1:37" ht="15.75" thickBot="1" x14ac:dyDescent="0.3">
      <c r="A362" s="147"/>
      <c r="B362" s="147">
        <v>2017</v>
      </c>
      <c r="C362" s="148"/>
      <c r="D362" s="147">
        <v>20</v>
      </c>
      <c r="E362" s="148" t="s">
        <v>227</v>
      </c>
      <c r="F362" s="148"/>
      <c r="G362" s="148"/>
      <c r="H362" s="149" t="s">
        <v>1178</v>
      </c>
      <c r="I362" s="149"/>
      <c r="J362" s="150"/>
      <c r="K362" s="151"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BH-BMPT'!D82,IF(J362=24,'Equivalencia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BH-BMPT'!D97,IF(J362=39,'Equivalencia BH-BMPT'!$D$40,IF(J362=40,'Equivalencia BH-BMPT'!$D$41,IF(J362=41,'Equivalencia BH-BMPT'!$D$42,IF(J362=42,'Equivalencia BH-BMPT'!$D$43,IF(J362=43,'Equivalencia BH-BMPT'!$D$44,IF(J362=44,'Equivalencia BH-BMPT'!$D$45,IF(J362=45,'Equivalencia BH-BMPT'!$D$46,"No ha seleccionado un número de programa")))))))))))))))))))))))))))))))))))))))))))))</f>
        <v>No ha seleccionado un número de programa</v>
      </c>
      <c r="L362" s="152"/>
      <c r="M362" s="147"/>
      <c r="N362" s="153" t="s">
        <v>1155</v>
      </c>
      <c r="O362" s="154">
        <v>45300800</v>
      </c>
      <c r="P362" s="155"/>
      <c r="Q362" s="156"/>
      <c r="R362" s="156"/>
      <c r="S362" s="156"/>
      <c r="T362" s="156">
        <f t="shared" si="30"/>
        <v>45300800</v>
      </c>
      <c r="U362" s="156"/>
      <c r="V362" s="157"/>
      <c r="W362" s="157"/>
      <c r="X362" s="157"/>
      <c r="Y362" s="147"/>
      <c r="Z362" s="147"/>
      <c r="AA362" s="158"/>
      <c r="AB362" s="147"/>
      <c r="AC362" s="147"/>
      <c r="AD362" s="147"/>
      <c r="AE362" s="147"/>
      <c r="AF362" s="159">
        <f t="shared" si="31"/>
        <v>0</v>
      </c>
      <c r="AG362" s="160"/>
      <c r="AH362" s="160" t="b">
        <f t="shared" si="93"/>
        <v>1</v>
      </c>
      <c r="AJ362" s="166"/>
      <c r="AK362" s="166"/>
    </row>
    <row r="363" spans="1:37" ht="49.5" customHeight="1" thickBot="1" x14ac:dyDescent="0.3">
      <c r="A363" s="147"/>
      <c r="B363" s="147">
        <v>2018</v>
      </c>
      <c r="C363" s="148"/>
      <c r="D363" s="147">
        <v>20</v>
      </c>
      <c r="E363" s="148" t="s">
        <v>227</v>
      </c>
      <c r="F363" s="148"/>
      <c r="G363" s="148"/>
      <c r="H363" s="149" t="s">
        <v>1176</v>
      </c>
      <c r="I363" s="149" t="s">
        <v>163</v>
      </c>
      <c r="J363" s="167">
        <v>45</v>
      </c>
      <c r="K363" s="151"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BH-BMPT'!D83,IF(J363=24,'Equivalencia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BH-BMPT'!D98,IF(J363=39,'Equivalencia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152" t="s">
        <v>1157</v>
      </c>
      <c r="M363" s="147"/>
      <c r="N363" s="153" t="s">
        <v>1177</v>
      </c>
      <c r="O363" s="154">
        <v>1404200</v>
      </c>
      <c r="P363" s="155"/>
      <c r="Q363" s="156"/>
      <c r="R363" s="156"/>
      <c r="S363" s="156"/>
      <c r="T363" s="156">
        <f t="shared" si="30"/>
        <v>1404200</v>
      </c>
      <c r="U363" s="156">
        <v>1404200</v>
      </c>
      <c r="V363" s="157">
        <v>43101</v>
      </c>
      <c r="W363" s="157">
        <v>43101</v>
      </c>
      <c r="X363" s="157">
        <v>43465</v>
      </c>
      <c r="Y363" s="147">
        <f t="shared" ref="Y363" si="94">X363-W363</f>
        <v>364</v>
      </c>
      <c r="Z363" s="147"/>
      <c r="AA363" s="158"/>
      <c r="AB363" s="147"/>
      <c r="AC363" s="147"/>
      <c r="AD363" s="147"/>
      <c r="AE363" s="147"/>
      <c r="AF363" s="159">
        <f t="shared" si="31"/>
        <v>1</v>
      </c>
      <c r="AG363" s="160"/>
      <c r="AH363" s="160" t="b">
        <f t="shared" si="93"/>
        <v>0</v>
      </c>
      <c r="AJ363" s="166"/>
      <c r="AK363" s="166"/>
    </row>
    <row r="364" spans="1:37" ht="44.25" customHeight="1" thickBot="1" x14ac:dyDescent="0.3">
      <c r="A364" s="147"/>
      <c r="B364" s="147">
        <v>2017</v>
      </c>
      <c r="C364" s="148" t="s">
        <v>1159</v>
      </c>
      <c r="D364" s="147">
        <v>20</v>
      </c>
      <c r="E364" s="148"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OTROS GASTOS</v>
      </c>
      <c r="F364" s="148"/>
      <c r="G364" s="148"/>
      <c r="H364" s="149" t="s">
        <v>1166</v>
      </c>
      <c r="I364" s="149"/>
      <c r="J364" s="167">
        <v>4</v>
      </c>
      <c r="K364" s="151"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BH-BMPT'!D84,IF(J364=24,'Equivalencia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BH-BMPT'!D99,IF(J364=39,'Equivalencia BH-BMPT'!$D$40,IF(J364=40,'Equivalencia BH-BMPT'!$D$41,IF(J364=41,'Equivalencia BH-BMPT'!$D$42,IF(J364=42,'Equivalencia BH-BMPT'!$D$43,IF(J364=43,'Equivalencia BH-BMPT'!$D$44,IF(J364=44,'Equivalencia BH-BMPT'!$D$45,IF(J364=45,'Equivalencia BH-BMPT'!$D$46,"No ha seleccionado un número de programa")))))))))))))))))))))))))))))))))))))))))))))</f>
        <v>Familias protegidas y adaptadas al cambio climático</v>
      </c>
      <c r="L364" s="152" t="s">
        <v>1160</v>
      </c>
      <c r="M364" s="147"/>
      <c r="N364" s="153" t="s">
        <v>1161</v>
      </c>
      <c r="O364" s="154">
        <v>1090771</v>
      </c>
      <c r="P364" s="155">
        <v>1</v>
      </c>
      <c r="Q364" s="156">
        <v>-322067</v>
      </c>
      <c r="R364" s="156"/>
      <c r="S364" s="156"/>
      <c r="T364" s="156">
        <f t="shared" ref="T364" si="95">O364+Q364+S364</f>
        <v>768704</v>
      </c>
      <c r="U364" s="156">
        <v>768704</v>
      </c>
      <c r="V364" s="157">
        <v>43101</v>
      </c>
      <c r="W364" s="157">
        <v>43101</v>
      </c>
      <c r="X364" s="157">
        <v>43465</v>
      </c>
      <c r="Y364" s="147">
        <f t="shared" si="89"/>
        <v>364</v>
      </c>
      <c r="Z364" s="147"/>
      <c r="AA364" s="158"/>
      <c r="AB364" s="147"/>
      <c r="AC364" s="147"/>
      <c r="AD364" s="147"/>
      <c r="AE364" s="147"/>
      <c r="AF364" s="159">
        <f t="shared" ref="AF364" si="96">SUM(U364/T364)</f>
        <v>1</v>
      </c>
      <c r="AG364" s="160"/>
      <c r="AH364" s="160" t="b">
        <f t="shared" si="93"/>
        <v>0</v>
      </c>
    </row>
    <row r="365" spans="1:37" ht="44.25" customHeight="1" thickBot="1" x14ac:dyDescent="0.3">
      <c r="A365" s="147"/>
      <c r="B365" s="147">
        <v>2017</v>
      </c>
      <c r="C365" s="148" t="s">
        <v>1159</v>
      </c>
      <c r="D365" s="147">
        <v>20</v>
      </c>
      <c r="E365" s="148"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OTROS GASTOS</v>
      </c>
      <c r="F365" s="148"/>
      <c r="G365" s="148"/>
      <c r="H365" s="149" t="s">
        <v>1165</v>
      </c>
      <c r="I365" s="149"/>
      <c r="J365" s="167">
        <v>3</v>
      </c>
      <c r="K365" s="151"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BH-BMPT'!D85,IF(J365=24,'Equivalencia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BH-BMPT'!D100,IF(J365=39,'Equivalencia BH-BMPT'!$D$40,IF(J365=40,'Equivalencia BH-BMPT'!$D$41,IF(J365=41,'Equivalencia BH-BMPT'!$D$42,IF(J365=42,'Equivalencia BH-BMPT'!$D$43,IF(J365=43,'Equivalencia BH-BMPT'!$D$44,IF(J365=44,'Equivalencia BH-BMPT'!$D$45,IF(J365=45,'Equivalencia BH-BMPT'!$D$46,"No ha seleccionado un número de programa")))))))))))))))))))))))))))))))))))))))))))))</f>
        <v>Igualdad y autonomía para una Bogotá incluyente</v>
      </c>
      <c r="L365" s="152" t="s">
        <v>1160</v>
      </c>
      <c r="M365" s="147"/>
      <c r="N365" s="153" t="s">
        <v>1161</v>
      </c>
      <c r="O365" s="154">
        <v>34200000</v>
      </c>
      <c r="P365" s="155">
        <v>1</v>
      </c>
      <c r="Q365" s="156">
        <v>-6720000</v>
      </c>
      <c r="R365" s="156"/>
      <c r="S365" s="156"/>
      <c r="T365" s="156">
        <f t="shared" ref="T365" si="97">O365+Q365+S365</f>
        <v>27480000</v>
      </c>
      <c r="U365" s="156">
        <v>27480000</v>
      </c>
      <c r="V365" s="157">
        <v>43101</v>
      </c>
      <c r="W365" s="157">
        <v>43101</v>
      </c>
      <c r="X365" s="157">
        <v>43465</v>
      </c>
      <c r="Y365" s="147">
        <f t="shared" si="89"/>
        <v>364</v>
      </c>
      <c r="Z365" s="147"/>
      <c r="AA365" s="158"/>
      <c r="AB365" s="147"/>
      <c r="AC365" s="147"/>
      <c r="AD365" s="147"/>
      <c r="AE365" s="147"/>
      <c r="AF365" s="159">
        <f t="shared" ref="AF365" si="98">SUM(U365/T365)</f>
        <v>1</v>
      </c>
      <c r="AG365" s="160"/>
      <c r="AH365" s="160" t="b">
        <f t="shared" si="93"/>
        <v>0</v>
      </c>
    </row>
    <row r="366" spans="1:37" ht="44.25" customHeight="1" thickBot="1" x14ac:dyDescent="0.3">
      <c r="A366" s="147"/>
      <c r="B366" s="147">
        <v>2018</v>
      </c>
      <c r="C366" s="148" t="s">
        <v>1159</v>
      </c>
      <c r="D366" s="147">
        <v>20</v>
      </c>
      <c r="E366" s="148"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OTROS GASTOS</v>
      </c>
      <c r="F366" s="148"/>
      <c r="G366" s="148"/>
      <c r="H366" s="149" t="s">
        <v>1164</v>
      </c>
      <c r="I366" s="149" t="s">
        <v>163</v>
      </c>
      <c r="J366" s="167">
        <v>45</v>
      </c>
      <c r="K366" s="151"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BH-BMPT'!D86,IF(J366=24,'Equivalencia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BH-BMPT'!D101,IF(J366=39,'Equivalencia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152" t="s">
        <v>1157</v>
      </c>
      <c r="M366" s="147"/>
      <c r="N366" s="153" t="s">
        <v>1168</v>
      </c>
      <c r="O366" s="154">
        <v>4499739</v>
      </c>
      <c r="P366" s="155"/>
      <c r="Q366" s="156"/>
      <c r="R366" s="156"/>
      <c r="S366" s="156"/>
      <c r="T366" s="156">
        <f t="shared" ref="T366" si="99">O366+Q366+S366</f>
        <v>4499739</v>
      </c>
      <c r="U366" s="156">
        <v>4499739</v>
      </c>
      <c r="V366" s="157">
        <v>43101</v>
      </c>
      <c r="W366" s="157">
        <v>43101</v>
      </c>
      <c r="X366" s="157">
        <v>43465</v>
      </c>
      <c r="Y366" s="147">
        <f t="shared" si="89"/>
        <v>364</v>
      </c>
      <c r="Z366" s="147"/>
      <c r="AA366" s="158"/>
      <c r="AB366" s="147"/>
      <c r="AC366" s="147"/>
      <c r="AD366" s="147"/>
      <c r="AE366" s="147"/>
      <c r="AF366" s="159">
        <f t="shared" ref="AF366" si="100">SUM(U366/T366)</f>
        <v>1</v>
      </c>
      <c r="AG366" s="160"/>
      <c r="AH366" s="160" t="b">
        <f t="shared" si="93"/>
        <v>0</v>
      </c>
    </row>
    <row r="367" spans="1:37" ht="44.25" customHeight="1" thickBot="1" x14ac:dyDescent="0.3">
      <c r="A367" s="147"/>
      <c r="B367" s="147">
        <v>2018</v>
      </c>
      <c r="C367" s="148" t="s">
        <v>1159</v>
      </c>
      <c r="D367" s="147">
        <v>20</v>
      </c>
      <c r="E367" s="148"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OTROS GASTOS</v>
      </c>
      <c r="F367" s="148"/>
      <c r="G367" s="148"/>
      <c r="H367" s="149" t="s">
        <v>1163</v>
      </c>
      <c r="I367" s="149" t="s">
        <v>163</v>
      </c>
      <c r="J367" s="167">
        <v>45</v>
      </c>
      <c r="K367" s="151"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BH-BMPT'!D87,IF(J367=24,'Equivalencia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BH-BMPT'!D102,IF(J367=39,'Equivalencia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152" t="s">
        <v>1157</v>
      </c>
      <c r="M367" s="147"/>
      <c r="N367" s="153" t="s">
        <v>1167</v>
      </c>
      <c r="O367" s="154">
        <v>1499913</v>
      </c>
      <c r="P367" s="155"/>
      <c r="Q367" s="156"/>
      <c r="R367" s="156"/>
      <c r="S367" s="156"/>
      <c r="T367" s="156">
        <f t="shared" si="30"/>
        <v>1499913</v>
      </c>
      <c r="U367" s="156">
        <v>1499913</v>
      </c>
      <c r="V367" s="157">
        <v>43101</v>
      </c>
      <c r="W367" s="157">
        <v>43101</v>
      </c>
      <c r="X367" s="157">
        <v>43465</v>
      </c>
      <c r="Y367" s="147">
        <f t="shared" si="89"/>
        <v>364</v>
      </c>
      <c r="Z367" s="147"/>
      <c r="AA367" s="158"/>
      <c r="AB367" s="147"/>
      <c r="AC367" s="147"/>
      <c r="AD367" s="147"/>
      <c r="AE367" s="147"/>
      <c r="AF367" s="159">
        <f t="shared" si="31"/>
        <v>1</v>
      </c>
      <c r="AG367" s="160"/>
      <c r="AH367" s="160" t="b">
        <f t="shared" si="93"/>
        <v>0</v>
      </c>
    </row>
    <row r="368" spans="1:37" ht="44.25" customHeight="1" thickBot="1" x14ac:dyDescent="0.3">
      <c r="A368" s="147"/>
      <c r="B368" s="147">
        <v>2018</v>
      </c>
      <c r="C368" s="148" t="s">
        <v>1159</v>
      </c>
      <c r="D368" s="147">
        <v>20</v>
      </c>
      <c r="E368" s="148"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OTROS GASTOS</v>
      </c>
      <c r="F368" s="148"/>
      <c r="G368" s="148"/>
      <c r="H368" s="149" t="s">
        <v>1162</v>
      </c>
      <c r="I368" s="149" t="s">
        <v>163</v>
      </c>
      <c r="J368" s="167">
        <v>3</v>
      </c>
      <c r="K368" s="151"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BH-BMPT'!D88,IF(J368=24,'Equivalencia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BH-BMPT'!D103,IF(J368=39,'Equivalencia BH-BMPT'!$D$40,IF(J368=40,'Equivalencia BH-BMPT'!$D$41,IF(J368=41,'Equivalencia BH-BMPT'!$D$42,IF(J368=42,'Equivalencia BH-BMPT'!$D$43,IF(J368=43,'Equivalencia BH-BMPT'!$D$44,IF(J368=44,'Equivalencia BH-BMPT'!$D$45,IF(J368=45,'Equivalencia BH-BMPT'!$D$46,"No ha seleccionado un número de programa")))))))))))))))))))))))))))))))))))))))))))))</f>
        <v>Igualdad y autonomía para una Bogotá incluyente</v>
      </c>
      <c r="L368" s="152" t="s">
        <v>1160</v>
      </c>
      <c r="M368" s="147"/>
      <c r="N368" s="153" t="s">
        <v>1161</v>
      </c>
      <c r="O368" s="154">
        <v>5840000</v>
      </c>
      <c r="P368" s="155"/>
      <c r="Q368" s="156"/>
      <c r="R368" s="156"/>
      <c r="S368" s="156"/>
      <c r="T368" s="156">
        <f t="shared" ref="T368:T369" si="101">O368+Q368+S368</f>
        <v>5840000</v>
      </c>
      <c r="U368" s="156">
        <v>3685237</v>
      </c>
      <c r="V368" s="157">
        <v>43101</v>
      </c>
      <c r="W368" s="157">
        <v>43101</v>
      </c>
      <c r="X368" s="157">
        <v>43465</v>
      </c>
      <c r="Y368" s="147">
        <f t="shared" si="89"/>
        <v>364</v>
      </c>
      <c r="Z368" s="147"/>
      <c r="AA368" s="158"/>
      <c r="AB368" s="147"/>
      <c r="AC368" s="147"/>
      <c r="AD368" s="147"/>
      <c r="AE368" s="147"/>
      <c r="AF368" s="159">
        <f t="shared" ref="AF368:AF369" si="102">SUM(U368/T368)</f>
        <v>0.63103373287671238</v>
      </c>
      <c r="AG368" s="160"/>
      <c r="AH368" s="160" t="b">
        <f t="shared" si="93"/>
        <v>0</v>
      </c>
    </row>
    <row r="369" spans="1:34" ht="44.25" customHeight="1" thickBot="1" x14ac:dyDescent="0.3">
      <c r="A369" s="147"/>
      <c r="B369" s="147">
        <v>2018</v>
      </c>
      <c r="C369" s="148" t="s">
        <v>1159</v>
      </c>
      <c r="D369" s="147">
        <v>20</v>
      </c>
      <c r="E369" s="148"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OTROS GASTOS</v>
      </c>
      <c r="F369" s="148"/>
      <c r="G369" s="148"/>
      <c r="H369" s="149" t="s">
        <v>1158</v>
      </c>
      <c r="I369" s="149" t="s">
        <v>163</v>
      </c>
      <c r="J369" s="167">
        <v>3</v>
      </c>
      <c r="K369" s="151"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BH-BMPT'!D89,IF(J369=24,'Equivalencia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BH-BMPT'!D104,IF(J369=39,'Equivalencia BH-BMPT'!$D$40,IF(J369=40,'Equivalencia BH-BMPT'!$D$41,IF(J369=41,'Equivalencia BH-BMPT'!$D$42,IF(J369=42,'Equivalencia BH-BMPT'!$D$43,IF(J369=43,'Equivalencia BH-BMPT'!$D$44,IF(J369=44,'Equivalencia BH-BMPT'!$D$45,IF(J369=45,'Equivalencia BH-BMPT'!$D$46,"No ha seleccionado un número de programa")))))))))))))))))))))))))))))))))))))))))))))</f>
        <v>Igualdad y autonomía para una Bogotá incluyente</v>
      </c>
      <c r="L369" s="152" t="s">
        <v>1160</v>
      </c>
      <c r="M369" s="147"/>
      <c r="N369" s="153" t="s">
        <v>1161</v>
      </c>
      <c r="O369" s="154">
        <v>344160000</v>
      </c>
      <c r="P369" s="155"/>
      <c r="Q369" s="156"/>
      <c r="R369" s="156"/>
      <c r="S369" s="156"/>
      <c r="T369" s="156">
        <f t="shared" si="101"/>
        <v>344160000</v>
      </c>
      <c r="U369" s="156">
        <v>309120000</v>
      </c>
      <c r="V369" s="157">
        <v>43101</v>
      </c>
      <c r="W369" s="157">
        <v>43101</v>
      </c>
      <c r="X369" s="157">
        <v>43465</v>
      </c>
      <c r="Y369" s="147">
        <f t="shared" si="89"/>
        <v>364</v>
      </c>
      <c r="Z369" s="147"/>
      <c r="AA369" s="158"/>
      <c r="AB369" s="147"/>
      <c r="AC369" s="147"/>
      <c r="AD369" s="147"/>
      <c r="AE369" s="147"/>
      <c r="AF369" s="159">
        <f t="shared" si="102"/>
        <v>0.89818688981868899</v>
      </c>
      <c r="AG369" s="160"/>
      <c r="AH369" s="160" t="b">
        <f t="shared" si="93"/>
        <v>0</v>
      </c>
    </row>
    <row r="370" spans="1:34" ht="44.25" customHeight="1" thickBot="1" x14ac:dyDescent="0.3">
      <c r="A370" s="147"/>
      <c r="B370" s="147">
        <v>2018</v>
      </c>
      <c r="C370" s="148"/>
      <c r="D370" s="147">
        <v>20</v>
      </c>
      <c r="E370" s="148"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OTROS GASTOS</v>
      </c>
      <c r="F370" s="148"/>
      <c r="G370" s="148"/>
      <c r="H370" s="149" t="s">
        <v>1156</v>
      </c>
      <c r="I370" s="149" t="s">
        <v>162</v>
      </c>
      <c r="J370" s="167"/>
      <c r="K370" s="151"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BH-BMPT'!D90,IF(J370=24,'Equivalencia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BH-BMPT'!D105,IF(J370=39,'Equivalencia BH-BMPT'!$D$40,IF(J370=40,'Equivalencia BH-BMPT'!$D$41,IF(J370=41,'Equivalencia BH-BMPT'!$D$42,IF(J370=42,'Equivalencia BH-BMPT'!$D$43,IF(J370=43,'Equivalencia BH-BMPT'!$D$44,IF(J370=44,'Equivalencia BH-BMPT'!$D$45,IF(J370=45,'Equivalencia BH-BMPT'!$D$46,"No ha seleccionado un número de programa")))))))))))))))))))))))))))))))))))))))))))))</f>
        <v>No ha seleccionado un número de programa</v>
      </c>
      <c r="L370" s="152"/>
      <c r="M370" s="147"/>
      <c r="N370" s="153" t="s">
        <v>1156</v>
      </c>
      <c r="O370" s="154">
        <v>105091112</v>
      </c>
      <c r="P370" s="155"/>
      <c r="Q370" s="156"/>
      <c r="R370" s="156"/>
      <c r="S370" s="156"/>
      <c r="T370" s="156">
        <f t="shared" ref="T370" si="103">O370+Q370+S370</f>
        <v>105091112</v>
      </c>
      <c r="U370" s="156">
        <v>105091112</v>
      </c>
      <c r="V370" s="157">
        <v>43101</v>
      </c>
      <c r="W370" s="157">
        <v>43101</v>
      </c>
      <c r="X370" s="157">
        <v>43465</v>
      </c>
      <c r="Y370" s="147">
        <f t="shared" si="89"/>
        <v>364</v>
      </c>
      <c r="Z370" s="147"/>
      <c r="AA370" s="158"/>
      <c r="AB370" s="147"/>
      <c r="AC370" s="147"/>
      <c r="AD370" s="147"/>
      <c r="AE370" s="147"/>
      <c r="AF370" s="159">
        <f t="shared" ref="AF370" si="104">SUM(U370/T370)</f>
        <v>1</v>
      </c>
      <c r="AG370" s="160"/>
      <c r="AH370" s="160" t="b">
        <f t="shared" si="93"/>
        <v>1</v>
      </c>
    </row>
    <row r="371" spans="1:34" ht="44.25" customHeight="1" thickBot="1" x14ac:dyDescent="0.3">
      <c r="A371" s="147"/>
      <c r="B371" s="147">
        <v>2018</v>
      </c>
      <c r="C371" s="148"/>
      <c r="D371" s="147">
        <v>20</v>
      </c>
      <c r="E371" s="148"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OTROS GASTOS</v>
      </c>
      <c r="F371" s="148"/>
      <c r="G371" s="148"/>
      <c r="H371" s="149" t="s">
        <v>1154</v>
      </c>
      <c r="I371" s="149" t="s">
        <v>163</v>
      </c>
      <c r="J371" s="167">
        <v>4</v>
      </c>
      <c r="K371" s="151"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BH-BMPT'!D91,IF(J371=24,'Equivalencia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BH-BMPT'!D106,IF(J371=39,'Equivalencia BH-BMPT'!$D$40,IF(J371=40,'Equivalencia BH-BMPT'!$D$41,IF(J371=41,'Equivalencia BH-BMPT'!$D$42,IF(J371=42,'Equivalencia BH-BMPT'!$D$43,IF(J371=43,'Equivalencia BH-BMPT'!$D$44,IF(J371=44,'Equivalencia BH-BMPT'!$D$45,IF(J371=45,'Equivalencia BH-BMPT'!$D$46,"No ha seleccionado un número de programa")))))))))))))))))))))))))))))))))))))))))))))</f>
        <v>Familias protegidas y adaptadas al cambio climático</v>
      </c>
      <c r="L371" s="152" t="s">
        <v>1157</v>
      </c>
      <c r="M371" s="147"/>
      <c r="N371" s="153" t="s">
        <v>1155</v>
      </c>
      <c r="O371" s="154">
        <v>510154783</v>
      </c>
      <c r="P371" s="155"/>
      <c r="Q371" s="156"/>
      <c r="R371" s="156"/>
      <c r="S371" s="156"/>
      <c r="T371" s="156">
        <f t="shared" ref="T371:T372" si="105">O371+Q371+S371</f>
        <v>510154783</v>
      </c>
      <c r="U371" s="156">
        <v>510154783</v>
      </c>
      <c r="V371" s="157">
        <v>43101</v>
      </c>
      <c r="W371" s="157">
        <v>43101</v>
      </c>
      <c r="X371" s="157">
        <v>43465</v>
      </c>
      <c r="Y371" s="147">
        <f>X371-W371</f>
        <v>364</v>
      </c>
      <c r="Z371" s="147"/>
      <c r="AA371" s="158"/>
      <c r="AB371" s="147"/>
      <c r="AC371" s="147"/>
      <c r="AD371" s="147"/>
      <c r="AE371" s="147"/>
      <c r="AF371" s="159">
        <f t="shared" ref="AF371:AF372" si="106">SUM(U371/T371)</f>
        <v>1</v>
      </c>
      <c r="AG371" s="160"/>
      <c r="AH371" s="160" t="b">
        <f t="shared" si="93"/>
        <v>0</v>
      </c>
    </row>
    <row r="372" spans="1:34" ht="44.25" customHeight="1" thickBot="1" x14ac:dyDescent="0.3">
      <c r="A372" s="147"/>
      <c r="B372" s="147">
        <v>2018</v>
      </c>
      <c r="C372" s="148"/>
      <c r="D372" s="147">
        <v>20</v>
      </c>
      <c r="E372" s="148"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OTROS GASTOS</v>
      </c>
      <c r="F372" s="148"/>
      <c r="G372" s="148"/>
      <c r="H372" s="149" t="s">
        <v>1153</v>
      </c>
      <c r="I372" s="149" t="s">
        <v>162</v>
      </c>
      <c r="J372" s="167"/>
      <c r="K372" s="151"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BH-BMPT'!D92,IF(J372=24,'Equivalencia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BH-BMPT'!D107,IF(J372=39,'Equivalencia BH-BMPT'!$D$40,IF(J372=40,'Equivalencia BH-BMPT'!$D$41,IF(J372=41,'Equivalencia BH-BMPT'!$D$42,IF(J372=42,'Equivalencia BH-BMPT'!$D$43,IF(J372=43,'Equivalencia BH-BMPT'!$D$44,IF(J372=44,'Equivalencia BH-BMPT'!$D$45,IF(J372=45,'Equivalencia BH-BMPT'!$D$46,"No ha seleccionado un número de programa")))))))))))))))))))))))))))))))))))))))))))))</f>
        <v>No ha seleccionado un número de programa</v>
      </c>
      <c r="L372" s="152"/>
      <c r="M372" s="147"/>
      <c r="N372" s="153" t="s">
        <v>1153</v>
      </c>
      <c r="O372" s="154">
        <v>5705242</v>
      </c>
      <c r="P372" s="155"/>
      <c r="Q372" s="156"/>
      <c r="R372" s="156"/>
      <c r="S372" s="156"/>
      <c r="T372" s="156">
        <f t="shared" si="105"/>
        <v>5705242</v>
      </c>
      <c r="U372" s="156">
        <v>5705242</v>
      </c>
      <c r="V372" s="157">
        <v>43101</v>
      </c>
      <c r="W372" s="157">
        <v>43101</v>
      </c>
      <c r="X372" s="157">
        <v>43465</v>
      </c>
      <c r="Y372" s="147">
        <f>X372-W372</f>
        <v>364</v>
      </c>
      <c r="Z372" s="147"/>
      <c r="AA372" s="158"/>
      <c r="AB372" s="147"/>
      <c r="AC372" s="147"/>
      <c r="AD372" s="147"/>
      <c r="AE372" s="147"/>
      <c r="AF372" s="159">
        <f t="shared" si="106"/>
        <v>1</v>
      </c>
      <c r="AG372" s="160"/>
      <c r="AH372" s="160" t="b">
        <f t="shared" si="93"/>
        <v>1</v>
      </c>
    </row>
    <row r="373" spans="1:34" x14ac:dyDescent="0.25">
      <c r="A373" s="168" t="s">
        <v>22</v>
      </c>
      <c r="B373" s="168"/>
      <c r="C373" s="168"/>
      <c r="D373" s="169" t="s">
        <v>280</v>
      </c>
      <c r="E373" s="170" t="s">
        <v>280</v>
      </c>
      <c r="F373" s="171"/>
      <c r="G373" s="171"/>
      <c r="H373" s="169"/>
      <c r="I373" s="169"/>
      <c r="J373" s="169"/>
      <c r="K373" s="169"/>
      <c r="L373" s="169"/>
      <c r="M373" s="169"/>
      <c r="N373" s="172"/>
      <c r="O373" s="169"/>
      <c r="P373" s="155"/>
      <c r="Q373" s="169"/>
      <c r="R373" s="169"/>
      <c r="S373" s="169"/>
      <c r="T373" s="173">
        <f>SUBTOTAL(9,T14:T372)</f>
        <v>58985330751.57</v>
      </c>
      <c r="U373" s="174"/>
      <c r="V373" s="169"/>
      <c r="W373" s="169"/>
      <c r="X373" s="169"/>
      <c r="Y373" s="169"/>
      <c r="Z373" s="169"/>
      <c r="AA373" s="169"/>
      <c r="AB373" s="169"/>
      <c r="AC373" s="169"/>
      <c r="AD373" s="169"/>
      <c r="AE373" s="169"/>
      <c r="AF373" s="169"/>
    </row>
    <row r="376" spans="1:34" x14ac:dyDescent="0.25">
      <c r="T376" s="166"/>
      <c r="V376" s="176"/>
    </row>
    <row r="379" spans="1:34" ht="23.25" x14ac:dyDescent="0.35">
      <c r="T379" s="177">
        <f>SUBTOTAL(9,T14:T357)</f>
        <v>57933426258.57</v>
      </c>
    </row>
  </sheetData>
  <sheetProtection algorithmName="SHA-512" hashValue="zWEkjcFwb1y8lli5IiQJPRvX4lQuMTnzvigBAtzZuF2ceBntk6EzJQQB5rsKYrgCFA7Vuy3DsX/K6WxBD7nf1A==" saltValue="qnU+/Gkm0Oq5lcTKm/npTA==" spinCount="100000" sheet="1" sort="0" autoFilter="0" pivotTables="0"/>
  <autoFilter ref="A13:AK372"/>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5">
    <dataValidation type="custom" allowBlank="1" showInputMessage="1" showErrorMessage="1" sqref="V6:AF6">
      <formula1>Vacio()</formula1>
    </dataValidation>
    <dataValidation type="list" allowBlank="1" showInputMessage="1" showErrorMessage="1" errorTitle="Error " error="Debe seleccionar una opción dentro de la lista_x000a_" sqref="F14:F367">
      <formula1>Mod</formula1>
    </dataValidation>
    <dataValidation type="whole" operator="greaterThan" allowBlank="1" showErrorMessage="1" errorTitle="Error " error="Debe digitar un número entero._x000a_" sqref="Z14:Z372 Y14:Y367">
      <formula1>0</formula1>
    </dataValidation>
    <dataValidation operator="greaterThan" allowBlank="1" showErrorMessage="1" errorTitle="Error" error="Debe digitar un número._x000a_" sqref="L14:L367"/>
    <dataValidation type="whole" allowBlank="1" showErrorMessage="1" errorTitle="Número de programa incorrecto" error="Debe ingresar el número de programa, para mayor información consulte el instructivo._x000a_" sqref="J14:J367">
      <formula1>0</formula1>
      <formula2>45</formula2>
    </dataValidation>
    <dataValidation type="list" allowBlank="1" showInputMessage="1" showErrorMessage="1" sqref="F368:F372">
      <formula1>Mod</formula1>
    </dataValidation>
    <dataValidation type="whole" allowBlank="1" showErrorMessage="1" errorTitle="Número de programa incorrecto" error="Debe ingresar el número de programa, para mayor información consulte el instructivo._x000a_" sqref="J368:J372">
      <formula1>1</formula1>
      <formula2>45</formula2>
    </dataValidation>
    <dataValidation type="whole" operator="greaterThan" allowBlank="1" showInputMessage="1" showErrorMessage="1" errorTitle="Error " error="Debe digitar un número sin cáracteres especiales (comas,puntos,guiones,espacios)._x000a_" sqref="S254:S269 S202:S240 S244:S252 O14:O270 U14:U270 O272 O274:O275 O277 U272:U277 O279:O281 U279:U281 O283:O372 U283:U372 P14:P372">
      <formula1>0</formula1>
    </dataValidation>
    <dataValidation type="whole" operator="greaterThan" showErrorMessage="1" errorTitle="Identificación incorrecta" error="El número de identificación no debe contener algún cáracter especial (coma, guión, punto, etc)_x000a_" sqref="M14:M372">
      <formula1>0</formula1>
    </dataValidation>
    <dataValidation type="whole" operator="lessThan" allowBlank="1" showErrorMessage="1" errorTitle="Error" error="Debe ser un número negativo. Ejemplo:-2,000,000_x000a_" sqref="Q14:Q372">
      <formula1>0</formula1>
    </dataValidation>
    <dataValidation type="whole" operator="greaterThan" allowBlank="1" showErrorMessage="1" errorTitle="Error " error="Debe digitar un número sin cáracteres especiales (puntos, comas, guiones, espacios,etc)._x000a_" sqref="S14:S201 S241:S243 S253 O271 U271 O273 U278 O276 O278 U282 O282 S270:S372">
      <formula1>0</formula1>
    </dataValidation>
    <dataValidation type="date" operator="greaterThan" allowBlank="1" showErrorMessage="1" errorTitle="Error" error="Debe introducir una fecha en formato (DD/MM/AAAA)_x000a_" sqref="W371:X371 V372:X372 V14:X370">
      <formula1>18385</formula1>
    </dataValidation>
    <dataValidation showInputMessage="1" showErrorMessage="1" errorTitle="Tipo de contrato no permitido" error="El tipo de contrato debe corresponder a un número. Consulte el instructivo para más información_x000a_" sqref="E14:E372"/>
    <dataValidation type="list" allowBlank="1" showInputMessage="1" showErrorMessage="1" errorTitle="Error" error="Debe seleccionar un item de la lista_x000a_" sqref="I14:I372">
      <formula1>Afectación</formula1>
    </dataValidation>
    <dataValidation type="whole" operator="greaterThan" allowBlank="1" showErrorMessage="1" errorTitle="Error" error="Debe digitar un número sin cáracteres especiales (puntos, comas, guiones, espacios, etc)._x000a__x000a__x000a_" sqref="R14:R372">
      <formula1>0</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373</xdr:row>
                    <xdr:rowOff>85725</xdr:rowOff>
                  </from>
                  <to>
                    <xdr:col>3</xdr:col>
                    <xdr:colOff>390525</xdr:colOff>
                    <xdr:row>376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G14:G367</xm:sqref>
        </x14:dataValidation>
        <x14:dataValidation type="list" allowBlank="1" showInputMessage="1" showErrorMessage="1">
          <x14:formula1>
            <xm:f>'Tipo '!$A$2:$A$21</xm:f>
          </x14:formula1>
          <xm:sqref>D14:D373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zoomScale="115" zoomScaleNormal="115" workbookViewId="0">
      <selection activeCell="C19" sqref="C19"/>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93" t="s">
        <v>231</v>
      </c>
      <c r="B1" s="93"/>
      <c r="C1" s="93"/>
    </row>
    <row r="2" spans="1:3" ht="24" customHeight="1" x14ac:dyDescent="0.25">
      <c r="A2" s="103" t="s">
        <v>23</v>
      </c>
      <c r="B2" s="104"/>
      <c r="C2" s="104"/>
    </row>
    <row r="3" spans="1:3" ht="45.75" customHeight="1" x14ac:dyDescent="0.25">
      <c r="A3" s="105" t="s">
        <v>169</v>
      </c>
      <c r="B3" s="105"/>
      <c r="C3" s="105"/>
    </row>
    <row r="4" spans="1:3" ht="45.75" customHeight="1" x14ac:dyDescent="0.25">
      <c r="A4" s="105" t="s">
        <v>255</v>
      </c>
      <c r="B4" s="105"/>
      <c r="C4" s="105"/>
    </row>
    <row r="5" spans="1:3" ht="16.5" customHeight="1" x14ac:dyDescent="0.25">
      <c r="A5" s="105" t="s">
        <v>170</v>
      </c>
      <c r="B5" s="105"/>
      <c r="C5" s="105"/>
    </row>
    <row r="6" spans="1:3" ht="18.75" customHeight="1" x14ac:dyDescent="0.25">
      <c r="A6" s="105" t="s">
        <v>24</v>
      </c>
      <c r="B6" s="105"/>
      <c r="C6" s="105"/>
    </row>
    <row r="7" spans="1:3" ht="54.75" customHeight="1" x14ac:dyDescent="0.25">
      <c r="A7" s="105" t="s">
        <v>256</v>
      </c>
      <c r="B7" s="105"/>
      <c r="C7" s="105"/>
    </row>
    <row r="8" spans="1:3" ht="66.75" customHeight="1" x14ac:dyDescent="0.25">
      <c r="A8" s="105" t="s">
        <v>274</v>
      </c>
      <c r="B8" s="105"/>
      <c r="C8" s="105"/>
    </row>
    <row r="9" spans="1:3" ht="69" customHeight="1" x14ac:dyDescent="0.25">
      <c r="A9" s="105" t="s">
        <v>226</v>
      </c>
      <c r="B9" s="105"/>
      <c r="C9" s="105"/>
    </row>
    <row r="10" spans="1:3" ht="47.25" customHeight="1" x14ac:dyDescent="0.25">
      <c r="A10" s="105" t="s">
        <v>240</v>
      </c>
      <c r="B10" s="105"/>
      <c r="C10" s="105"/>
    </row>
    <row r="11" spans="1:3" ht="18" customHeight="1" thickBot="1" x14ac:dyDescent="0.3">
      <c r="A11" s="22"/>
    </row>
    <row r="12" spans="1:3" ht="25.5" customHeight="1" thickBot="1" x14ac:dyDescent="0.3">
      <c r="A12" s="94" t="s">
        <v>171</v>
      </c>
      <c r="B12" s="95"/>
      <c r="C12" s="96"/>
    </row>
    <row r="13" spans="1:3" ht="24.75" customHeight="1" thickBot="1" x14ac:dyDescent="0.3">
      <c r="A13" s="36">
        <v>1</v>
      </c>
      <c r="B13" s="24" t="s">
        <v>25</v>
      </c>
      <c r="C13" s="24" t="s">
        <v>172</v>
      </c>
    </row>
    <row r="14" spans="1:3" ht="22.5" customHeight="1" thickBot="1" x14ac:dyDescent="0.3">
      <c r="A14" s="36">
        <v>2</v>
      </c>
      <c r="B14" s="24" t="s">
        <v>26</v>
      </c>
      <c r="C14" s="24" t="s">
        <v>173</v>
      </c>
    </row>
    <row r="15" spans="1:3" ht="34.5" customHeight="1" thickBot="1" x14ac:dyDescent="0.3">
      <c r="A15" s="36">
        <v>3</v>
      </c>
      <c r="B15" s="24" t="s">
        <v>27</v>
      </c>
      <c r="C15" s="24" t="s">
        <v>228</v>
      </c>
    </row>
    <row r="16" spans="1:3" ht="33" customHeight="1" thickBot="1" x14ac:dyDescent="0.3">
      <c r="A16" s="36">
        <v>4</v>
      </c>
      <c r="B16" s="24" t="s">
        <v>174</v>
      </c>
      <c r="C16" s="24" t="s">
        <v>229</v>
      </c>
    </row>
    <row r="17" spans="1:3" ht="36" customHeight="1" thickBot="1" x14ac:dyDescent="0.3">
      <c r="A17" s="36">
        <v>5</v>
      </c>
      <c r="B17" s="24" t="s">
        <v>28</v>
      </c>
      <c r="C17" s="24" t="s">
        <v>230</v>
      </c>
    </row>
    <row r="18" spans="1:3" ht="32.25" customHeight="1" thickBot="1" x14ac:dyDescent="0.3">
      <c r="A18" s="36">
        <v>6</v>
      </c>
      <c r="B18" s="24" t="s">
        <v>175</v>
      </c>
      <c r="C18" s="24" t="s">
        <v>232</v>
      </c>
    </row>
    <row r="19" spans="1:3" ht="45.75" customHeight="1" thickBot="1" x14ac:dyDescent="0.3">
      <c r="A19" s="36">
        <v>7</v>
      </c>
      <c r="B19" s="24" t="s">
        <v>29</v>
      </c>
      <c r="C19" s="24" t="s">
        <v>257</v>
      </c>
    </row>
    <row r="20" spans="1:3" ht="43.5" customHeight="1" thickBot="1" x14ac:dyDescent="0.3">
      <c r="A20" s="36">
        <v>8</v>
      </c>
      <c r="B20" s="24" t="s">
        <v>176</v>
      </c>
      <c r="C20" s="24" t="s">
        <v>258</v>
      </c>
    </row>
    <row r="21" spans="1:3" ht="45.75" customHeight="1" thickBot="1" x14ac:dyDescent="0.3">
      <c r="A21" s="36">
        <v>9</v>
      </c>
      <c r="B21" s="24" t="s">
        <v>177</v>
      </c>
      <c r="C21" s="24" t="s">
        <v>178</v>
      </c>
    </row>
    <row r="22" spans="1:3" ht="18" customHeight="1" thickBot="1" x14ac:dyDescent="0.3">
      <c r="A22" s="22"/>
    </row>
    <row r="23" spans="1:3" ht="24.75" customHeight="1" thickBot="1" x14ac:dyDescent="0.3">
      <c r="A23" s="94" t="s">
        <v>179</v>
      </c>
      <c r="B23" s="95"/>
      <c r="C23" s="96"/>
    </row>
    <row r="24" spans="1:3" ht="45.75" customHeight="1" x14ac:dyDescent="0.25">
      <c r="A24" s="106">
        <v>1</v>
      </c>
      <c r="B24" s="99" t="s">
        <v>30</v>
      </c>
      <c r="C24" s="52" t="s">
        <v>275</v>
      </c>
    </row>
    <row r="25" spans="1:3" ht="45.75" customHeight="1" thickBot="1" x14ac:dyDescent="0.3">
      <c r="A25" s="110"/>
      <c r="B25" s="100"/>
      <c r="C25" s="24" t="s">
        <v>233</v>
      </c>
    </row>
    <row r="26" spans="1:3" ht="18" customHeight="1" thickBot="1" x14ac:dyDescent="0.3">
      <c r="A26" s="36">
        <v>2</v>
      </c>
      <c r="B26" s="24" t="s">
        <v>55</v>
      </c>
      <c r="C26" s="24" t="s">
        <v>180</v>
      </c>
    </row>
    <row r="27" spans="1:3" ht="27" customHeight="1" thickBot="1" x14ac:dyDescent="0.3">
      <c r="A27" s="36">
        <v>3</v>
      </c>
      <c r="B27" s="53" t="s">
        <v>222</v>
      </c>
      <c r="C27" s="24" t="s">
        <v>234</v>
      </c>
    </row>
    <row r="28" spans="1:3" ht="69" customHeight="1" thickBot="1" x14ac:dyDescent="0.3">
      <c r="A28" s="106">
        <v>4</v>
      </c>
      <c r="B28" s="24" t="s">
        <v>181</v>
      </c>
      <c r="C28" s="53" t="s">
        <v>276</v>
      </c>
    </row>
    <row r="29" spans="1:3" ht="45.75" customHeight="1" thickBot="1" x14ac:dyDescent="0.3">
      <c r="A29" s="107"/>
      <c r="B29" s="24" t="s">
        <v>31</v>
      </c>
      <c r="C29" s="24" t="s">
        <v>182</v>
      </c>
    </row>
    <row r="30" spans="1:3" ht="53.25" customHeight="1" thickBot="1" x14ac:dyDescent="0.3">
      <c r="A30" s="107"/>
      <c r="B30" s="24" t="s">
        <v>32</v>
      </c>
      <c r="C30" s="24" t="s">
        <v>183</v>
      </c>
    </row>
    <row r="31" spans="1:3" ht="45.75" customHeight="1" x14ac:dyDescent="0.25">
      <c r="A31" s="107"/>
      <c r="B31" s="99" t="s">
        <v>33</v>
      </c>
      <c r="C31" s="25" t="s">
        <v>259</v>
      </c>
    </row>
    <row r="32" spans="1:3" ht="27.75" customHeight="1" thickBot="1" x14ac:dyDescent="0.3">
      <c r="A32" s="107"/>
      <c r="B32" s="100"/>
      <c r="C32" s="24" t="s">
        <v>260</v>
      </c>
    </row>
    <row r="33" spans="1:3" ht="45.75" customHeight="1" thickBot="1" x14ac:dyDescent="0.3">
      <c r="A33" s="107"/>
      <c r="B33" s="24" t="s">
        <v>34</v>
      </c>
      <c r="C33" s="24" t="s">
        <v>184</v>
      </c>
    </row>
    <row r="34" spans="1:3" ht="45.75" customHeight="1" thickBot="1" x14ac:dyDescent="0.3">
      <c r="A34" s="107"/>
      <c r="B34" s="24" t="s">
        <v>35</v>
      </c>
      <c r="C34" s="24" t="s">
        <v>185</v>
      </c>
    </row>
    <row r="35" spans="1:3" ht="54.75" customHeight="1" thickBot="1" x14ac:dyDescent="0.3">
      <c r="A35" s="107"/>
      <c r="B35" s="24" t="s">
        <v>36</v>
      </c>
      <c r="C35" s="24" t="s">
        <v>186</v>
      </c>
    </row>
    <row r="36" spans="1:3" s="1" customFormat="1" ht="45.75" customHeight="1" thickBot="1" x14ac:dyDescent="0.3">
      <c r="A36" s="107"/>
      <c r="B36" s="24" t="s">
        <v>37</v>
      </c>
      <c r="C36" s="24" t="s">
        <v>187</v>
      </c>
    </row>
    <row r="37" spans="1:3" s="1" customFormat="1" ht="32.25" customHeight="1" thickBot="1" x14ac:dyDescent="0.3">
      <c r="A37" s="107"/>
      <c r="B37" s="24" t="s">
        <v>38</v>
      </c>
      <c r="C37" s="24" t="s">
        <v>261</v>
      </c>
    </row>
    <row r="38" spans="1:3" s="1" customFormat="1" ht="33" customHeight="1" thickBot="1" x14ac:dyDescent="0.3">
      <c r="A38" s="107"/>
      <c r="B38" s="24" t="s">
        <v>39</v>
      </c>
      <c r="C38" s="24" t="s">
        <v>262</v>
      </c>
    </row>
    <row r="39" spans="1:3" ht="56.25" customHeight="1" thickBot="1" x14ac:dyDescent="0.3">
      <c r="A39" s="107"/>
      <c r="B39" s="24" t="s">
        <v>40</v>
      </c>
      <c r="C39" s="24" t="s">
        <v>188</v>
      </c>
    </row>
    <row r="40" spans="1:3" ht="41.25" customHeight="1" thickBot="1" x14ac:dyDescent="0.3">
      <c r="A40" s="107"/>
      <c r="B40" s="24" t="s">
        <v>41</v>
      </c>
      <c r="C40" s="24" t="s">
        <v>189</v>
      </c>
    </row>
    <row r="41" spans="1:3" ht="27" customHeight="1" thickBot="1" x14ac:dyDescent="0.3">
      <c r="A41" s="107"/>
      <c r="B41" s="24" t="s">
        <v>42</v>
      </c>
      <c r="C41" s="24" t="s">
        <v>263</v>
      </c>
    </row>
    <row r="42" spans="1:3" ht="33" customHeight="1" thickBot="1" x14ac:dyDescent="0.3">
      <c r="A42" s="107"/>
      <c r="B42" s="24" t="s">
        <v>43</v>
      </c>
      <c r="C42" s="24" t="s">
        <v>190</v>
      </c>
    </row>
    <row r="43" spans="1:3" ht="105.75" customHeight="1" thickBot="1" x14ac:dyDescent="0.3">
      <c r="A43" s="107"/>
      <c r="B43" s="24" t="s">
        <v>44</v>
      </c>
      <c r="C43" s="24" t="s">
        <v>264</v>
      </c>
    </row>
    <row r="44" spans="1:3" ht="45.75" customHeight="1" thickBot="1" x14ac:dyDescent="0.3">
      <c r="A44" s="107"/>
      <c r="B44" s="24" t="s">
        <v>45</v>
      </c>
      <c r="C44" s="24" t="s">
        <v>191</v>
      </c>
    </row>
    <row r="45" spans="1:3" ht="59.25" customHeight="1" thickBot="1" x14ac:dyDescent="0.3">
      <c r="A45" s="107"/>
      <c r="B45" s="24" t="s">
        <v>46</v>
      </c>
      <c r="C45" s="24" t="s">
        <v>192</v>
      </c>
    </row>
    <row r="46" spans="1:3" ht="55.5" customHeight="1" x14ac:dyDescent="0.25">
      <c r="A46" s="107"/>
      <c r="B46" s="25" t="s">
        <v>193</v>
      </c>
      <c r="C46" s="52" t="s">
        <v>277</v>
      </c>
    </row>
    <row r="47" spans="1:3" ht="32.25" customHeight="1" x14ac:dyDescent="0.25">
      <c r="A47" s="108"/>
      <c r="B47" s="35" t="s">
        <v>47</v>
      </c>
      <c r="C47" s="35" t="s">
        <v>194</v>
      </c>
    </row>
    <row r="48" spans="1:3" ht="15.75" customHeight="1" x14ac:dyDescent="0.25">
      <c r="A48" s="108"/>
      <c r="B48" s="35" t="s">
        <v>48</v>
      </c>
      <c r="C48" s="35" t="s">
        <v>49</v>
      </c>
    </row>
    <row r="49" spans="1:3" ht="30" customHeight="1" thickBot="1" x14ac:dyDescent="0.3">
      <c r="A49" s="109"/>
      <c r="B49" s="35" t="s">
        <v>238</v>
      </c>
      <c r="C49" s="35" t="s">
        <v>239</v>
      </c>
    </row>
    <row r="50" spans="1:3" ht="51.75" customHeight="1" x14ac:dyDescent="0.25">
      <c r="A50" s="111">
        <v>5</v>
      </c>
      <c r="B50" s="105" t="s">
        <v>7</v>
      </c>
      <c r="C50" s="54" t="s">
        <v>278</v>
      </c>
    </row>
    <row r="51" spans="1:3" ht="29.25" customHeight="1" thickBot="1" x14ac:dyDescent="0.3">
      <c r="A51" s="109"/>
      <c r="B51" s="105"/>
      <c r="C51" s="35" t="s">
        <v>195</v>
      </c>
    </row>
    <row r="52" spans="1:3" ht="45.75" customHeight="1" thickBot="1" x14ac:dyDescent="0.3">
      <c r="A52" s="36">
        <v>6</v>
      </c>
      <c r="B52" s="24" t="s">
        <v>103</v>
      </c>
      <c r="C52" s="24" t="s">
        <v>265</v>
      </c>
    </row>
    <row r="53" spans="1:3" ht="23.25" customHeight="1" thickBot="1" x14ac:dyDescent="0.3">
      <c r="A53" s="36">
        <v>7</v>
      </c>
      <c r="B53" s="24" t="s">
        <v>8</v>
      </c>
      <c r="C53" s="24" t="s">
        <v>196</v>
      </c>
    </row>
    <row r="54" spans="1:3" ht="45.75" customHeight="1" thickBot="1" x14ac:dyDescent="0.3">
      <c r="A54" s="106">
        <v>8</v>
      </c>
      <c r="B54" s="24" t="s">
        <v>165</v>
      </c>
      <c r="C54" s="24" t="s">
        <v>197</v>
      </c>
    </row>
    <row r="55" spans="1:3" ht="27.75" customHeight="1" x14ac:dyDescent="0.25">
      <c r="A55" s="107"/>
      <c r="B55" s="99" t="s">
        <v>198</v>
      </c>
      <c r="C55" s="25" t="s">
        <v>266</v>
      </c>
    </row>
    <row r="56" spans="1:3" ht="69" customHeight="1" thickBot="1" x14ac:dyDescent="0.3">
      <c r="A56" s="110"/>
      <c r="B56" s="100"/>
      <c r="C56" s="24" t="s">
        <v>241</v>
      </c>
    </row>
    <row r="57" spans="1:3" ht="72.75" customHeight="1" thickBot="1" x14ac:dyDescent="0.3">
      <c r="A57" s="36">
        <v>9</v>
      </c>
      <c r="B57" s="24" t="s">
        <v>199</v>
      </c>
      <c r="C57" s="24" t="s">
        <v>267</v>
      </c>
    </row>
    <row r="58" spans="1:3" ht="29.25" customHeight="1" thickBot="1" x14ac:dyDescent="0.3">
      <c r="A58" s="106">
        <v>10</v>
      </c>
      <c r="B58" s="24" t="s">
        <v>200</v>
      </c>
      <c r="C58" s="24" t="s">
        <v>201</v>
      </c>
    </row>
    <row r="59" spans="1:3" ht="22.5" customHeight="1" thickBot="1" x14ac:dyDescent="0.3">
      <c r="A59" s="110"/>
      <c r="B59" s="24" t="s">
        <v>202</v>
      </c>
      <c r="C59" s="24" t="s">
        <v>203</v>
      </c>
    </row>
    <row r="60" spans="1:3" ht="22.5" customHeight="1" thickBot="1" x14ac:dyDescent="0.3">
      <c r="A60" s="22"/>
    </row>
    <row r="61" spans="1:3" ht="28.5" customHeight="1" thickBot="1" x14ac:dyDescent="0.3">
      <c r="A61" s="94" t="s">
        <v>204</v>
      </c>
      <c r="B61" s="95"/>
      <c r="C61" s="96"/>
    </row>
    <row r="62" spans="1:3" ht="31.5" customHeight="1" x14ac:dyDescent="0.25">
      <c r="A62" s="97">
        <v>11</v>
      </c>
      <c r="B62" s="99" t="s">
        <v>205</v>
      </c>
      <c r="C62" s="25" t="s">
        <v>235</v>
      </c>
    </row>
    <row r="63" spans="1:3" ht="28.5" customHeight="1" x14ac:dyDescent="0.25">
      <c r="A63" s="101"/>
      <c r="B63" s="102"/>
      <c r="C63" s="25" t="s">
        <v>268</v>
      </c>
    </row>
    <row r="64" spans="1:3" ht="23.25" customHeight="1" thickBot="1" x14ac:dyDescent="0.3">
      <c r="A64" s="98"/>
      <c r="B64" s="100"/>
      <c r="C64" s="24" t="s">
        <v>206</v>
      </c>
    </row>
    <row r="65" spans="1:3" ht="27.75" customHeight="1" x14ac:dyDescent="0.25">
      <c r="A65" s="97">
        <v>12</v>
      </c>
      <c r="B65" s="99" t="s">
        <v>207</v>
      </c>
      <c r="C65" s="25" t="s">
        <v>208</v>
      </c>
    </row>
    <row r="66" spans="1:3" ht="23.25" customHeight="1" thickBot="1" x14ac:dyDescent="0.3">
      <c r="A66" s="98"/>
      <c r="B66" s="100"/>
      <c r="C66" s="24" t="s">
        <v>209</v>
      </c>
    </row>
    <row r="67" spans="1:3" ht="30.75" customHeight="1" thickBot="1" x14ac:dyDescent="0.3">
      <c r="A67" s="23">
        <v>13</v>
      </c>
      <c r="B67" s="24" t="s">
        <v>126</v>
      </c>
      <c r="C67" s="24" t="s">
        <v>242</v>
      </c>
    </row>
    <row r="68" spans="1:3" ht="31.5" customHeight="1" thickBot="1" x14ac:dyDescent="0.3">
      <c r="A68" s="23">
        <v>14</v>
      </c>
      <c r="B68" s="24" t="s">
        <v>210</v>
      </c>
      <c r="C68" s="24" t="s">
        <v>243</v>
      </c>
    </row>
    <row r="69" spans="1:3" ht="31.5" customHeight="1" thickBot="1" x14ac:dyDescent="0.3">
      <c r="A69" s="26">
        <v>15</v>
      </c>
      <c r="B69" s="27" t="s">
        <v>218</v>
      </c>
      <c r="C69" s="27" t="s">
        <v>269</v>
      </c>
    </row>
    <row r="70" spans="1:3" ht="39.75" customHeight="1" x14ac:dyDescent="0.25">
      <c r="A70" s="97">
        <v>16</v>
      </c>
      <c r="B70" s="99" t="s">
        <v>50</v>
      </c>
      <c r="C70" s="25" t="s">
        <v>219</v>
      </c>
    </row>
    <row r="71" spans="1:3" ht="58.5" customHeight="1" x14ac:dyDescent="0.25">
      <c r="A71" s="101"/>
      <c r="B71" s="102"/>
      <c r="C71" s="25" t="s">
        <v>270</v>
      </c>
    </row>
    <row r="72" spans="1:3" ht="43.5" customHeight="1" x14ac:dyDescent="0.25">
      <c r="A72" s="101"/>
      <c r="B72" s="102"/>
      <c r="C72" s="25" t="s">
        <v>253</v>
      </c>
    </row>
    <row r="73" spans="1:3" ht="31.5" customHeight="1" thickBot="1" x14ac:dyDescent="0.3">
      <c r="A73" s="98"/>
      <c r="B73" s="100"/>
      <c r="C73" s="24" t="s">
        <v>220</v>
      </c>
    </row>
    <row r="74" spans="1:3" ht="42" customHeight="1" thickBot="1" x14ac:dyDescent="0.3">
      <c r="A74" s="23">
        <v>17</v>
      </c>
      <c r="B74" s="24" t="s">
        <v>51</v>
      </c>
      <c r="C74" s="53" t="s">
        <v>279</v>
      </c>
    </row>
    <row r="75" spans="1:3" ht="18.75" customHeight="1" thickBot="1" x14ac:dyDescent="0.3">
      <c r="A75" s="22"/>
    </row>
    <row r="76" spans="1:3" ht="21" customHeight="1" thickBot="1" x14ac:dyDescent="0.3">
      <c r="A76" s="94" t="s">
        <v>211</v>
      </c>
      <c r="B76" s="95"/>
      <c r="C76" s="96"/>
    </row>
    <row r="77" spans="1:3" ht="27" customHeight="1" x14ac:dyDescent="0.25">
      <c r="A77" s="97">
        <v>18</v>
      </c>
      <c r="B77" s="99" t="s">
        <v>52</v>
      </c>
      <c r="C77" s="25" t="s">
        <v>271</v>
      </c>
    </row>
    <row r="78" spans="1:3" ht="28.5" customHeight="1" thickBot="1" x14ac:dyDescent="0.3">
      <c r="A78" s="98"/>
      <c r="B78" s="100"/>
      <c r="C78" s="24" t="s">
        <v>236</v>
      </c>
    </row>
    <row r="79" spans="1:3" ht="27.75" customHeight="1" thickBot="1" x14ac:dyDescent="0.3">
      <c r="A79" s="23">
        <v>19</v>
      </c>
      <c r="B79" s="24" t="s">
        <v>212</v>
      </c>
      <c r="C79" s="24" t="s">
        <v>272</v>
      </c>
    </row>
    <row r="80" spans="1:3" ht="28.5" customHeight="1" thickBot="1" x14ac:dyDescent="0.3">
      <c r="A80" s="23">
        <v>20</v>
      </c>
      <c r="B80" s="24" t="s">
        <v>213</v>
      </c>
      <c r="C80" s="24" t="s">
        <v>273</v>
      </c>
    </row>
    <row r="81" spans="1:3" ht="30" customHeight="1" thickBot="1" x14ac:dyDescent="0.3">
      <c r="A81" s="23">
        <v>21</v>
      </c>
      <c r="B81" s="24" t="s">
        <v>128</v>
      </c>
      <c r="C81" s="24" t="s">
        <v>214</v>
      </c>
    </row>
    <row r="82" spans="1:3" ht="32.25" customHeight="1" thickBot="1" x14ac:dyDescent="0.3">
      <c r="A82" s="23">
        <v>22</v>
      </c>
      <c r="B82" s="24" t="s">
        <v>215</v>
      </c>
      <c r="C82" s="24" t="s">
        <v>216</v>
      </c>
    </row>
    <row r="83" spans="1:3" ht="18" customHeight="1" thickBot="1" x14ac:dyDescent="0.3">
      <c r="A83" s="22"/>
    </row>
    <row r="84" spans="1:3" ht="24" customHeight="1" thickBot="1" x14ac:dyDescent="0.3">
      <c r="A84" s="94" t="s">
        <v>237</v>
      </c>
      <c r="B84" s="95"/>
      <c r="C84" s="96"/>
    </row>
    <row r="85" spans="1:3" ht="32.25" customHeight="1" thickBot="1" x14ac:dyDescent="0.3">
      <c r="A85" s="23">
        <v>23</v>
      </c>
      <c r="B85" s="24" t="s">
        <v>53</v>
      </c>
      <c r="C85" s="24" t="s">
        <v>217</v>
      </c>
    </row>
    <row r="86" spans="1:3" ht="71.25" customHeight="1" thickBot="1" x14ac:dyDescent="0.3">
      <c r="A86" s="23">
        <v>24</v>
      </c>
      <c r="B86" s="24" t="s">
        <v>54</v>
      </c>
      <c r="C86" s="24" t="s">
        <v>254</v>
      </c>
    </row>
    <row r="87" spans="1:3" ht="45.75" customHeight="1" x14ac:dyDescent="0.25">
      <c r="A87" s="22"/>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3" activePane="bottomLeft" state="frozen"/>
      <selection pane="bottomLeft" activeCell="D39" sqref="D39"/>
    </sheetView>
  </sheetViews>
  <sheetFormatPr baseColWidth="10" defaultRowHeight="15" x14ac:dyDescent="0.25"/>
  <cols>
    <col min="3" max="3" width="9.5703125" style="6" customWidth="1"/>
    <col min="4" max="4" width="57.140625" style="2" customWidth="1"/>
  </cols>
  <sheetData>
    <row r="1" spans="3:4" ht="16.5" x14ac:dyDescent="0.3">
      <c r="C1" s="5" t="s">
        <v>56</v>
      </c>
      <c r="D1" s="3" t="s">
        <v>57</v>
      </c>
    </row>
    <row r="2" spans="3:4" ht="16.5" x14ac:dyDescent="0.3">
      <c r="C2" s="5">
        <v>1</v>
      </c>
      <c r="D2" s="4" t="s">
        <v>62</v>
      </c>
    </row>
    <row r="3" spans="3:4" ht="16.5" x14ac:dyDescent="0.3">
      <c r="C3" s="5">
        <v>2</v>
      </c>
      <c r="D3" s="4" t="s">
        <v>58</v>
      </c>
    </row>
    <row r="4" spans="3:4" ht="16.5" x14ac:dyDescent="0.3">
      <c r="C4" s="5">
        <v>3</v>
      </c>
      <c r="D4" s="4" t="s">
        <v>67</v>
      </c>
    </row>
    <row r="5" spans="3:4" ht="16.5" x14ac:dyDescent="0.3">
      <c r="C5" s="5">
        <v>4</v>
      </c>
      <c r="D5" s="4" t="s">
        <v>88</v>
      </c>
    </row>
    <row r="6" spans="3:4" ht="16.5" x14ac:dyDescent="0.3">
      <c r="C6" s="5">
        <v>5</v>
      </c>
      <c r="D6" s="4" t="s">
        <v>59</v>
      </c>
    </row>
    <row r="7" spans="3:4" ht="16.5" x14ac:dyDescent="0.3">
      <c r="C7" s="5">
        <v>6</v>
      </c>
      <c r="D7" s="4" t="s">
        <v>64</v>
      </c>
    </row>
    <row r="8" spans="3:4" ht="16.5" x14ac:dyDescent="0.3">
      <c r="C8" s="5">
        <v>7</v>
      </c>
      <c r="D8" s="4" t="s">
        <v>63</v>
      </c>
    </row>
    <row r="9" spans="3:4" ht="16.5" x14ac:dyDescent="0.3">
      <c r="C9" s="5">
        <v>8</v>
      </c>
      <c r="D9" s="4" t="s">
        <v>65</v>
      </c>
    </row>
    <row r="10" spans="3:4" ht="16.5" x14ac:dyDescent="0.3">
      <c r="C10" s="5">
        <v>9</v>
      </c>
      <c r="D10" s="4" t="s">
        <v>60</v>
      </c>
    </row>
    <row r="11" spans="3:4" ht="16.5" x14ac:dyDescent="0.3">
      <c r="C11" s="5">
        <v>10</v>
      </c>
      <c r="D11" s="4" t="s">
        <v>61</v>
      </c>
    </row>
    <row r="12" spans="3:4" ht="33" x14ac:dyDescent="0.3">
      <c r="C12" s="5">
        <v>11</v>
      </c>
      <c r="D12" s="4" t="s">
        <v>74</v>
      </c>
    </row>
    <row r="13" spans="3:4" ht="33" x14ac:dyDescent="0.3">
      <c r="C13" s="5">
        <v>12</v>
      </c>
      <c r="D13" s="4" t="s">
        <v>66</v>
      </c>
    </row>
    <row r="14" spans="3:4" ht="16.5" x14ac:dyDescent="0.3">
      <c r="C14" s="5">
        <v>13</v>
      </c>
      <c r="D14" s="4" t="s">
        <v>80</v>
      </c>
    </row>
    <row r="15" spans="3:4" ht="16.5" x14ac:dyDescent="0.3">
      <c r="C15" s="5">
        <v>14</v>
      </c>
      <c r="D15" s="4" t="s">
        <v>81</v>
      </c>
    </row>
    <row r="16" spans="3:4" ht="16.5" x14ac:dyDescent="0.3">
      <c r="C16" s="5">
        <v>15</v>
      </c>
      <c r="D16" s="4" t="s">
        <v>83</v>
      </c>
    </row>
    <row r="17" spans="3:4" ht="16.5" x14ac:dyDescent="0.3">
      <c r="C17" s="5">
        <v>16</v>
      </c>
      <c r="D17" s="4" t="s">
        <v>69</v>
      </c>
    </row>
    <row r="18" spans="3:4" ht="16.5" x14ac:dyDescent="0.3">
      <c r="C18" s="5">
        <v>17</v>
      </c>
      <c r="D18" s="4" t="s">
        <v>90</v>
      </c>
    </row>
    <row r="19" spans="3:4" ht="16.5" x14ac:dyDescent="0.3">
      <c r="C19" s="5">
        <v>18</v>
      </c>
      <c r="D19" s="4" t="s">
        <v>89</v>
      </c>
    </row>
    <row r="20" spans="3:4" ht="16.5" x14ac:dyDescent="0.3">
      <c r="C20" s="5">
        <v>19</v>
      </c>
      <c r="D20" s="4" t="s">
        <v>96</v>
      </c>
    </row>
    <row r="21" spans="3:4" ht="33" x14ac:dyDescent="0.3">
      <c r="C21" s="5">
        <v>20</v>
      </c>
      <c r="D21" s="4" t="s">
        <v>68</v>
      </c>
    </row>
    <row r="22" spans="3:4" ht="16.5" x14ac:dyDescent="0.3">
      <c r="C22" s="5">
        <v>21</v>
      </c>
      <c r="D22" s="4" t="s">
        <v>72</v>
      </c>
    </row>
    <row r="23" spans="3:4" ht="16.5" x14ac:dyDescent="0.3">
      <c r="C23" s="5">
        <v>22</v>
      </c>
      <c r="D23" s="4" t="s">
        <v>71</v>
      </c>
    </row>
    <row r="24" spans="3:4" ht="16.5" x14ac:dyDescent="0.3">
      <c r="C24" s="5">
        <v>23</v>
      </c>
      <c r="D24" s="4" t="s">
        <v>97</v>
      </c>
    </row>
    <row r="25" spans="3:4" ht="33" x14ac:dyDescent="0.3">
      <c r="C25" s="5">
        <v>24</v>
      </c>
      <c r="D25" s="4" t="s">
        <v>70</v>
      </c>
    </row>
    <row r="26" spans="3:4" ht="19.5" customHeight="1" x14ac:dyDescent="0.3">
      <c r="C26" s="5">
        <v>25</v>
      </c>
      <c r="D26" s="4" t="s">
        <v>73</v>
      </c>
    </row>
    <row r="27" spans="3:4" ht="19.5" customHeight="1" x14ac:dyDescent="0.3">
      <c r="C27" s="5">
        <v>26</v>
      </c>
      <c r="D27" s="4" t="s">
        <v>84</v>
      </c>
    </row>
    <row r="28" spans="3:4" ht="19.5" customHeight="1" x14ac:dyDescent="0.3">
      <c r="C28" s="5">
        <v>27</v>
      </c>
      <c r="D28" s="4" t="s">
        <v>86</v>
      </c>
    </row>
    <row r="29" spans="3:4" ht="19.5" customHeight="1" x14ac:dyDescent="0.3">
      <c r="C29" s="5">
        <v>28</v>
      </c>
      <c r="D29" s="4" t="s">
        <v>82</v>
      </c>
    </row>
    <row r="30" spans="3:4" ht="19.5" customHeight="1" x14ac:dyDescent="0.3">
      <c r="C30" s="5">
        <v>29</v>
      </c>
      <c r="D30" s="4" t="s">
        <v>93</v>
      </c>
    </row>
    <row r="31" spans="3:4" ht="19.5" customHeight="1" x14ac:dyDescent="0.3">
      <c r="C31" s="5">
        <v>30</v>
      </c>
      <c r="D31" s="4" t="s">
        <v>85</v>
      </c>
    </row>
    <row r="32" spans="3:4" ht="33" x14ac:dyDescent="0.3">
      <c r="C32" s="5">
        <v>31</v>
      </c>
      <c r="D32" s="4" t="s">
        <v>76</v>
      </c>
    </row>
    <row r="33" spans="3:4" ht="16.5" x14ac:dyDescent="0.3">
      <c r="C33" s="5">
        <v>32</v>
      </c>
      <c r="D33" s="4" t="s">
        <v>79</v>
      </c>
    </row>
    <row r="34" spans="3:4" ht="16.5" x14ac:dyDescent="0.3">
      <c r="C34" s="5">
        <v>33</v>
      </c>
      <c r="D34" s="4" t="s">
        <v>78</v>
      </c>
    </row>
    <row r="35" spans="3:4" ht="33" x14ac:dyDescent="0.3">
      <c r="C35" s="5">
        <v>34</v>
      </c>
      <c r="D35" s="4" t="s">
        <v>99</v>
      </c>
    </row>
    <row r="36" spans="3:4" ht="16.5" x14ac:dyDescent="0.3">
      <c r="C36" s="5">
        <v>35</v>
      </c>
      <c r="D36" s="4" t="s">
        <v>77</v>
      </c>
    </row>
    <row r="37" spans="3:4" ht="16.5" x14ac:dyDescent="0.3">
      <c r="C37" s="5">
        <v>36</v>
      </c>
      <c r="D37" s="4" t="s">
        <v>100</v>
      </c>
    </row>
    <row r="38" spans="3:4" ht="33" x14ac:dyDescent="0.3">
      <c r="C38" s="5">
        <v>37</v>
      </c>
      <c r="D38" s="4" t="s">
        <v>102</v>
      </c>
    </row>
    <row r="39" spans="3:4" ht="16.5" x14ac:dyDescent="0.3">
      <c r="C39" s="5">
        <v>38</v>
      </c>
      <c r="D39" s="4" t="s">
        <v>87</v>
      </c>
    </row>
    <row r="40" spans="3:4" ht="16.5" x14ac:dyDescent="0.3">
      <c r="C40" s="5">
        <v>39</v>
      </c>
      <c r="D40" s="4" t="s">
        <v>91</v>
      </c>
    </row>
    <row r="41" spans="3:4" ht="16.5" x14ac:dyDescent="0.3">
      <c r="C41" s="5">
        <v>40</v>
      </c>
      <c r="D41" s="4" t="s">
        <v>92</v>
      </c>
    </row>
    <row r="42" spans="3:4" ht="16.5" x14ac:dyDescent="0.3">
      <c r="C42" s="5">
        <v>41</v>
      </c>
      <c r="D42" s="4" t="s">
        <v>75</v>
      </c>
    </row>
    <row r="43" spans="3:4" ht="16.5" x14ac:dyDescent="0.3">
      <c r="C43" s="5">
        <v>42</v>
      </c>
      <c r="D43" s="4" t="s">
        <v>95</v>
      </c>
    </row>
    <row r="44" spans="3:4" ht="16.5" x14ac:dyDescent="0.3">
      <c r="C44" s="5">
        <v>43</v>
      </c>
      <c r="D44" s="4" t="s">
        <v>98</v>
      </c>
    </row>
    <row r="45" spans="3:4" ht="16.5" x14ac:dyDescent="0.3">
      <c r="C45" s="5">
        <v>44</v>
      </c>
      <c r="D45" s="4" t="s">
        <v>101</v>
      </c>
    </row>
    <row r="46" spans="3:4" ht="16.5" x14ac:dyDescent="0.3">
      <c r="C46" s="5">
        <v>45</v>
      </c>
      <c r="D46" s="4"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18"/>
      <c r="E54" s="19"/>
    </row>
    <row r="55" spans="4:5" ht="16.5" x14ac:dyDescent="0.3">
      <c r="D55" s="20"/>
      <c r="E55" s="19"/>
    </row>
    <row r="56" spans="4:5" ht="16.5" x14ac:dyDescent="0.3">
      <c r="D56" s="20"/>
      <c r="E56" s="19"/>
    </row>
    <row r="57" spans="4:5" x14ac:dyDescent="0.25">
      <c r="D57" s="18"/>
      <c r="E57" s="19"/>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B15" sqref="B15"/>
    </sheetView>
  </sheetViews>
  <sheetFormatPr baseColWidth="10" defaultRowHeight="15" x14ac:dyDescent="0.25"/>
  <cols>
    <col min="2" max="2" width="104" customWidth="1"/>
    <col min="3" max="3" width="35.28515625" customWidth="1"/>
  </cols>
  <sheetData>
    <row r="1" spans="1:5" x14ac:dyDescent="0.25">
      <c r="C1" s="30" t="s">
        <v>7</v>
      </c>
      <c r="D1" s="21" t="s">
        <v>168</v>
      </c>
    </row>
    <row r="2" spans="1:5" ht="15" customHeight="1" thickBot="1" x14ac:dyDescent="0.3">
      <c r="A2">
        <v>1</v>
      </c>
      <c r="B2" s="12" t="s">
        <v>135</v>
      </c>
      <c r="C2" s="28" t="s">
        <v>223</v>
      </c>
      <c r="D2" s="16" t="s">
        <v>162</v>
      </c>
      <c r="E2" s="12"/>
    </row>
    <row r="3" spans="1:5" ht="15" customHeight="1" x14ac:dyDescent="0.25">
      <c r="A3">
        <v>2</v>
      </c>
      <c r="B3" s="13" t="s">
        <v>136</v>
      </c>
      <c r="C3" s="29" t="s">
        <v>107</v>
      </c>
      <c r="D3" s="16" t="s">
        <v>163</v>
      </c>
      <c r="E3" s="8"/>
    </row>
    <row r="4" spans="1:5" ht="15" customHeight="1" x14ac:dyDescent="0.25">
      <c r="A4">
        <v>3</v>
      </c>
      <c r="B4" s="7" t="s">
        <v>137</v>
      </c>
      <c r="C4" s="29" t="s">
        <v>104</v>
      </c>
      <c r="D4" s="16" t="s">
        <v>164</v>
      </c>
      <c r="E4" s="8"/>
    </row>
    <row r="5" spans="1:5" ht="15" customHeight="1" x14ac:dyDescent="0.3">
      <c r="A5">
        <v>4</v>
      </c>
      <c r="B5" s="14" t="s">
        <v>138</v>
      </c>
      <c r="C5" s="29" t="s">
        <v>108</v>
      </c>
      <c r="D5" s="9"/>
      <c r="E5" s="10"/>
    </row>
    <row r="6" spans="1:5" ht="15" customHeight="1" x14ac:dyDescent="0.25">
      <c r="A6">
        <v>5</v>
      </c>
      <c r="B6" s="11" t="s">
        <v>134</v>
      </c>
      <c r="C6" s="29" t="s">
        <v>105</v>
      </c>
      <c r="D6" s="11"/>
      <c r="E6" s="11"/>
    </row>
    <row r="7" spans="1:5" ht="15" customHeight="1" x14ac:dyDescent="0.25">
      <c r="A7">
        <v>6</v>
      </c>
      <c r="B7" s="11" t="s">
        <v>139</v>
      </c>
      <c r="C7" s="29" t="s">
        <v>106</v>
      </c>
      <c r="D7" s="11"/>
      <c r="E7" s="11"/>
    </row>
    <row r="8" spans="1:5" ht="15" customHeight="1" x14ac:dyDescent="0.25">
      <c r="A8">
        <v>7</v>
      </c>
      <c r="B8" s="11" t="s">
        <v>140</v>
      </c>
      <c r="C8" s="29" t="s">
        <v>120</v>
      </c>
      <c r="D8" s="11"/>
      <c r="E8" s="11"/>
    </row>
    <row r="9" spans="1:5" ht="15" customHeight="1" x14ac:dyDescent="0.25">
      <c r="A9">
        <v>8</v>
      </c>
      <c r="B9" s="11" t="s">
        <v>141</v>
      </c>
      <c r="C9" s="11"/>
      <c r="D9" s="11"/>
      <c r="E9" s="11"/>
    </row>
    <row r="10" spans="1:5" ht="15" customHeight="1" x14ac:dyDescent="0.25">
      <c r="A10">
        <v>9</v>
      </c>
      <c r="B10" s="11" t="s">
        <v>142</v>
      </c>
      <c r="C10" s="12"/>
      <c r="D10" s="11"/>
      <c r="E10" s="11"/>
    </row>
    <row r="11" spans="1:5" ht="15" customHeight="1" x14ac:dyDescent="0.25">
      <c r="A11">
        <v>10</v>
      </c>
      <c r="B11" s="11" t="s">
        <v>143</v>
      </c>
      <c r="C11" s="31" t="s">
        <v>166</v>
      </c>
      <c r="D11" s="11"/>
      <c r="E11" s="11"/>
    </row>
    <row r="12" spans="1:5" ht="15" customHeight="1" x14ac:dyDescent="0.25">
      <c r="A12">
        <v>11</v>
      </c>
      <c r="B12" s="11" t="s">
        <v>144</v>
      </c>
      <c r="C12" s="15" t="s">
        <v>122</v>
      </c>
      <c r="D12" s="11"/>
      <c r="E12" s="11"/>
    </row>
    <row r="13" spans="1:5" ht="15" customHeight="1" x14ac:dyDescent="0.25">
      <c r="A13">
        <v>12</v>
      </c>
      <c r="B13" s="11" t="s">
        <v>145</v>
      </c>
      <c r="C13" s="15" t="s">
        <v>123</v>
      </c>
      <c r="D13" s="11"/>
      <c r="E13" s="11"/>
    </row>
    <row r="14" spans="1:5" ht="15" customHeight="1" x14ac:dyDescent="0.25">
      <c r="A14">
        <v>13</v>
      </c>
      <c r="B14" s="11" t="s">
        <v>146</v>
      </c>
      <c r="C14" s="15" t="s">
        <v>124</v>
      </c>
      <c r="D14" s="11"/>
      <c r="E14" s="11"/>
    </row>
    <row r="15" spans="1:5" ht="15" customHeight="1" x14ac:dyDescent="0.25">
      <c r="A15">
        <v>14</v>
      </c>
      <c r="B15" s="11" t="s">
        <v>147</v>
      </c>
      <c r="C15" s="15" t="s">
        <v>125</v>
      </c>
      <c r="D15" s="11"/>
      <c r="E15" s="11"/>
    </row>
    <row r="16" spans="1:5" ht="15" customHeight="1" x14ac:dyDescent="0.25">
      <c r="A16">
        <v>15</v>
      </c>
      <c r="B16" s="11" t="s">
        <v>148</v>
      </c>
      <c r="C16" s="11"/>
      <c r="D16" s="11"/>
      <c r="E16" s="11"/>
    </row>
    <row r="17" spans="1:5" ht="15" customHeight="1" x14ac:dyDescent="0.25">
      <c r="A17">
        <v>16</v>
      </c>
      <c r="B17" s="11" t="s">
        <v>149</v>
      </c>
      <c r="C17" s="32" t="s">
        <v>167</v>
      </c>
      <c r="D17" s="11"/>
      <c r="E17" s="11"/>
    </row>
    <row r="18" spans="1:5" ht="15" customHeight="1" x14ac:dyDescent="0.25">
      <c r="A18">
        <v>17</v>
      </c>
      <c r="B18" s="11" t="s">
        <v>150</v>
      </c>
      <c r="C18" s="15" t="s">
        <v>109</v>
      </c>
      <c r="D18" s="11"/>
      <c r="E18" s="11"/>
    </row>
    <row r="19" spans="1:5" ht="15" customHeight="1" x14ac:dyDescent="0.25">
      <c r="A19">
        <v>18</v>
      </c>
      <c r="B19" s="11" t="s">
        <v>151</v>
      </c>
      <c r="C19" s="15" t="s">
        <v>110</v>
      </c>
      <c r="D19" s="11"/>
      <c r="E19" s="11"/>
    </row>
    <row r="20" spans="1:5" ht="15" customHeight="1" x14ac:dyDescent="0.25">
      <c r="A20">
        <v>19</v>
      </c>
      <c r="B20" s="11" t="s">
        <v>152</v>
      </c>
      <c r="C20" s="15" t="s">
        <v>111</v>
      </c>
      <c r="D20" s="11"/>
      <c r="E20" s="11"/>
    </row>
    <row r="21" spans="1:5" s="33" customFormat="1" ht="60" x14ac:dyDescent="0.25">
      <c r="A21" s="33">
        <v>20</v>
      </c>
      <c r="B21" s="33" t="s">
        <v>227</v>
      </c>
      <c r="C21" s="34" t="s">
        <v>112</v>
      </c>
    </row>
    <row r="22" spans="1:5" s="33" customFormat="1" ht="30" x14ac:dyDescent="0.25">
      <c r="C22" s="34" t="s">
        <v>113</v>
      </c>
    </row>
    <row r="23" spans="1:5" s="33" customFormat="1" ht="60" x14ac:dyDescent="0.25">
      <c r="C23" s="34" t="s">
        <v>114</v>
      </c>
    </row>
    <row r="24" spans="1:5" s="33" customFormat="1" ht="30" x14ac:dyDescent="0.25">
      <c r="C24" s="34" t="s">
        <v>115</v>
      </c>
    </row>
    <row r="25" spans="1:5" s="33" customFormat="1" ht="75" x14ac:dyDescent="0.25">
      <c r="C25" s="34" t="s">
        <v>116</v>
      </c>
    </row>
    <row r="26" spans="1:5" s="33" customFormat="1" ht="30" x14ac:dyDescent="0.25">
      <c r="C26" s="34" t="s">
        <v>117</v>
      </c>
    </row>
    <row r="27" spans="1:5" s="33" customFormat="1" ht="45" x14ac:dyDescent="0.25">
      <c r="C27" s="34" t="s">
        <v>118</v>
      </c>
    </row>
    <row r="28" spans="1:5" s="33" customFormat="1" x14ac:dyDescent="0.25">
      <c r="C28" s="34"/>
    </row>
    <row r="29" spans="1:5" x14ac:dyDescent="0.25">
      <c r="C29" s="34"/>
    </row>
    <row r="30" spans="1:5" x14ac:dyDescent="0.25">
      <c r="C30" s="15" t="s">
        <v>119</v>
      </c>
    </row>
    <row r="31" spans="1:5" x14ac:dyDescent="0.25">
      <c r="C31" s="17"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2019-03-06T00:42:28Z</dcterms:modified>
</cp:coreProperties>
</file>