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C:\Users\isabel.castro\Desktop\ICH\SEGPLAN\IRC\"/>
    </mc:Choice>
  </mc:AlternateContent>
  <xr:revisionPtr revIDLastSave="0" documentId="13_ncr:1_{3C3EFAC0-2537-440C-882F-48C0E3FC4A89}" xr6:coauthVersionLast="47" xr6:coauthVersionMax="47" xr10:uidLastSave="{00000000-0000-0000-0000-000000000000}"/>
  <bookViews>
    <workbookView xWindow="-120" yWindow="-120" windowWidth="29040" windowHeight="15840" xr2:uid="{00000000-000D-0000-FFFF-FFFF00000000}"/>
  </bookViews>
  <sheets>
    <sheet name="1. INFORMACION ACUMULADA" sheetId="11" r:id="rId1"/>
    <sheet name="2. PAA" sheetId="8" r:id="rId2"/>
    <sheet name="3. CONSOLIDADO" sheetId="9" r:id="rId3"/>
    <sheet name="4. INSTRUCTIVO" sheetId="10" r:id="rId4"/>
    <sheet name="Proposito_programa" sheetId="12" r:id="rId5"/>
    <sheet name="Tipo" sheetId="3" state="hidden" r:id="rId6"/>
    <sheet name="Eje_Pilar_Prop1" sheetId="4" state="hidden" r:id="rId7"/>
  </sheets>
  <definedNames>
    <definedName name="_xlnm._FilterDatabase" localSheetId="0" hidden="1">'1. INFORMACION ACUMULADA'!$B$13:$AW$391</definedName>
    <definedName name="afectacion">Tipo!$D$2:$D$4</definedName>
    <definedName name="cd">Tipo!$C$18:$C$27</definedName>
    <definedName name="modal">Tipo!$C$2:$C$8</definedName>
    <definedName name="na">Tipo!$C$31</definedName>
    <definedName name="naturaleza">Tipo!$E$2:$E$5</definedName>
    <definedName name="programabta">Eje_Pilar_Prop1!$C$3:$C$47</definedName>
    <definedName name="programanue">Proposito_programa!$C$3:$C$59</definedName>
    <definedName name="re">Tipo!$C$30</definedName>
    <definedName name="sa">Tipo!$C$12:$C$15</definedName>
    <definedName name="SECOP">Tipo!$C$33:$C$34</definedName>
    <definedName name="Sector">Tipo!$B$23:$B$37</definedName>
    <definedName name="tipo">Tipo!$B$2:$B$21</definedName>
    <definedName name="vacio">Tipo!$C$32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391" i="11" l="1"/>
  <c r="AA256" i="11"/>
  <c r="AA239" i="11"/>
  <c r="N360" i="11"/>
  <c r="M360" i="11"/>
  <c r="N381" i="11" l="1"/>
  <c r="M381" i="11"/>
  <c r="N380" i="11"/>
  <c r="M380" i="11"/>
  <c r="N379" i="11"/>
  <c r="M379" i="11"/>
  <c r="N378" i="11"/>
  <c r="M378" i="11"/>
  <c r="N377" i="11"/>
  <c r="M377" i="11"/>
  <c r="N376" i="11"/>
  <c r="M376" i="11"/>
  <c r="N375" i="11"/>
  <c r="M375" i="11"/>
  <c r="N374" i="11"/>
  <c r="M374" i="11"/>
  <c r="N373" i="11"/>
  <c r="M373" i="11"/>
  <c r="N372" i="11"/>
  <c r="M372" i="11"/>
  <c r="N371" i="11"/>
  <c r="M371" i="11"/>
  <c r="N370" i="11"/>
  <c r="M370" i="11"/>
  <c r="N369" i="11"/>
  <c r="M369" i="11"/>
  <c r="N368" i="11"/>
  <c r="M368" i="11"/>
  <c r="N359" i="11"/>
  <c r="M359" i="11"/>
  <c r="N358" i="11"/>
  <c r="M358" i="11"/>
  <c r="N357" i="11"/>
  <c r="M357" i="11"/>
  <c r="N356" i="11"/>
  <c r="M356" i="11"/>
  <c r="N355" i="11"/>
  <c r="M355" i="11"/>
  <c r="N354" i="11"/>
  <c r="M354" i="11"/>
  <c r="N353" i="11"/>
  <c r="M353" i="11"/>
  <c r="N352" i="11"/>
  <c r="M352" i="11"/>
  <c r="N351" i="11"/>
  <c r="M351" i="11"/>
  <c r="N350" i="11"/>
  <c r="M350" i="11"/>
  <c r="N63" i="11"/>
  <c r="M63" i="11"/>
  <c r="N46" i="11"/>
  <c r="M46" i="11"/>
  <c r="AA84" i="11"/>
  <c r="AQ84" i="11" s="1"/>
  <c r="W391" i="11"/>
  <c r="AA304" i="11"/>
  <c r="AQ304" i="11" s="1"/>
  <c r="AA297" i="11"/>
  <c r="AQ297" i="11" s="1"/>
  <c r="AA252" i="11"/>
  <c r="AQ252" i="11" s="1"/>
  <c r="AA310" i="11"/>
  <c r="AQ310" i="11" s="1"/>
  <c r="N310" i="11"/>
  <c r="M310" i="11"/>
  <c r="AQ309" i="11"/>
  <c r="N309" i="11"/>
  <c r="M309" i="11"/>
  <c r="AA302" i="11"/>
  <c r="AQ302" i="11" s="1"/>
  <c r="N302" i="11"/>
  <c r="M302" i="11"/>
  <c r="N297" i="11"/>
  <c r="M297" i="11"/>
  <c r="N213" i="11"/>
  <c r="M213" i="11"/>
  <c r="N212" i="11"/>
  <c r="M212" i="11"/>
  <c r="AA299" i="11"/>
  <c r="AQ299" i="11" s="1"/>
  <c r="N299" i="11"/>
  <c r="M299" i="11"/>
  <c r="AA293" i="11"/>
  <c r="AQ293" i="11" s="1"/>
  <c r="N293" i="11"/>
  <c r="M293" i="11"/>
  <c r="AA291" i="11"/>
  <c r="AQ291" i="11" s="1"/>
  <c r="N291" i="11"/>
  <c r="M291" i="11"/>
  <c r="AA288" i="11"/>
  <c r="AQ288" i="11" s="1"/>
  <c r="N288" i="11"/>
  <c r="M288" i="11"/>
  <c r="AA279" i="11"/>
  <c r="AQ279" i="11" s="1"/>
  <c r="N279" i="11"/>
  <c r="M279" i="11"/>
  <c r="AQ267" i="11"/>
  <c r="N267" i="11"/>
  <c r="M267" i="11"/>
  <c r="AQ256" i="11"/>
  <c r="N256" i="11"/>
  <c r="M256" i="11"/>
  <c r="AA185" i="11"/>
  <c r="AQ185" i="11" s="1"/>
  <c r="AA181" i="11"/>
  <c r="AQ181" i="11" s="1"/>
  <c r="N181" i="11"/>
  <c r="M181" i="11"/>
  <c r="AA50" i="11"/>
  <c r="AQ50" i="11" s="1"/>
  <c r="AA51" i="11"/>
  <c r="AQ51" i="11" s="1"/>
  <c r="N50" i="11"/>
  <c r="N51" i="11"/>
  <c r="M50" i="11"/>
  <c r="M51" i="11"/>
  <c r="AA18" i="11"/>
  <c r="AQ18" i="11" s="1"/>
  <c r="AA19" i="11"/>
  <c r="AQ19" i="11" s="1"/>
  <c r="N18" i="11"/>
  <c r="N19" i="11"/>
  <c r="M18" i="11"/>
  <c r="M19" i="11"/>
  <c r="AA20" i="11"/>
  <c r="AQ20" i="11" s="1"/>
  <c r="Z391" i="11"/>
  <c r="Y391" i="11"/>
  <c r="X391" i="11"/>
  <c r="C54" i="12"/>
  <c r="C55" i="12"/>
  <c r="C56" i="12"/>
  <c r="C57" i="12"/>
  <c r="C58" i="12"/>
  <c r="C59" i="12"/>
  <c r="C52" i="12"/>
  <c r="C42" i="12"/>
  <c r="C43" i="12"/>
  <c r="C44" i="12"/>
  <c r="C45" i="12"/>
  <c r="C46" i="12"/>
  <c r="C47" i="12"/>
  <c r="C48" i="12"/>
  <c r="C49" i="12"/>
  <c r="C50" i="12"/>
  <c r="C30" i="12"/>
  <c r="C31" i="12"/>
  <c r="C32" i="12"/>
  <c r="C33" i="12"/>
  <c r="C34" i="12"/>
  <c r="C35" i="12"/>
  <c r="C36" i="12"/>
  <c r="C37" i="12"/>
  <c r="C38" i="12"/>
  <c r="C39" i="12"/>
  <c r="C40" i="12"/>
  <c r="C4" i="12"/>
  <c r="C5" i="12"/>
  <c r="C6" i="12"/>
  <c r="AA308" i="11"/>
  <c r="AQ308" i="11" s="1"/>
  <c r="AA307" i="11"/>
  <c r="AQ307" i="11" s="1"/>
  <c r="AA306" i="11"/>
  <c r="AQ306" i="11" s="1"/>
  <c r="AA305" i="11"/>
  <c r="AQ305" i="11" s="1"/>
  <c r="AA303" i="11"/>
  <c r="AQ303" i="11" s="1"/>
  <c r="AA301" i="11"/>
  <c r="AQ301" i="11" s="1"/>
  <c r="AA300" i="11"/>
  <c r="AQ300" i="11" s="1"/>
  <c r="AA298" i="11"/>
  <c r="AQ298" i="11" s="1"/>
  <c r="AA296" i="11"/>
  <c r="AQ296" i="11" s="1"/>
  <c r="AA295" i="11"/>
  <c r="AQ295" i="11" s="1"/>
  <c r="AA294" i="11"/>
  <c r="AQ294" i="11" s="1"/>
  <c r="AA292" i="11"/>
  <c r="AQ292" i="11" s="1"/>
  <c r="AA290" i="11"/>
  <c r="AQ290" i="11" s="1"/>
  <c r="AA289" i="11"/>
  <c r="AQ289" i="11" s="1"/>
  <c r="AA287" i="11"/>
  <c r="AQ287" i="11" s="1"/>
  <c r="AA286" i="11"/>
  <c r="AQ286" i="11" s="1"/>
  <c r="AA285" i="11"/>
  <c r="AQ285" i="11" s="1"/>
  <c r="AA284" i="11"/>
  <c r="AQ284" i="11" s="1"/>
  <c r="AA283" i="11"/>
  <c r="AQ283" i="11" s="1"/>
  <c r="AA282" i="11"/>
  <c r="AQ282" i="11" s="1"/>
  <c r="AA281" i="11"/>
  <c r="AQ281" i="11" s="1"/>
  <c r="AA280" i="11"/>
  <c r="AQ280" i="11" s="1"/>
  <c r="AA278" i="11"/>
  <c r="AQ278" i="11" s="1"/>
  <c r="AA277" i="11"/>
  <c r="AQ277" i="11" s="1"/>
  <c r="AA276" i="11"/>
  <c r="AQ276" i="11" s="1"/>
  <c r="AA275" i="11"/>
  <c r="AQ275" i="11" s="1"/>
  <c r="AA274" i="11"/>
  <c r="AQ274" i="11" s="1"/>
  <c r="AA273" i="11"/>
  <c r="AQ273" i="11" s="1"/>
  <c r="AA272" i="11"/>
  <c r="AQ272" i="11" s="1"/>
  <c r="AA271" i="11"/>
  <c r="AQ271" i="11" s="1"/>
  <c r="AA270" i="11"/>
  <c r="AQ270" i="11" s="1"/>
  <c r="AA269" i="11"/>
  <c r="AQ269" i="11" s="1"/>
  <c r="AA268" i="11"/>
  <c r="AQ268" i="11" s="1"/>
  <c r="AA266" i="11"/>
  <c r="AQ266" i="11" s="1"/>
  <c r="AA265" i="11"/>
  <c r="AQ265" i="11" s="1"/>
  <c r="AA264" i="11"/>
  <c r="AQ264" i="11" s="1"/>
  <c r="AA263" i="11"/>
  <c r="AQ263" i="11" s="1"/>
  <c r="AA262" i="11"/>
  <c r="AQ262" i="11" s="1"/>
  <c r="AA261" i="11"/>
  <c r="AQ261" i="11" s="1"/>
  <c r="AA260" i="11"/>
  <c r="AQ260" i="11" s="1"/>
  <c r="AA259" i="11"/>
  <c r="AQ259" i="11" s="1"/>
  <c r="AA258" i="11"/>
  <c r="AQ258" i="11" s="1"/>
  <c r="AA257" i="11"/>
  <c r="AQ257" i="11" s="1"/>
  <c r="AA255" i="11"/>
  <c r="AQ255" i="11" s="1"/>
  <c r="AA254" i="11"/>
  <c r="AQ254" i="11" s="1"/>
  <c r="AA253" i="11"/>
  <c r="AQ253" i="11" s="1"/>
  <c r="AA251" i="11"/>
  <c r="AQ251" i="11" s="1"/>
  <c r="AA250" i="11"/>
  <c r="AQ250" i="11" s="1"/>
  <c r="AA249" i="11"/>
  <c r="AQ249" i="11" s="1"/>
  <c r="AA248" i="11"/>
  <c r="AQ248" i="11" s="1"/>
  <c r="AA247" i="11"/>
  <c r="AQ247" i="11" s="1"/>
  <c r="AA246" i="11"/>
  <c r="AQ246" i="11" s="1"/>
  <c r="AA245" i="11"/>
  <c r="AQ245" i="11" s="1"/>
  <c r="AA244" i="11"/>
  <c r="AQ244" i="11" s="1"/>
  <c r="AA243" i="11"/>
  <c r="AQ243" i="11" s="1"/>
  <c r="AA242" i="11"/>
  <c r="AQ242" i="11" s="1"/>
  <c r="AA241" i="11"/>
  <c r="AQ241" i="11" s="1"/>
  <c r="AA240" i="11"/>
  <c r="AQ240" i="11" s="1"/>
  <c r="AQ239" i="11"/>
  <c r="AA238" i="11"/>
  <c r="AQ238" i="11" s="1"/>
  <c r="AA237" i="11"/>
  <c r="AQ237" i="11" s="1"/>
  <c r="AA236" i="11"/>
  <c r="AQ236" i="11" s="1"/>
  <c r="AA235" i="11"/>
  <c r="AQ235" i="11" s="1"/>
  <c r="AA234" i="11"/>
  <c r="AQ234" i="11" s="1"/>
  <c r="AA233" i="11"/>
  <c r="AQ233" i="11" s="1"/>
  <c r="AA232" i="11"/>
  <c r="AQ232" i="11" s="1"/>
  <c r="AA231" i="11"/>
  <c r="AQ231" i="11" s="1"/>
  <c r="AA230" i="11"/>
  <c r="AQ230" i="11" s="1"/>
  <c r="AA229" i="11"/>
  <c r="AQ229" i="11" s="1"/>
  <c r="AA228" i="11"/>
  <c r="AQ228" i="11" s="1"/>
  <c r="AA227" i="11"/>
  <c r="AQ227" i="11" s="1"/>
  <c r="AA226" i="11"/>
  <c r="AQ226" i="11" s="1"/>
  <c r="AA225" i="11"/>
  <c r="AQ225" i="11" s="1"/>
  <c r="AA224" i="11"/>
  <c r="AQ224" i="11" s="1"/>
  <c r="AA223" i="11"/>
  <c r="AQ223" i="11" s="1"/>
  <c r="AA222" i="11"/>
  <c r="AQ222" i="11" s="1"/>
  <c r="AA221" i="11"/>
  <c r="AQ221" i="11" s="1"/>
  <c r="AA220" i="11"/>
  <c r="AQ220" i="11" s="1"/>
  <c r="AA219" i="11"/>
  <c r="AQ219" i="11" s="1"/>
  <c r="AA218" i="11"/>
  <c r="AQ218" i="11" s="1"/>
  <c r="AA217" i="11"/>
  <c r="AQ217" i="11" s="1"/>
  <c r="AA216" i="11"/>
  <c r="AQ216" i="11" s="1"/>
  <c r="AA215" i="11"/>
  <c r="AQ215" i="11" s="1"/>
  <c r="AA214" i="11"/>
  <c r="AQ214" i="11" s="1"/>
  <c r="AA213" i="11"/>
  <c r="AQ213" i="11" s="1"/>
  <c r="AA212" i="11"/>
  <c r="AQ212" i="11" s="1"/>
  <c r="AA211" i="11"/>
  <c r="AQ211" i="11" s="1"/>
  <c r="AA210" i="11"/>
  <c r="AQ210" i="11" s="1"/>
  <c r="AA209" i="11"/>
  <c r="AQ209" i="11" s="1"/>
  <c r="AA208" i="11"/>
  <c r="AQ208" i="11" s="1"/>
  <c r="AA207" i="11"/>
  <c r="AQ207" i="11" s="1"/>
  <c r="AA206" i="11"/>
  <c r="AQ206" i="11" s="1"/>
  <c r="AA205" i="11"/>
  <c r="AQ205" i="11" s="1"/>
  <c r="AA204" i="11"/>
  <c r="AQ204" i="11" s="1"/>
  <c r="AA203" i="11"/>
  <c r="AQ203" i="11" s="1"/>
  <c r="AA202" i="11"/>
  <c r="AQ202" i="11" s="1"/>
  <c r="AA201" i="11"/>
  <c r="AQ201" i="11" s="1"/>
  <c r="AA200" i="11"/>
  <c r="AQ200" i="11" s="1"/>
  <c r="AA199" i="11"/>
  <c r="AQ199" i="11" s="1"/>
  <c r="AA198" i="11"/>
  <c r="AQ198" i="11" s="1"/>
  <c r="AA197" i="11"/>
  <c r="AQ197" i="11" s="1"/>
  <c r="AA196" i="11"/>
  <c r="AQ196" i="11" s="1"/>
  <c r="AA195" i="11"/>
  <c r="AQ195" i="11" s="1"/>
  <c r="AA194" i="11"/>
  <c r="AQ194" i="11" s="1"/>
  <c r="AA193" i="11"/>
  <c r="AQ193" i="11" s="1"/>
  <c r="AA192" i="11"/>
  <c r="AQ192" i="11" s="1"/>
  <c r="AA191" i="11"/>
  <c r="AQ191" i="11" s="1"/>
  <c r="AA190" i="11"/>
  <c r="AQ190" i="11" s="1"/>
  <c r="AA189" i="11"/>
  <c r="AQ189" i="11" s="1"/>
  <c r="AA188" i="11"/>
  <c r="AQ188" i="11" s="1"/>
  <c r="AA187" i="11"/>
  <c r="AQ187" i="11" s="1"/>
  <c r="AA186" i="11"/>
  <c r="AQ186" i="11" s="1"/>
  <c r="AA184" i="11"/>
  <c r="AQ184" i="11" s="1"/>
  <c r="AA183" i="11"/>
  <c r="AQ183" i="11" s="1"/>
  <c r="AA182" i="11"/>
  <c r="AQ182" i="11" s="1"/>
  <c r="AA180" i="11"/>
  <c r="AQ180" i="11" s="1"/>
  <c r="AA179" i="11"/>
  <c r="AQ179" i="11" s="1"/>
  <c r="AA178" i="11"/>
  <c r="AQ178" i="11" s="1"/>
  <c r="AA177" i="11"/>
  <c r="AQ177" i="11" s="1"/>
  <c r="AA176" i="11"/>
  <c r="AQ176" i="11" s="1"/>
  <c r="AA175" i="11"/>
  <c r="AQ175" i="11" s="1"/>
  <c r="AA174" i="11"/>
  <c r="AQ174" i="11" s="1"/>
  <c r="AA173" i="11"/>
  <c r="AQ173" i="11" s="1"/>
  <c r="AA172" i="11"/>
  <c r="AQ172" i="11" s="1"/>
  <c r="AA171" i="11"/>
  <c r="AQ171" i="11" s="1"/>
  <c r="AA170" i="11"/>
  <c r="AQ170" i="11" s="1"/>
  <c r="AA169" i="11"/>
  <c r="AQ169" i="11" s="1"/>
  <c r="AA168" i="11"/>
  <c r="AQ168" i="11" s="1"/>
  <c r="AA167" i="11"/>
  <c r="AQ167" i="11" s="1"/>
  <c r="AA166" i="11"/>
  <c r="AQ166" i="11" s="1"/>
  <c r="AA165" i="11"/>
  <c r="AQ165" i="11" s="1"/>
  <c r="AA164" i="11"/>
  <c r="AQ164" i="11" s="1"/>
  <c r="AA163" i="11"/>
  <c r="AQ163" i="11" s="1"/>
  <c r="AA162" i="11"/>
  <c r="AQ162" i="11" s="1"/>
  <c r="AA161" i="11"/>
  <c r="AQ161" i="11" s="1"/>
  <c r="AA160" i="11"/>
  <c r="AQ160" i="11" s="1"/>
  <c r="AA159" i="11"/>
  <c r="AQ159" i="11" s="1"/>
  <c r="AA158" i="11"/>
  <c r="AQ158" i="11" s="1"/>
  <c r="AA157" i="11"/>
  <c r="AQ157" i="11" s="1"/>
  <c r="AA156" i="11"/>
  <c r="AQ156" i="11" s="1"/>
  <c r="AA155" i="11"/>
  <c r="AQ155" i="11" s="1"/>
  <c r="AA154" i="11"/>
  <c r="AQ154" i="11" s="1"/>
  <c r="AA153" i="11"/>
  <c r="AQ153" i="11" s="1"/>
  <c r="AA152" i="11"/>
  <c r="AQ152" i="11" s="1"/>
  <c r="AA151" i="11"/>
  <c r="AQ151" i="11" s="1"/>
  <c r="AA150" i="11"/>
  <c r="AQ150" i="11" s="1"/>
  <c r="AA149" i="11"/>
  <c r="AQ149" i="11" s="1"/>
  <c r="AA148" i="11"/>
  <c r="AQ148" i="11" s="1"/>
  <c r="AA147" i="11"/>
  <c r="AQ147" i="11" s="1"/>
  <c r="AA146" i="11"/>
  <c r="AQ146" i="11" s="1"/>
  <c r="AA145" i="11"/>
  <c r="AQ145" i="11" s="1"/>
  <c r="AA144" i="11"/>
  <c r="AQ144" i="11" s="1"/>
  <c r="AA143" i="11"/>
  <c r="AQ143" i="11" s="1"/>
  <c r="AA142" i="11"/>
  <c r="AQ142" i="11" s="1"/>
  <c r="AA141" i="11"/>
  <c r="AQ141" i="11" s="1"/>
  <c r="AA140" i="11"/>
  <c r="AQ140" i="11" s="1"/>
  <c r="AA139" i="11"/>
  <c r="AQ139" i="11" s="1"/>
  <c r="AA138" i="11"/>
  <c r="AQ138" i="11" s="1"/>
  <c r="AA137" i="11"/>
  <c r="AQ137" i="11" s="1"/>
  <c r="AA136" i="11"/>
  <c r="AQ136" i="11" s="1"/>
  <c r="AA135" i="11"/>
  <c r="AQ135" i="11" s="1"/>
  <c r="AA134" i="11"/>
  <c r="AQ134" i="11" s="1"/>
  <c r="AA133" i="11"/>
  <c r="AQ133" i="11" s="1"/>
  <c r="AA132" i="11"/>
  <c r="AQ132" i="11" s="1"/>
  <c r="AA131" i="11"/>
  <c r="AQ131" i="11" s="1"/>
  <c r="AA130" i="11"/>
  <c r="AQ130" i="11" s="1"/>
  <c r="AA129" i="11"/>
  <c r="AQ129" i="11" s="1"/>
  <c r="AA128" i="11"/>
  <c r="AQ128" i="11" s="1"/>
  <c r="AA127" i="11"/>
  <c r="AQ127" i="11" s="1"/>
  <c r="AA126" i="11"/>
  <c r="AQ126" i="11" s="1"/>
  <c r="AA125" i="11"/>
  <c r="AQ125" i="11" s="1"/>
  <c r="AA124" i="11"/>
  <c r="AQ124" i="11" s="1"/>
  <c r="AA123" i="11"/>
  <c r="AQ123" i="11" s="1"/>
  <c r="AA122" i="11"/>
  <c r="AQ122" i="11" s="1"/>
  <c r="AA121" i="11"/>
  <c r="AQ121" i="11" s="1"/>
  <c r="AA120" i="11"/>
  <c r="AQ120" i="11" s="1"/>
  <c r="AA119" i="11"/>
  <c r="AQ119" i="11" s="1"/>
  <c r="AA118" i="11"/>
  <c r="AQ118" i="11" s="1"/>
  <c r="AA117" i="11"/>
  <c r="AQ117" i="11" s="1"/>
  <c r="AA116" i="11"/>
  <c r="AQ116" i="11" s="1"/>
  <c r="AA115" i="11"/>
  <c r="AQ115" i="11" s="1"/>
  <c r="AA114" i="11"/>
  <c r="AQ114" i="11" s="1"/>
  <c r="AA113" i="11"/>
  <c r="AQ113" i="11" s="1"/>
  <c r="AA112" i="11"/>
  <c r="AQ112" i="11" s="1"/>
  <c r="AA111" i="11"/>
  <c r="AQ111" i="11" s="1"/>
  <c r="AA110" i="11"/>
  <c r="AQ110" i="11" s="1"/>
  <c r="AA109" i="11"/>
  <c r="AQ109" i="11" s="1"/>
  <c r="AA108" i="11"/>
  <c r="AQ108" i="11" s="1"/>
  <c r="AA107" i="11"/>
  <c r="AQ107" i="11" s="1"/>
  <c r="AA106" i="11"/>
  <c r="AQ106" i="11" s="1"/>
  <c r="AA105" i="11"/>
  <c r="AQ105" i="11" s="1"/>
  <c r="AA104" i="11"/>
  <c r="AQ104" i="11" s="1"/>
  <c r="AA103" i="11"/>
  <c r="AQ103" i="11" s="1"/>
  <c r="AA102" i="11"/>
  <c r="AQ102" i="11" s="1"/>
  <c r="AA101" i="11"/>
  <c r="AQ101" i="11" s="1"/>
  <c r="AA100" i="11"/>
  <c r="AQ100" i="11" s="1"/>
  <c r="AA99" i="11"/>
  <c r="AQ99" i="11" s="1"/>
  <c r="AQ98" i="11"/>
  <c r="AA97" i="11"/>
  <c r="AQ97" i="11" s="1"/>
  <c r="AA96" i="11"/>
  <c r="AQ96" i="11" s="1"/>
  <c r="AA95" i="11"/>
  <c r="AQ95" i="11" s="1"/>
  <c r="AA94" i="11"/>
  <c r="AQ94" i="11" s="1"/>
  <c r="AA93" i="11"/>
  <c r="AQ93" i="11" s="1"/>
  <c r="AA92" i="11"/>
  <c r="AQ92" i="11" s="1"/>
  <c r="AA91" i="11"/>
  <c r="AQ91" i="11" s="1"/>
  <c r="AA90" i="11"/>
  <c r="AQ90" i="11" s="1"/>
  <c r="AA89" i="11"/>
  <c r="AQ89" i="11" s="1"/>
  <c r="AA88" i="11"/>
  <c r="AQ88" i="11" s="1"/>
  <c r="AA87" i="11"/>
  <c r="AQ87" i="11" s="1"/>
  <c r="AA86" i="11"/>
  <c r="AQ86" i="11" s="1"/>
  <c r="AQ85" i="11"/>
  <c r="AA83" i="11"/>
  <c r="AQ83" i="11" s="1"/>
  <c r="AA82" i="11"/>
  <c r="AQ82" i="11" s="1"/>
  <c r="AA81" i="11"/>
  <c r="AQ81" i="11" s="1"/>
  <c r="AA80" i="11"/>
  <c r="AQ80" i="11" s="1"/>
  <c r="AA79" i="11"/>
  <c r="AQ79" i="11" s="1"/>
  <c r="AA78" i="11"/>
  <c r="AQ78" i="11" s="1"/>
  <c r="AA77" i="11"/>
  <c r="AQ77" i="11" s="1"/>
  <c r="AA76" i="11"/>
  <c r="AQ76" i="11" s="1"/>
  <c r="AA75" i="11"/>
  <c r="AQ75" i="11" s="1"/>
  <c r="AA74" i="11"/>
  <c r="AQ74" i="11" s="1"/>
  <c r="AA73" i="11"/>
  <c r="AQ73" i="11" s="1"/>
  <c r="AA72" i="11"/>
  <c r="AQ72" i="11" s="1"/>
  <c r="AA71" i="11"/>
  <c r="AQ71" i="11" s="1"/>
  <c r="AA70" i="11"/>
  <c r="AQ70" i="11" s="1"/>
  <c r="AA69" i="11"/>
  <c r="AQ69" i="11" s="1"/>
  <c r="AA68" i="11"/>
  <c r="AQ68" i="11" s="1"/>
  <c r="AA67" i="11"/>
  <c r="AQ67" i="11" s="1"/>
  <c r="AA66" i="11"/>
  <c r="AQ66" i="11" s="1"/>
  <c r="AA65" i="11"/>
  <c r="AQ65" i="11" s="1"/>
  <c r="AA64" i="11"/>
  <c r="AQ64" i="11" s="1"/>
  <c r="AA62" i="11"/>
  <c r="AQ62" i="11" s="1"/>
  <c r="AA61" i="11"/>
  <c r="AQ61" i="11" s="1"/>
  <c r="AA60" i="11"/>
  <c r="AQ60" i="11" s="1"/>
  <c r="AA59" i="11"/>
  <c r="AQ59" i="11" s="1"/>
  <c r="AA58" i="11"/>
  <c r="AQ58" i="11" s="1"/>
  <c r="AA57" i="11"/>
  <c r="AQ57" i="11" s="1"/>
  <c r="AA56" i="11"/>
  <c r="AQ56" i="11" s="1"/>
  <c r="AA55" i="11"/>
  <c r="AQ55" i="11" s="1"/>
  <c r="AA54" i="11"/>
  <c r="AQ54" i="11" s="1"/>
  <c r="AA53" i="11"/>
  <c r="AQ53" i="11" s="1"/>
  <c r="AA52" i="11"/>
  <c r="AQ52" i="11" s="1"/>
  <c r="AA49" i="11"/>
  <c r="AQ49" i="11" s="1"/>
  <c r="AA48" i="11"/>
  <c r="AQ48" i="11" s="1"/>
  <c r="AA47" i="11"/>
  <c r="AQ47" i="11" s="1"/>
  <c r="AA45" i="11"/>
  <c r="AQ45" i="11" s="1"/>
  <c r="AA44" i="11"/>
  <c r="AQ44" i="11" s="1"/>
  <c r="AA43" i="11"/>
  <c r="AQ43" i="11" s="1"/>
  <c r="AA42" i="11"/>
  <c r="AQ42" i="11" s="1"/>
  <c r="AA41" i="11"/>
  <c r="AQ41" i="11" s="1"/>
  <c r="AA40" i="11"/>
  <c r="AQ40" i="11" s="1"/>
  <c r="AA39" i="11"/>
  <c r="AQ39" i="11" s="1"/>
  <c r="AA38" i="11"/>
  <c r="AQ38" i="11" s="1"/>
  <c r="AA37" i="11"/>
  <c r="AQ37" i="11" s="1"/>
  <c r="AA36" i="11"/>
  <c r="AQ36" i="11" s="1"/>
  <c r="AA35" i="11"/>
  <c r="AQ35" i="11" s="1"/>
  <c r="AQ34" i="11"/>
  <c r="AA33" i="11"/>
  <c r="AQ33" i="11" s="1"/>
  <c r="AA32" i="11"/>
  <c r="AQ32" i="11" s="1"/>
  <c r="AA31" i="11"/>
  <c r="AQ31" i="11" s="1"/>
  <c r="AA30" i="11"/>
  <c r="AQ30" i="11" s="1"/>
  <c r="AA29" i="11"/>
  <c r="AQ29" i="11" s="1"/>
  <c r="AA28" i="11"/>
  <c r="AQ28" i="11" s="1"/>
  <c r="AA27" i="11"/>
  <c r="AQ27" i="11" s="1"/>
  <c r="AA26" i="11"/>
  <c r="AQ26" i="11" s="1"/>
  <c r="AA25" i="11"/>
  <c r="AQ25" i="11" s="1"/>
  <c r="AA24" i="11"/>
  <c r="AQ24" i="11" s="1"/>
  <c r="AA23" i="11"/>
  <c r="AQ23" i="11" s="1"/>
  <c r="AA22" i="11"/>
  <c r="AQ22" i="11" s="1"/>
  <c r="AA21" i="11"/>
  <c r="AQ21" i="11" s="1"/>
  <c r="AA17" i="11"/>
  <c r="AQ17" i="11" s="1"/>
  <c r="AA16" i="11"/>
  <c r="AQ16" i="11" s="1"/>
  <c r="AA15" i="11"/>
  <c r="AQ15" i="11" s="1"/>
  <c r="AA14" i="11"/>
  <c r="C7" i="12"/>
  <c r="A24" i="3"/>
  <c r="A25" i="3"/>
  <c r="A26" i="3"/>
  <c r="A27" i="3"/>
  <c r="A28" i="3"/>
  <c r="A29" i="3"/>
  <c r="A30" i="3"/>
  <c r="A31" i="3"/>
  <c r="A32" i="3"/>
  <c r="A33" i="3"/>
  <c r="A34" i="3"/>
  <c r="A35" i="3"/>
  <c r="A36" i="3"/>
  <c r="A37" i="3"/>
  <c r="A38" i="3"/>
  <c r="C8" i="12"/>
  <c r="C9" i="12"/>
  <c r="C10" i="12"/>
  <c r="C11" i="12"/>
  <c r="C12" i="12"/>
  <c r="C13" i="12"/>
  <c r="C14" i="12"/>
  <c r="C15" i="12"/>
  <c r="C16" i="12"/>
  <c r="C17" i="12"/>
  <c r="C18" i="12"/>
  <c r="C19" i="12"/>
  <c r="C20" i="12"/>
  <c r="C21" i="12"/>
  <c r="C22" i="12"/>
  <c r="C23" i="12"/>
  <c r="C24" i="12"/>
  <c r="C25" i="12"/>
  <c r="C26" i="12"/>
  <c r="C27" i="12"/>
  <c r="C28" i="12"/>
  <c r="N304" i="11"/>
  <c r="N289" i="11"/>
  <c r="M204" i="11"/>
  <c r="M231" i="11"/>
  <c r="N85" i="11"/>
  <c r="M303" i="11"/>
  <c r="M300" i="11"/>
  <c r="M191" i="11"/>
  <c r="N54" i="11"/>
  <c r="M261" i="11"/>
  <c r="M214" i="11"/>
  <c r="N117" i="11"/>
  <c r="M280" i="11"/>
  <c r="N261" i="11"/>
  <c r="N244" i="11"/>
  <c r="N124" i="11"/>
  <c r="M105" i="11"/>
  <c r="M180" i="11"/>
  <c r="M287" i="11"/>
  <c r="N140" i="11"/>
  <c r="N39" i="11"/>
  <c r="N264" i="11"/>
  <c r="M262" i="11"/>
  <c r="N245" i="11"/>
  <c r="M71" i="11"/>
  <c r="N217" i="11"/>
  <c r="M24" i="11"/>
  <c r="N92" i="11"/>
  <c r="N149" i="11"/>
  <c r="M73" i="11"/>
  <c r="M37" i="11"/>
  <c r="M227" i="11"/>
  <c r="N283" i="11"/>
  <c r="M234" i="11"/>
  <c r="N275" i="11"/>
  <c r="N205" i="11"/>
  <c r="N228" i="11"/>
  <c r="M268" i="11"/>
  <c r="N290" i="11"/>
  <c r="M285" i="11"/>
  <c r="M131" i="11"/>
  <c r="M253" i="11"/>
  <c r="M296" i="11"/>
  <c r="N281" i="11"/>
  <c r="N76" i="11"/>
  <c r="N155" i="11"/>
  <c r="N271" i="11"/>
  <c r="M164" i="11"/>
  <c r="N75" i="11"/>
  <c r="M307" i="11"/>
  <c r="M202" i="11"/>
  <c r="M276" i="11"/>
  <c r="M67" i="11"/>
  <c r="N273" i="11"/>
  <c r="M31" i="11"/>
  <c r="M247" i="11"/>
  <c r="M163" i="11"/>
  <c r="N184" i="11"/>
  <c r="N143" i="11"/>
  <c r="M258" i="11"/>
  <c r="N235" i="11"/>
  <c r="N40" i="11"/>
  <c r="M283" i="11"/>
  <c r="M135" i="11"/>
  <c r="M137" i="11"/>
  <c r="M169" i="11"/>
  <c r="N108" i="11"/>
  <c r="N24" i="11"/>
  <c r="N59" i="11"/>
  <c r="M245" i="11"/>
  <c r="N172" i="11"/>
  <c r="M116" i="11"/>
  <c r="M301" i="11"/>
  <c r="M132" i="11"/>
  <c r="M195" i="11"/>
  <c r="N223" i="11"/>
  <c r="N107" i="11"/>
  <c r="N182" i="11"/>
  <c r="N103" i="11"/>
  <c r="N52" i="11"/>
  <c r="M193" i="11"/>
  <c r="N196" i="11"/>
  <c r="M92" i="11"/>
  <c r="N237" i="11"/>
  <c r="N171" i="11"/>
  <c r="M59" i="11"/>
  <c r="M248" i="11"/>
  <c r="N255" i="11"/>
  <c r="M99" i="11"/>
  <c r="N278" i="11"/>
  <c r="N156" i="11"/>
  <c r="M148" i="11"/>
  <c r="N189" i="11"/>
  <c r="N48" i="11"/>
  <c r="M48" i="11"/>
  <c r="N99" i="11"/>
  <c r="M177" i="11"/>
  <c r="M252" i="11"/>
  <c r="N301" i="11"/>
  <c r="N216" i="11"/>
  <c r="N177" i="11"/>
  <c r="M98" i="11"/>
  <c r="M152" i="11"/>
  <c r="M270" i="11"/>
  <c r="N57" i="11"/>
  <c r="M133" i="11"/>
  <c r="M171" i="11"/>
  <c r="M35" i="11"/>
  <c r="M120" i="11"/>
  <c r="N207" i="11"/>
  <c r="N165" i="11"/>
  <c r="N93" i="11"/>
  <c r="N250" i="11"/>
  <c r="N296" i="11"/>
  <c r="N157" i="11"/>
  <c r="M114" i="11"/>
  <c r="M84" i="11"/>
  <c r="N43" i="11"/>
  <c r="N101" i="11"/>
  <c r="N164" i="11"/>
  <c r="N295" i="11"/>
  <c r="N31" i="11"/>
  <c r="N97" i="11"/>
  <c r="N122" i="11"/>
  <c r="N236" i="11"/>
  <c r="M185" i="11"/>
  <c r="M40" i="11"/>
  <c r="M130" i="11"/>
  <c r="M153" i="11"/>
  <c r="N44" i="11"/>
  <c r="N32" i="11"/>
  <c r="N90" i="11"/>
  <c r="M275" i="11"/>
  <c r="N34" i="11"/>
  <c r="M298" i="11"/>
  <c r="N169" i="11"/>
  <c r="N254" i="11"/>
  <c r="M66" i="11"/>
  <c r="N282" i="11"/>
  <c r="N65" i="11"/>
  <c r="N220" i="11"/>
  <c r="M16" i="11"/>
  <c r="N206" i="11"/>
  <c r="M215" i="11"/>
  <c r="M190" i="11"/>
  <c r="M251" i="11"/>
  <c r="M222" i="11"/>
  <c r="N49" i="11"/>
  <c r="M30" i="11"/>
  <c r="M269" i="11"/>
  <c r="M27" i="11"/>
  <c r="N180" i="11"/>
  <c r="M102" i="11"/>
  <c r="M210" i="11"/>
  <c r="N53" i="11"/>
  <c r="M126" i="11"/>
  <c r="N106" i="11"/>
  <c r="N102" i="11"/>
  <c r="M80" i="11"/>
  <c r="M33" i="11"/>
  <c r="M60" i="11"/>
  <c r="M21" i="11"/>
  <c r="N141" i="11"/>
  <c r="N230" i="11"/>
  <c r="N127" i="11"/>
  <c r="N305" i="11"/>
  <c r="N79" i="11"/>
  <c r="M70" i="11"/>
  <c r="N292" i="11"/>
  <c r="N252" i="11"/>
  <c r="N26" i="11"/>
  <c r="N215" i="11"/>
  <c r="M103" i="11"/>
  <c r="N284" i="11"/>
  <c r="M239" i="11"/>
  <c r="N248" i="11"/>
  <c r="N231" i="11"/>
  <c r="M260" i="11"/>
  <c r="M200" i="11"/>
  <c r="M20" i="11"/>
  <c r="N36" i="11"/>
  <c r="M123" i="11"/>
  <c r="N221" i="11"/>
  <c r="N179" i="11"/>
  <c r="N16" i="11"/>
  <c r="M88" i="11"/>
  <c r="M113" i="11"/>
  <c r="N190" i="11"/>
  <c r="M249" i="11"/>
  <c r="N150" i="11"/>
  <c r="M218" i="11"/>
  <c r="N286" i="11"/>
  <c r="M278" i="11"/>
  <c r="M230" i="11"/>
  <c r="M259" i="11"/>
  <c r="M54" i="11"/>
  <c r="N145" i="11"/>
  <c r="N137" i="11"/>
  <c r="M308" i="11"/>
  <c r="N136" i="11"/>
  <c r="N58" i="11"/>
  <c r="N69" i="11"/>
  <c r="M56" i="11"/>
  <c r="N72" i="11"/>
  <c r="M91" i="11"/>
  <c r="N94" i="11"/>
  <c r="M221" i="11"/>
  <c r="N104" i="11"/>
  <c r="N126" i="11"/>
  <c r="N131" i="11"/>
  <c r="N262" i="11"/>
  <c r="M189" i="11"/>
  <c r="N199" i="11"/>
  <c r="M277" i="11"/>
  <c r="N167" i="11"/>
  <c r="M243" i="11"/>
  <c r="M182" i="11"/>
  <c r="M87" i="11"/>
  <c r="N74" i="11"/>
  <c r="M186" i="11"/>
  <c r="M77" i="11"/>
  <c r="M97" i="11"/>
  <c r="N258" i="11"/>
  <c r="M141" i="11"/>
  <c r="N132" i="11"/>
  <c r="N204" i="11"/>
  <c r="M44" i="11"/>
  <c r="M124" i="11"/>
  <c r="M29" i="11"/>
  <c r="N146" i="11"/>
  <c r="N229" i="11"/>
  <c r="M241" i="11"/>
  <c r="N242" i="11"/>
  <c r="N147" i="11"/>
  <c r="N82" i="11"/>
  <c r="M34" i="11"/>
  <c r="M284" i="11"/>
  <c r="M62" i="11"/>
  <c r="M198" i="11"/>
  <c r="M229" i="11"/>
  <c r="N233" i="11"/>
  <c r="M108" i="11"/>
  <c r="M45" i="11"/>
  <c r="M179" i="11"/>
  <c r="M95" i="11"/>
  <c r="N112" i="11"/>
  <c r="N175" i="11"/>
  <c r="N62" i="11"/>
  <c r="M236" i="11"/>
  <c r="N68" i="11"/>
  <c r="N144" i="11"/>
  <c r="N133" i="11"/>
  <c r="M127" i="11"/>
  <c r="N151" i="11"/>
  <c r="M172" i="11"/>
  <c r="N176" i="11"/>
  <c r="N269" i="11"/>
  <c r="M76" i="11"/>
  <c r="N226" i="11"/>
  <c r="M292" i="11"/>
  <c r="N211" i="11"/>
  <c r="M111" i="11"/>
  <c r="N130" i="11"/>
  <c r="M273" i="11"/>
  <c r="N201" i="11"/>
  <c r="M162" i="11"/>
  <c r="M187" i="11"/>
  <c r="N187" i="11"/>
  <c r="M17" i="11"/>
  <c r="M158" i="11"/>
  <c r="M176" i="11"/>
  <c r="N14" i="11"/>
  <c r="N38" i="11"/>
  <c r="M112" i="11"/>
  <c r="M134" i="11"/>
  <c r="M144" i="11"/>
  <c r="M246" i="11"/>
  <c r="M58" i="11"/>
  <c r="N25" i="11"/>
  <c r="N121" i="11"/>
  <c r="N277" i="11"/>
  <c r="N105" i="11"/>
  <c r="N119" i="11"/>
  <c r="M289" i="11"/>
  <c r="N191" i="11"/>
  <c r="N183" i="11"/>
  <c r="N86" i="11"/>
  <c r="N95" i="11"/>
  <c r="N168" i="11"/>
  <c r="M55" i="11"/>
  <c r="M226" i="11"/>
  <c r="M100" i="11"/>
  <c r="M39" i="11"/>
  <c r="N287" i="11"/>
  <c r="N45" i="11"/>
  <c r="M147" i="11"/>
  <c r="M197" i="11"/>
  <c r="M274" i="11"/>
  <c r="N260" i="11"/>
  <c r="N123" i="11"/>
  <c r="M143" i="11"/>
  <c r="M184" i="11"/>
  <c r="M305" i="11"/>
  <c r="N84" i="11"/>
  <c r="N158" i="11"/>
  <c r="N118" i="11"/>
  <c r="N80" i="11"/>
  <c r="M61" i="11"/>
  <c r="M101" i="11"/>
  <c r="M139" i="11"/>
  <c r="M93" i="11"/>
  <c r="N170" i="11"/>
  <c r="N166" i="11"/>
  <c r="M206" i="11"/>
  <c r="N66" i="11"/>
  <c r="M235" i="11"/>
  <c r="M161" i="11"/>
  <c r="M199" i="11"/>
  <c r="N198" i="11"/>
  <c r="M208" i="11"/>
  <c r="M255" i="11"/>
  <c r="N37" i="11"/>
  <c r="N225" i="11"/>
  <c r="N234" i="11"/>
  <c r="M142" i="11"/>
  <c r="M49" i="11"/>
  <c r="N280" i="11"/>
  <c r="M78" i="11"/>
  <c r="N208" i="11"/>
  <c r="M304" i="11"/>
  <c r="M272" i="11"/>
  <c r="N87" i="11"/>
  <c r="N222" i="11"/>
  <c r="M69" i="11"/>
  <c r="N15" i="11"/>
  <c r="M146" i="11"/>
  <c r="N240" i="11"/>
  <c r="N263" i="11"/>
  <c r="M74" i="11"/>
  <c r="N274" i="11"/>
  <c r="N56" i="11"/>
  <c r="M106" i="11"/>
  <c r="N210" i="11"/>
  <c r="N148" i="11"/>
  <c r="M242" i="11"/>
  <c r="M26" i="11"/>
  <c r="M240" i="11"/>
  <c r="N135" i="11"/>
  <c r="M166" i="11"/>
  <c r="M52" i="11"/>
  <c r="N243" i="11"/>
  <c r="M122" i="11"/>
  <c r="N77" i="11"/>
  <c r="M38" i="11"/>
  <c r="M149" i="11"/>
  <c r="M220" i="11"/>
  <c r="N61" i="11"/>
  <c r="M170" i="11"/>
  <c r="M225" i="11"/>
  <c r="N259" i="11"/>
  <c r="N303" i="11"/>
  <c r="M271" i="11"/>
  <c r="M244" i="11"/>
  <c r="M192" i="11"/>
  <c r="M94" i="11"/>
  <c r="N276" i="11"/>
  <c r="N272" i="11"/>
  <c r="N35" i="11"/>
  <c r="N188" i="11"/>
  <c r="M175" i="11"/>
  <c r="M217" i="11"/>
  <c r="M125" i="11"/>
  <c r="N197" i="11"/>
  <c r="N91" i="11"/>
  <c r="N111" i="11"/>
  <c r="M203" i="11"/>
  <c r="N47" i="11"/>
  <c r="N178" i="11"/>
  <c r="M68" i="11"/>
  <c r="N71" i="11"/>
  <c r="N55" i="11"/>
  <c r="M209" i="11"/>
  <c r="N185" i="11"/>
  <c r="M36" i="11"/>
  <c r="N20" i="11"/>
  <c r="N308" i="11"/>
  <c r="N238" i="11"/>
  <c r="N67" i="11"/>
  <c r="N23" i="11"/>
  <c r="N192" i="11"/>
  <c r="N78" i="11"/>
  <c r="M117" i="11"/>
  <c r="N125" i="11"/>
  <c r="N109" i="11"/>
  <c r="M168" i="11"/>
  <c r="M53" i="11"/>
  <c r="N113" i="11"/>
  <c r="N247" i="11"/>
  <c r="N17" i="11"/>
  <c r="N83" i="11"/>
  <c r="N224" i="11"/>
  <c r="M109" i="11"/>
  <c r="M129" i="11"/>
  <c r="N116" i="11"/>
  <c r="M96" i="11"/>
  <c r="M290" i="11"/>
  <c r="N89" i="11"/>
  <c r="M155" i="11"/>
  <c r="M118" i="11"/>
  <c r="N246" i="11"/>
  <c r="M145" i="11"/>
  <c r="N294" i="11"/>
  <c r="M173" i="11"/>
  <c r="N142" i="11"/>
  <c r="M136" i="11"/>
  <c r="N128" i="11"/>
  <c r="N21" i="11"/>
  <c r="N253" i="11"/>
  <c r="N174" i="11"/>
  <c r="M121" i="11"/>
  <c r="M223" i="11"/>
  <c r="M140" i="11"/>
  <c r="N249" i="11"/>
  <c r="M22" i="11"/>
  <c r="N200" i="11"/>
  <c r="N219" i="11"/>
  <c r="M43" i="11"/>
  <c r="M25" i="11"/>
  <c r="M119" i="11"/>
  <c r="N251" i="11"/>
  <c r="N163" i="11"/>
  <c r="M41" i="11"/>
  <c r="N88" i="11"/>
  <c r="M233" i="11"/>
  <c r="M72" i="11"/>
  <c r="M57" i="11"/>
  <c r="M165" i="11"/>
  <c r="N81" i="11"/>
  <c r="M286" i="11"/>
  <c r="M205" i="11"/>
  <c r="M294" i="11"/>
  <c r="N162" i="11"/>
  <c r="N154" i="11"/>
  <c r="M188" i="11"/>
  <c r="N134" i="11"/>
  <c r="N160" i="11"/>
  <c r="M81" i="11"/>
  <c r="N28" i="11"/>
  <c r="M238" i="11"/>
  <c r="M167" i="11"/>
  <c r="M228" i="11"/>
  <c r="N64" i="11"/>
  <c r="N214" i="11"/>
  <c r="M15" i="11"/>
  <c r="M266" i="11"/>
  <c r="M282" i="11"/>
  <c r="N110" i="11"/>
  <c r="M150" i="11"/>
  <c r="N209" i="11"/>
  <c r="N193" i="11"/>
  <c r="M90" i="11"/>
  <c r="N139" i="11"/>
  <c r="N120" i="11"/>
  <c r="N152" i="11"/>
  <c r="M178" i="11"/>
  <c r="N27" i="11"/>
  <c r="M263" i="11"/>
  <c r="M157" i="11"/>
  <c r="M281" i="11"/>
  <c r="M138" i="11"/>
  <c r="N173" i="11"/>
  <c r="M174" i="11"/>
  <c r="N298" i="11"/>
  <c r="N33" i="11"/>
  <c r="N239" i="11"/>
  <c r="N30" i="11"/>
  <c r="N307" i="11"/>
  <c r="N138" i="11"/>
  <c r="N129" i="11"/>
  <c r="N42" i="11"/>
  <c r="N73" i="11"/>
  <c r="M64" i="11"/>
  <c r="N114" i="11"/>
  <c r="M159" i="11"/>
  <c r="N186" i="11"/>
  <c r="M201" i="11"/>
  <c r="N159" i="11"/>
  <c r="M183" i="11"/>
  <c r="M86" i="11"/>
  <c r="N268" i="11"/>
  <c r="N29" i="11"/>
  <c r="M75" i="11"/>
  <c r="N300" i="11"/>
  <c r="N266" i="11"/>
  <c r="M83" i="11"/>
  <c r="M306" i="11"/>
  <c r="N203" i="11"/>
  <c r="M219" i="11"/>
  <c r="M28" i="11"/>
  <c r="N70" i="11"/>
  <c r="N98" i="11"/>
  <c r="N100" i="11"/>
  <c r="M265" i="11"/>
  <c r="N270" i="11"/>
  <c r="M237" i="11"/>
  <c r="M257" i="11"/>
  <c r="N265" i="11"/>
  <c r="M79" i="11"/>
  <c r="N285" i="11"/>
  <c r="N232" i="11"/>
  <c r="M104" i="11"/>
  <c r="N60" i="11"/>
  <c r="M151" i="11"/>
  <c r="M65" i="11"/>
  <c r="M85" i="11"/>
  <c r="N153" i="11"/>
  <c r="M232" i="11"/>
  <c r="M211" i="11"/>
  <c r="N22" i="11"/>
  <c r="M32" i="11"/>
  <c r="M23" i="11"/>
  <c r="N241" i="11"/>
  <c r="N41" i="11"/>
  <c r="N96" i="11"/>
  <c r="M160" i="11"/>
  <c r="M89" i="11"/>
  <c r="N115" i="11"/>
  <c r="M82" i="11"/>
  <c r="M47" i="11"/>
  <c r="N227" i="11"/>
  <c r="N202" i="11"/>
  <c r="N195" i="11"/>
  <c r="M115" i="11"/>
  <c r="N161" i="11"/>
  <c r="M254" i="11"/>
  <c r="M250" i="11"/>
  <c r="M14" i="11"/>
  <c r="M154" i="11"/>
  <c r="M194" i="11"/>
  <c r="M110" i="11"/>
  <c r="M42" i="11"/>
  <c r="M128" i="11"/>
  <c r="N218" i="11"/>
  <c r="N306" i="11"/>
  <c r="M156" i="11"/>
  <c r="M207" i="11"/>
  <c r="M107" i="11"/>
  <c r="M196" i="11"/>
  <c r="N257" i="11"/>
  <c r="N194" i="11"/>
  <c r="M216" i="11"/>
  <c r="M264" i="11"/>
  <c r="M224" i="11"/>
  <c r="M295" i="11"/>
  <c r="AQ14" i="11"/>
  <c r="AA391" i="11" l="1"/>
  <c r="AQ391"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Isabel Castro Heredia</author>
  </authors>
  <commentList>
    <comment ref="P13" authorId="0" shapeId="0" xr:uid="{00000000-0006-0000-0000-000001000000}">
      <text>
        <r>
          <rPr>
            <b/>
            <sz val="9"/>
            <color indexed="8"/>
            <rFont val="Tahoma"/>
            <family val="2"/>
          </rPr>
          <t>USUARIO:</t>
        </r>
        <r>
          <rPr>
            <sz val="9"/>
            <color indexed="8"/>
            <rFont val="Tahoma"/>
            <family val="2"/>
          </rPr>
          <t xml:space="preserve">
</t>
        </r>
        <r>
          <rPr>
            <sz val="9"/>
            <color indexed="8"/>
            <rFont val="Tahoma"/>
            <family val="2"/>
          </rPr>
          <t>Registre el número de proponentes que participaron en el proceso de selección, cuando la modalidad sea Licitación Pública, Selección Abreviada o Concurso de Méritos</t>
        </r>
      </text>
    </comment>
    <comment ref="R13" authorId="0" shapeId="0" xr:uid="{00000000-0006-0000-0000-000002000000}">
      <text>
        <r>
          <rPr>
            <sz val="9"/>
            <color indexed="8"/>
            <rFont val="Tahoma"/>
            <family val="2"/>
          </rPr>
          <t xml:space="preserve">en mayúscula sostenida, sin tildes ni caracteres especiales
</t>
        </r>
      </text>
    </comment>
    <comment ref="S13" authorId="0" shapeId="0" xr:uid="{00000000-0006-0000-0000-000003000000}">
      <text>
        <r>
          <rPr>
            <sz val="9"/>
            <color indexed="8"/>
            <rFont val="Tahoma"/>
            <family val="2"/>
          </rPr>
          <t xml:space="preserve">Si la naturaleza jurídica es Consorcio o Unión Temporal debe diligenciar las columnas S y T
</t>
        </r>
      </text>
    </comment>
    <comment ref="U13" authorId="0" shapeId="0" xr:uid="{00000000-0006-0000-0000-000004000000}">
      <text>
        <r>
          <rPr>
            <sz val="9"/>
            <color indexed="8"/>
            <rFont val="Tahoma"/>
            <family val="2"/>
          </rPr>
          <t xml:space="preserve">en mayúscula sostenida, sin tildes ni caracteres especiales. En filas independientes
</t>
        </r>
      </text>
    </comment>
    <comment ref="R46" authorId="1" shapeId="0" xr:uid="{00000000-0006-0000-0000-000005000000}">
      <text>
        <r>
          <rPr>
            <b/>
            <sz val="9"/>
            <color indexed="81"/>
            <rFont val="Tahoma"/>
            <family val="2"/>
          </rPr>
          <t>Isabel Castro Heredia:</t>
        </r>
        <r>
          <rPr>
            <sz val="9"/>
            <color indexed="81"/>
            <rFont val="Tahoma"/>
            <family val="2"/>
          </rPr>
          <t xml:space="preserve">
no estaba relacionado</t>
        </r>
      </text>
    </comment>
    <comment ref="R63" authorId="1" shapeId="0" xr:uid="{00000000-0006-0000-0000-000008000000}">
      <text>
        <r>
          <rPr>
            <b/>
            <sz val="9"/>
            <color indexed="81"/>
            <rFont val="Tahoma"/>
            <family val="2"/>
          </rPr>
          <t>Isabel Castro Heredia:</t>
        </r>
        <r>
          <rPr>
            <sz val="9"/>
            <color indexed="81"/>
            <rFont val="Tahoma"/>
            <family val="2"/>
          </rPr>
          <t xml:space="preserve">
no estaba relacionado</t>
        </r>
      </text>
    </comment>
    <comment ref="AA98" authorId="1" shapeId="0" xr:uid="{00000000-0006-0000-0000-000009000000}">
      <text>
        <r>
          <rPr>
            <b/>
            <sz val="9"/>
            <color indexed="81"/>
            <rFont val="Tahoma"/>
            <family val="2"/>
          </rPr>
          <t>Isabel Castro Heredia:</t>
        </r>
        <r>
          <rPr>
            <sz val="9"/>
            <color indexed="81"/>
            <rFont val="Tahoma"/>
            <family val="2"/>
          </rPr>
          <t xml:space="preserve">
TENIA UN VALOR DIFERENTE</t>
        </r>
      </text>
    </comment>
    <comment ref="W129" authorId="1" shapeId="0" xr:uid="{00000000-0006-0000-0000-00000A000000}">
      <text>
        <r>
          <rPr>
            <b/>
            <sz val="9"/>
            <color indexed="81"/>
            <rFont val="Tahoma"/>
            <family val="2"/>
          </rPr>
          <t>Isabel Castro Heredia:</t>
        </r>
        <r>
          <rPr>
            <sz val="9"/>
            <color indexed="81"/>
            <rFont val="Tahoma"/>
            <family val="2"/>
          </rPr>
          <t xml:space="preserve">
tenia otro valor</t>
        </r>
      </text>
    </comment>
    <comment ref="W304" authorId="1" shapeId="0" xr:uid="{00000000-0006-0000-0000-00000C000000}">
      <text>
        <r>
          <rPr>
            <b/>
            <sz val="9"/>
            <color indexed="81"/>
            <rFont val="Tahoma"/>
            <family val="2"/>
          </rPr>
          <t>Isabel Castro Heredia:</t>
        </r>
        <r>
          <rPr>
            <sz val="9"/>
            <color indexed="81"/>
            <rFont val="Tahoma"/>
            <family val="2"/>
          </rPr>
          <t xml:space="preserve">
ESTABA ESTE VALOR 60155077 PERO EN RP QUEDO OTRO</t>
        </r>
      </text>
    </comment>
  </commentList>
</comments>
</file>

<file path=xl/sharedStrings.xml><?xml version="1.0" encoding="utf-8"?>
<sst xmlns="http://schemas.openxmlformats.org/spreadsheetml/2006/main" count="4690" uniqueCount="1447">
  <si>
    <t>VEEDURIA DISTRITAL - INFORMACIÓN GESTION CONTRACTUAL</t>
  </si>
  <si>
    <t>DEL 1 DE ENERO AL 31 DE DICIEMBRE DE 2021</t>
  </si>
  <si>
    <t>1. Entidad</t>
  </si>
  <si>
    <t>2. Sector</t>
  </si>
  <si>
    <t>3. Presupuesto Disponible Inversión Directa PREDIS (BOGDATA)</t>
  </si>
  <si>
    <t>5. Presupuesto Disponible Funcionamiento PREDIS (BOGDATA)</t>
  </si>
  <si>
    <t>9. Nombre de quien diligencia el formato</t>
  </si>
  <si>
    <t>4. Presupuesto Comprometido de Inversión Directa según PREDIS (BOGDATA)</t>
  </si>
  <si>
    <t>6. Presupuesto Comprometido Funcionamiento según PREDIS (BOGDATA)</t>
  </si>
  <si>
    <t>Cargo</t>
  </si>
  <si>
    <t>Dependencia</t>
  </si>
  <si>
    <t>7. Presupuesto Disponible Operación (Régimen Privado)</t>
  </si>
  <si>
    <t>Teléfono</t>
  </si>
  <si>
    <t>8. Presupuesto Comprometido Operación mediante contratos</t>
  </si>
  <si>
    <t>Correo Electrónico</t>
  </si>
  <si>
    <t>1- INFORMACION GENERAL</t>
  </si>
  <si>
    <t>2- INFORMACION FINANCIERA</t>
  </si>
  <si>
    <t xml:space="preserve">3 - PLAZOS </t>
  </si>
  <si>
    <t>4. CESION</t>
  </si>
  <si>
    <t>5. ESTADO</t>
  </si>
  <si>
    <t>6. %  Avance y/o cumplimiento</t>
  </si>
  <si>
    <t>Número Contrato</t>
  </si>
  <si>
    <t>Año</t>
  </si>
  <si>
    <t>Número de proceso contractual 
SECOP</t>
  </si>
  <si>
    <t>Link proceso SECOP</t>
  </si>
  <si>
    <t xml:space="preserve">Tipo de contrato </t>
  </si>
  <si>
    <t>Modalidad de Selección</t>
  </si>
  <si>
    <t>Procedimiento o causal</t>
  </si>
  <si>
    <t>Objeto</t>
  </si>
  <si>
    <t>Afectación</t>
  </si>
  <si>
    <t>Plan de Desarrollo Distrital</t>
  </si>
  <si>
    <t>Equivalencia número de programa</t>
  </si>
  <si>
    <t>Propósito</t>
  </si>
  <si>
    <t>Número Proyecto</t>
  </si>
  <si>
    <t>Número de proponentes</t>
  </si>
  <si>
    <t>Número  de Identificación del contratista
(Cédula o NIT sin puntos, comas ni caracteres especiales y sin digito de verificación)</t>
  </si>
  <si>
    <t>Nombre del contratista
  (según el caso: nombres y apellidos o Razón social y Tipo societario)</t>
  </si>
  <si>
    <t>Naturaleza Jurídica</t>
  </si>
  <si>
    <t>Número  de Identificación del integrante del Consorcio o U.T.
(Cédula o NIT sin puntos, comas ni caracteres especiales y sin digito de verificación)</t>
  </si>
  <si>
    <t>Nombre del Integrante del Consorcio o U.T. y Tipo societario
 (Según el caso: nombres y apellidos o razón social y tipo societario)</t>
  </si>
  <si>
    <t>% Participación (indicar solo el numero del porcentaje, sin caracteres especiales)</t>
  </si>
  <si>
    <t>Valor Inicial del contrato</t>
  </si>
  <si>
    <t>Valor total reducciones 
(En valor negativo)</t>
  </si>
  <si>
    <t>Número de adiciones</t>
  </si>
  <si>
    <t xml:space="preserve">Valor total de adiciones </t>
  </si>
  <si>
    <t xml:space="preserve">Valor Final </t>
  </si>
  <si>
    <t>Giros (Valor en pesos)</t>
  </si>
  <si>
    <t>Fecha de suscripción (DD/MM/AAAA)</t>
  </si>
  <si>
    <t>Fecha de inicio (DD/MM/AAAA)</t>
  </si>
  <si>
    <t>Fecha de terminación (DD/MM/AAAA)</t>
  </si>
  <si>
    <t>Plazo en días</t>
  </si>
  <si>
    <t>Número de prórrogas</t>
  </si>
  <si>
    <t>Prorroga en días</t>
  </si>
  <si>
    <t>Número  de Identificación del cesionario
(NIT sin digito de verificación)</t>
  </si>
  <si>
    <t>Nombre cesionario</t>
  </si>
  <si>
    <t>Fecha cesión
(DD/MM/AAAA)</t>
  </si>
  <si>
    <t>Valor cesión</t>
  </si>
  <si>
    <t>Celebrado o por iniciar</t>
  </si>
  <si>
    <t>En Ejecución</t>
  </si>
  <si>
    <t>Terminado</t>
  </si>
  <si>
    <t>Liquidado</t>
  </si>
  <si>
    <t>% Avance y/o Cumplimiento</t>
  </si>
  <si>
    <t>FDLSF-SAMC-001-2021</t>
  </si>
  <si>
    <t>FDLSF-CPS-001-2020</t>
  </si>
  <si>
    <t>Seguros</t>
  </si>
  <si>
    <t>Selección abreviada</t>
  </si>
  <si>
    <t xml:space="preserve">Selección abreviada por menor cuantía </t>
  </si>
  <si>
    <t>CONTRATAR LOS SEGUROS QUE AMPAREN LOS INTERESES PATRIMONIALES ACTUALES Y FUTUROS ASI COMO LOS BIENES DE PROPIEDAD DEL FONDO DE DESARROLLO LOCAL DE SANTA FE QUE ESTEN BAJO SU RESPONSABILIDAD Y CUSTODIA Y AQUELLOS QUE SEAN ADQUIRIDOS PARA DESARROLLAR LAS FUNCIONES INHERENTES A SU ACTIVIDAD Y CUALQUIER OTRA POLIZA DE SEGUROS QUE REQUIERA LA ENTIDAD EN EL DESARROLLO DE SU ACTIVIDAD GRUPO 1 SEGUROS GENERALES</t>
  </si>
  <si>
    <t>Funcionamiento</t>
  </si>
  <si>
    <t>Un Nuevo Contrato Social y Ambiental para la Bogotá del Siglo XXI</t>
  </si>
  <si>
    <t>No aplica</t>
  </si>
  <si>
    <t>AXA COLPATRIA SEGUROS SA</t>
  </si>
  <si>
    <t>Persona Jurídica</t>
  </si>
  <si>
    <t>X</t>
  </si>
  <si>
    <t>FDLSF-CS-002-2021</t>
  </si>
  <si>
    <t>CONTRATAR LA EXPEDICION DE UNA POLIZA COLECTIVA DE SEGURO DE VIDA PARA LOS EDILES DE LA LOCALIDAD Y CUALQUIER OTRA POLIZA DE SEGUROS QUE REQUIERA LA ENTIDAD EN EL DESARROLLO DE SU ACTIVIDAD GRUPO 2</t>
  </si>
  <si>
    <t>POSITIVA COMPAÑIA DE SEGUROS SA</t>
  </si>
  <si>
    <t>FDLSF-CD-001-2021</t>
  </si>
  <si>
    <t>FDLSF-CPS-003-2021</t>
  </si>
  <si>
    <t>Contratos de prestación de servicios</t>
  </si>
  <si>
    <t>Contratación directa</t>
  </si>
  <si>
    <t>Cuando no exista pluralidad de oferentes en el mercado</t>
  </si>
  <si>
    <t>PRESTAR EL SERVICIO DE MANTENIMIENTO PREVENTIVO Y CORRECTIVO CON BOLSA DE REPUESTOS AL ASCENSOR MARCA SCHINDLER DE PROPIEDAD DE LA ALCALDIA LOCAL DE SANTA FE</t>
  </si>
  <si>
    <t>ASCENSORES SCHINDLER DE COLOMBIA SAS</t>
  </si>
  <si>
    <t>FDLSF-CD-02-2021</t>
  </si>
  <si>
    <t>FDLSF-CPS-004-2021</t>
  </si>
  <si>
    <t>Contratos de prestación de servicios profesionales y de apoyo a la gestión</t>
  </si>
  <si>
    <t>Prestación de servicios profesionales y de apoyo a la gestión, o para la ejecución de trabajos artísticos que sólo puedan encomendarse a determinadas personas naturales;</t>
  </si>
  <si>
    <t>PRESTAR LOS SERVICIOS PROFESIONALES PARA GARANTIZAR EL SEGUIMIENTO Y CUMPLIMIENTO DE LOS COMPROMISOS DERIVADOS DE LAS DIFERENTES ACTIVIDADES ASOCIADAS AL DESPACHO DEL ALCALDE LOCAL DE SANTA FE</t>
  </si>
  <si>
    <t>Inversión</t>
  </si>
  <si>
    <t>VANESSA PEREA RAMIREZ</t>
  </si>
  <si>
    <t>Persona Natural</t>
  </si>
  <si>
    <t>FDLSF-CD-005-2021</t>
  </si>
  <si>
    <t>FDLSF-CPS-005-2021</t>
  </si>
  <si>
    <t>APOYAR LA FORMULACION GESTION Y SEGUIMIENTO DE ACTIVIDADES ENFOCADAS A LA GESTION AMBIENTAL EXTERNA ENCAMINADAS A LA MITIGACION DE LOS DIFERENTES IMPACTOS AMBIENTALES Y LA CONSERVACION DE LOS RECURSOS NATURALES DE LA LOCALIDAD</t>
  </si>
  <si>
    <t>NATALIA ROZO PEREZ</t>
  </si>
  <si>
    <t>FDLSF-CD-006-2021</t>
  </si>
  <si>
    <t>FDLSF-CPS-006-2021</t>
  </si>
  <si>
    <t>PRESTAR LOS SERVICIOS PROFESIONALES CON EL FIN DE LIDERAR Y GARANTIZAR LA IMPLEMENTACION Y SEGUIMIENTO DE LOS PROCESOS Y PROCEDIMIENTOS DEL SERVICIO SOCIAL BONO TIPO C</t>
  </si>
  <si>
    <t>JOHANNA MORALES RIZO</t>
  </si>
  <si>
    <t>FDLSF-CD-007-2021</t>
  </si>
  <si>
    <t>FDLSF-CPS-007-2021</t>
  </si>
  <si>
    <t>PRESTAR LOS SERVICIOS PROFESIONALES PARA LLEVAR A CABO ACTIVIDADES DE SEGUIMIENTO Y ACTUALIZACION DE LOS PROYECTOS DE INVERSION DIRECTA DEL FONDO DE DESARROLLO LOCAL DE SANTA FE ASI COMO APOYAR LA FORMULACION VIABILIZACION Y EVALUACION DE LOS PROYECTOS DE INVERSION Y O FUNCIONAMIENTO QUE LE SEAN ASIGNADOS</t>
  </si>
  <si>
    <t>ISABEL CASTRO HEREDIA</t>
  </si>
  <si>
    <t>FDLSF-CD-008-2021</t>
  </si>
  <si>
    <t>FDLSF-CPS-008-2021</t>
  </si>
  <si>
    <t>PRESTAR APOYO AL AREA GESTION POLICIVA Y AREA DE GESTION DE DESARROLLO LOCAL EN LA CONDUCCION DEL PARQUE AUTOMOTOR DEL FDLSF QUE LE SEA ASIGNADO</t>
  </si>
  <si>
    <t>ALVARO ALONSO PATIÑO ZAPATA</t>
  </si>
  <si>
    <t>FDLSF-CD-009-2021</t>
  </si>
  <si>
    <t>FDLSF-CPS-009-2021</t>
  </si>
  <si>
    <t>APOYAR EL ALCALDE LOCAL EN LA GESTION DE LOS ASUNTOS RELACIONADOS CON SEGURIDAD CIUDADANA CONVIVENCIA Y PREVENCION DE CONFLICTIVIDADES VIOLENCIAS Y DELITOS EN LA LOCALIDAD DE CONFORMIDAD CON EL MARCO NORMATIVO APLICABLE EN LA MATERIA</t>
  </si>
  <si>
    <t>IVAN RAMIRO MARTINEZ GUZMAN</t>
  </si>
  <si>
    <t>FDLSF-CD-010-2021</t>
  </si>
  <si>
    <t>FDLSF-CPS-010-2021</t>
  </si>
  <si>
    <t>PRESTAR LOS SERVICIOS PROFESIONALES COMO INGENIERO CIVIL PARA EL DESARROLLO DE LAS ACTIVIDADES VINCULADAS AL AREA DE GESTION POLICIA DE LA ALCALDIA LOCAL EN LOS TEMAS RELACIONADOS CON LA PROTECCION Y CONSERVACION DE LOS CERROS ORIENTALES EN CUMPLIMENTO DE LA ACCION POPULAR No 25000232500020050066203</t>
  </si>
  <si>
    <t>EDUARDO RAFAEL ENRIQIUE PAUWELS MESA</t>
  </si>
  <si>
    <t>FDLSF-CD-004-2021</t>
  </si>
  <si>
    <t>FDLSF-CPS-011-2021</t>
  </si>
  <si>
    <t>APOYAR Y DAR SOPORTE TECNICO AL ADMINISTRADOR Y USUARIO FINAL DE LA RED DE SISTEMAS Y TECNOLOGIA E INFORMACION DE LA ALCALDIA LOCAL DE SANTA FE</t>
  </si>
  <si>
    <t>RAFAEL RICARDO BALAGUERA BONITTO</t>
  </si>
  <si>
    <t>FDLSF-CD-014-2021</t>
  </si>
  <si>
    <t xml:space="preserve">	FDLSF-CPS-012-2021</t>
  </si>
  <si>
    <t>PRESTAR SUS SERVICIOS PROFESIONALES PARA LA ESTRUCTURACION VIABILIZACION EVALUACION Y SEGUIMIENTO DE LOS PROYECTOS DEL PRESUPUESTO DEL FONDO DE DESARROLLO LOCAL DE SANTA FE QUE LE SEAN ASIGNADOS</t>
  </si>
  <si>
    <t>CRISTIAN DAVID LONDOÑO RUEDA</t>
  </si>
  <si>
    <t>FDLSF-CD-011-2021</t>
  </si>
  <si>
    <t xml:space="preserve">	FDLSF-CPS-013-2021</t>
  </si>
  <si>
    <t>APOYAR AL ALCALDE LOCAL EN LA PROMOCION ACOMPAÑAMIENTO COORDINACION Y ATENCION DE LAS INSTANCIAS DE COORDINACION INTERINSTITUCIONALES Y LAS INSTANCIAS DE PARTICIPACION LOCALES ASI COMO LOS PROCESOS COMUNITARIOS EN LA LOCALIDAD DE SANTA FE</t>
  </si>
  <si>
    <t>YEIMY CAROLINA BELLO CALIXTO</t>
  </si>
  <si>
    <t>FDLSF-CD-013-2021</t>
  </si>
  <si>
    <t xml:space="preserve">	FDLSF-CPS-014-2021</t>
  </si>
  <si>
    <t>PRESTAR SERVICIOS PROFESIONALES AL AREA DE GESTION DEL DESARROLLO LOCAL REALIZANDO ACTIVIDADES INHERENTES AL CONSEJO LOCAL DE GESTION DEL RIESGO DE LA LOCALIDAD DE SANTA FE</t>
  </si>
  <si>
    <t>GERARDO AUGUSTO RODRIGUEZ AVILA</t>
  </si>
  <si>
    <t>FDLSF-CD-003-2021</t>
  </si>
  <si>
    <t>FDLSF-CPS-015-2021</t>
  </si>
  <si>
    <t>PRESTAR SERVICIOS PARA EL FORTALECIMIENTO A LA GESTION LOCAL DE PROCESOS INSTITUCIONALES Y SOCIALES DE INTERES PUBLICO ARTICULADOS POR EL FONDO DE DESARROLLO LOCAL DE SANTA FE EN COMPAÑIA DE SECTORES ADMINISTRATIVOS DEL DISTRITO INSTANCIAS Y ORGANIZACIONES SOCIALES EN LA LOCALIDAD</t>
  </si>
  <si>
    <t>YOHANNA PATRICIA GONZALEZ MACHUCA</t>
  </si>
  <si>
    <t>FDLSF-MC-001-2021</t>
  </si>
  <si>
    <t xml:space="preserve">	FDLSF-CPS-016-2021</t>
  </si>
  <si>
    <t>Suministro</t>
  </si>
  <si>
    <t>Contratación mínima cuantia</t>
  </si>
  <si>
    <t>CONTRATAR A MONTO AGOTABLE EL SUMINISTRO DE IMPRESOS Y MATERIAL POP PARA EL APOYO EN LA DIVULGACION DE LAS COMUNICACIONES INTERNAS Y EXTERNAS REQUERIDAS POR LA ALCALDIA LOCAL DE SANTA FE Y AQUELLAS IMPRESIONES PROPIAS PARA LAS ACCIONES DE INSPECCION VIGILANCIA Y CONTROL REALIZADAS POR LA ALCALDIA LOCAL</t>
  </si>
  <si>
    <t>COMPILER SAS</t>
  </si>
  <si>
    <t>FDLSF-CD-012-2021</t>
  </si>
  <si>
    <t xml:space="preserve">	FDLSF-CPS-017-2021</t>
  </si>
  <si>
    <t>PRESTAR LOS SERVICIOS PROFESIONALES AL AREA DE GESTION DEL DESARROLLO LOCAL DE LA ALCALDIA LOCAL PARA APOYAR LA ESTRUCTURACION EVALUACION Y SEGUIMIENTO DE LOS PROYECTOS PLANES Y PROGRAMAS RELACIONADOS CON EL MANTENIMIENTO MEJORAMIENTO Y CONSERVACION DE LA INFRAESTRUCTURA VIAL Y ESPACIO PUBLICO DE LA LOCALIDAD DE SANTA FE</t>
  </si>
  <si>
    <t>JHON JAIRO CRISPIN NIETO</t>
  </si>
  <si>
    <t>FDLSF-CD-015-2021</t>
  </si>
  <si>
    <t xml:space="preserve">	FDLSF-CPS-018-2021</t>
  </si>
  <si>
    <t>APOYAR JURIDICAMENTE LA EJECUCION DE LAS ACCIONES REQUERIDAS PARA EL TRAMITE E IMPULSO PROCESAL DE LAS ACTUACIONES CONTRAVENCIONALES Y O QUERELLAS QUE CURSEN EN LAS INSPECCIONES DE POLICIA DE LA ALCALDIA LOCAL</t>
  </si>
  <si>
    <t>DORIS DIAZ QUINTERO</t>
  </si>
  <si>
    <t xml:space="preserve">	FDLSF-CPS-019-2021</t>
  </si>
  <si>
    <t>SUSANA PINEDO ARANGO</t>
  </si>
  <si>
    <t>FDLSF-CD-017-2021</t>
  </si>
  <si>
    <t xml:space="preserve">	FDLSF-CPS-020-2021</t>
  </si>
  <si>
    <t>PRESTAR SERVICIOS TECNICOS EN LOS ASUNTOS RELACIONADOS CON LOS TEMAS DE PARTICIPACION Y RELACIONES COMUNITARIAS DE LA ALCALDIA LOCAL DE SANTA FE</t>
  </si>
  <si>
    <t>LAURA CATALINA MORENO MUÑOZ</t>
  </si>
  <si>
    <t>FDLSF-CD-018-2021</t>
  </si>
  <si>
    <t>FDLSF-CPS-021-2021</t>
  </si>
  <si>
    <t>PRESTAR SERVICIOS DE APOYO AL AREA DE GESTION DEL DESARROLLO LOCAL EN LO RELACIONADO CON LA ATENCION AL CIUDADANO Y AL CENTRO DOCUMENTAL DE INFORMACION CDI DE LA ALCALDIA LOCAL DE SANTA FE</t>
  </si>
  <si>
    <t>JULY KATHERINE DAZA PARDO</t>
  </si>
  <si>
    <t>LAURA DANIELA VARGAS LOPEZ</t>
  </si>
  <si>
    <t>FDLSF-CD-019-2021</t>
  </si>
  <si>
    <t>FDLSF-CPS-022-2021</t>
  </si>
  <si>
    <t>PRESTAR SERVICIOS DE APOYO TECNICO AL AREA DE GESTION POLICIVA EN EL DESARROLLO DE LAS ACTIVIDADES PROPIAS DEL AREA</t>
  </si>
  <si>
    <t>YEIMMY LORENA RIAÑO TORO</t>
  </si>
  <si>
    <t>FDLSF-CD-021-2021</t>
  </si>
  <si>
    <t>FDLSF-CPS-023-2021</t>
  </si>
  <si>
    <t>APOYAR ADMINISTRATIVA Y ASISTENCIALMENTE A LAS INSPECCIONES DE POLICIA DE LA LOCALIDAD</t>
  </si>
  <si>
    <t>SERGIO STEVEN GARZON SANABRIA</t>
  </si>
  <si>
    <t>FDLSF-CD-022-2021</t>
  </si>
  <si>
    <t>FDLSF-CPS-024-2021</t>
  </si>
  <si>
    <t>PRESTAR SERVICIOS PROFESIONALES EN EL AREA DE GESTION DEL DESARROLLO LOCAL EN LOS TEMAS RELACIONADOS CON PRESUPUESTO Y CONTABILIDAD DE LA ALCALDIA LOCAL DE SANTA FE</t>
  </si>
  <si>
    <t>YUDY LORENA BARRERA BAQUERO</t>
  </si>
  <si>
    <t>FDLSF-CD-025-2021</t>
  </si>
  <si>
    <t xml:space="preserve">	FDLSF-CPS-025-2021</t>
  </si>
  <si>
    <t>PRESTAR SERVICIOS PROFESIONALES COMO ABOGADO DE APOYO AL AREA DE GESTION DE DESARROLLO LOCAL EN EL USO DE APLICATIVOS DE CONTRATACION ACTUALIZACION Y CONSOLIDACION DE LA BASE DE DATOS SISTEMA ELECTRÓNICO RESPUESTAS A LOS ORGANOS DE CONTROL Y TODO LO RELACIONADO CON LA ACTIVIDAD PRECONTRACTUAL CONTRACTUAL Y POSTCONTRACTUAL DE LA EJECUCION DE LOS RECURSOS DEL FDLSF</t>
  </si>
  <si>
    <t>DIANA ALEJANDRA LEGUIZAMON TRUJILLO</t>
  </si>
  <si>
    <t>FDLSF-CD-027-2021</t>
  </si>
  <si>
    <t>FDLSF-CPS-026-2021</t>
  </si>
  <si>
    <t>PRESTAR SUS SERVICIOS PROFESIONALES ESPECIALIZADOS PARA EFECTUAR LA GESTION DE RELACIONES INTERINSTITUCIONALES COMUNITARIAS EN CAMPO Y SEDE ADMINISTRATIVA DESIGNADAS POR EL DESPACHO DE LA ALCALDIA LOCAL DE SANTA FE</t>
  </si>
  <si>
    <t>ERIKA ANDREA MACIAS CARDENAS</t>
  </si>
  <si>
    <t>FDLSF-CPS-027-2021</t>
  </si>
  <si>
    <t>MANUEL ANTONIO BALLESTEROS HERNANDEZ</t>
  </si>
  <si>
    <t>FDLSF-CD-016-2021</t>
  </si>
  <si>
    <t xml:space="preserve">	FDLSF-CPS-028-2021</t>
  </si>
  <si>
    <t xml:space="preserve"> APOYAR LA GESTION DOCUMENTAL DE LA ALCALDIA LOCAL EN LA IMPLEMENTACION DE LOS PROCESOS DE CLASIFICACION ORDENACION SELECCION NATURAL FOLIACION IDENTIFICACION LEVANTAMIENTO DE INVENTARIOS ALMACENAMIENTO Y APLICACION DE PROTOCOLOS DE ELIMINACION Y TRANSFERENCIAS DOCUMENTALES</t>
  </si>
  <si>
    <t>MARYBEL GAITAN CORTES</t>
  </si>
  <si>
    <t>FDLSF-CD-020-2021</t>
  </si>
  <si>
    <t>FDLSF-CPS-029-2021</t>
  </si>
  <si>
    <t>APOYAR TECNICAMENTE LAS DISTINTAS ETAPAS DE LOS PROCESO DE COMPETENCIA DE LAS INSPECCIONES DE POLICIA DE LA LOCALIDAD DE SANTA FE SEGUN REPARTO</t>
  </si>
  <si>
    <t>IVAN ALBERTO TORRES PARGA</t>
  </si>
  <si>
    <t>FDLSF-CD-026-2021</t>
  </si>
  <si>
    <t>FDLSF-CPS-030-2021</t>
  </si>
  <si>
    <t>PRESTAR LOS SERVICIOS TECNICOS PARA LA OPERACION SEGUIMIENTO Y CUMPLIMIENTO DE LOS PROCESOS Y PROCEDIMIENTOS DEL SERVICIO SOCIAL APOYOS PARA LA SEGURIDAD ECONOMICA TIPO C REQUERIDOS PARA EL OPORTUNO Y ADECUADO REGISTRO CRUCE Y REPORTE DE LOS DATOS EN EL SISTEMA DE INFORMACION Y REGISTRO DE BENEFICIARIOS SIRBE QUE CONTRIBUYAN A LA GARANTIA DE LOS DERECHOS DE LA POBLACION MAYOR EN EL MARCO DE LA POLITICA PUBLICA SOCIAL PARA EL ENVEJECIMIENTO Y LA VEJEZ EN EL DISTRITO CAPITAL A CARGO DEL FDLSF</t>
  </si>
  <si>
    <t>PAULA ANDREA DELGADO BETANCUR</t>
  </si>
  <si>
    <t>FDLSF-CD-032-2021</t>
  </si>
  <si>
    <t>FDLSF-CPS-031-2021</t>
  </si>
  <si>
    <t>APOYAR TECNICAMENTE A LOS RESPONSABLES E INTEGRANTES DE LOS PROCESOS EN LA IMPLEMENTACION DE HERRAMIENTAS DE GESTION SIGUIENDO LOS LINEAMIENTOS METODOLOGICOS ESTABLECIDOS POR LA OFICINA ASESORA DE PLANEACION DE LA SECRETARIA DISTRITAL DE GOBIERNO</t>
  </si>
  <si>
    <t>YEIMY ASTRID MEJIA CASTRO</t>
  </si>
  <si>
    <t>FDLSF-CD-031-2021</t>
  </si>
  <si>
    <t>FDLSF-CPS-032-2021</t>
  </si>
  <si>
    <t>PRESTAR LOS SERVICIOS PROFESIONALES ESPECIALIZADOS AL DESPACHO DE LA ALCALDIA LOCAL DE SANTA FE EN LOS TEMAS RELACIONADOS CON LA GESTION ADMINISTRATIVA Y FINANCIERA</t>
  </si>
  <si>
    <t>WILLIAM IVAN MEJIA TORRES</t>
  </si>
  <si>
    <t>FDLSF-CD-023-2021</t>
  </si>
  <si>
    <t>FDLSF-CPS-034-2021</t>
  </si>
  <si>
    <t>PRESTAR SUS SERVICIOS PROFESIONALES AL DESPACHO EN LOS ASPECTOS RELACIONADOS CON PRODUCTIVIDAD EMPRENDIMIENTO Y DESARROLLO EMPRESARIAL DE LA LOCALIDAD DE SANTA FE</t>
  </si>
  <si>
    <t>FERNANDO ZULUAGA FLOREZ</t>
  </si>
  <si>
    <t>FDLSF-CD-030-2021</t>
  </si>
  <si>
    <t>FDLSF-CPS-035-2021</t>
  </si>
  <si>
    <t>PRESTAR LOS SERVICIOS PROFESIONALES PARA LA OPERACION PRESTACION SEGUIMIENTO Y CUMPLIMIENTO DE LOS PROCEDIMIENTOS ADMINISTRATIVOS OPERATIVOS Y PROGRAMATICOS DEL SERVICIO SOCIAL APOYO ECONOMICO TIPO C QUE CONTRIBUYAN A LA GARANTIA DE LOS DERECHOS DE LA POBLACION MAYOR EN EL MARCO DE LA POLITICA PUBLICA SOCIAL PARA EL ENVEJECIMIENTO Y LA VEJEZ EN EL DISTRITO CAPITAL A CARGO DE LA ALCALDIA LOCAL</t>
  </si>
  <si>
    <t>EDNA NATHALIE ARIZA RICO</t>
  </si>
  <si>
    <t>FDLSF-CD-029-2021</t>
  </si>
  <si>
    <t>FDLSF-CPS-036-2021</t>
  </si>
  <si>
    <t>PRESTAR LOS SERVICIOS PROFESIONALES COMO ABOGADO PARA EL SEGUIMIENTO E IMPULSO PROCESAL DE LAS DEMANDAS DE PERTENENCIA ADMITIDAS POR LOS JUECES CIVILES DE BOGOTA DONDE SE PRETENDE TITULAR PREDIOS UBICADOS DENTRO DE LA LOCALIDAD DE SANTA FE</t>
  </si>
  <si>
    <t>NELSON FERNANDO FRANCO GONZALEZ</t>
  </si>
  <si>
    <t>FDLSF-MC-002-2021</t>
  </si>
  <si>
    <t>FDLSF-CPS-038-2021</t>
  </si>
  <si>
    <t>CONTRATAR LA PRESTACION DE LOS SERVICIOS DE MANTENIMIENTO PREVENTIVO Y CORRECTIVO CON SUMINISTRO DE AUTOPARTES Y MANO DE OBRA CALIFICADA PARA LOS VEHICULOS QUE INTEGRAN EL PARQUE AUTOMOTOR DE LA ALCALDIA LOCAL DE SANTA FE Y LOS QUE TENGA O LLEGARE A TENER EN CUIDADO O CUSTODIA O VENTA O PERMUTA</t>
  </si>
  <si>
    <t>SERVI PREVENTIVA SAS</t>
  </si>
  <si>
    <t>FDLSF-CD-034-2021</t>
  </si>
  <si>
    <t>FDLSF-CPS-039-2021</t>
  </si>
  <si>
    <t>APOYAR LA FORMULACION EJECUCION SEGUIMIENTO Y MEJORA CONTINUA DE LAS HERRAMIENTAS QUE CONFORMAN LA GESTION AMBIENTAL INSTITUCIONAL DE LA ALCALDIA LOCAL</t>
  </si>
  <si>
    <t>BRAYAN ESTHEP ROJAS MAHECHA</t>
  </si>
  <si>
    <t>FDLSF-CD-024-2021</t>
  </si>
  <si>
    <t>FDLSF-CPS-040-2021</t>
  </si>
  <si>
    <t>APOYAR AL EQUIPO DE PRENSA Y COMUNICACIONES DE LA ALCALDIA LOCAL EN LA REALIZACION DE PRODUCTOS Y PIEZAS DIGITALES IMPRESAS Y PUBLICITARIAS DE GRAN FORMATO Y DE ANIMACION GRAFICA ASI COMO APOYAR LA PRODUCCION Y MONTAJE DE EVENTOS</t>
  </si>
  <si>
    <t>DIEGO ALEJANDRO SANTIESTEBAN RAMIREZ</t>
  </si>
  <si>
    <t>FDLSF-CPS-041-2021</t>
  </si>
  <si>
    <t>HECTOR WILLINTONG ORTIZ ROSERO</t>
  </si>
  <si>
    <t>FDLSF-CPS-042-2021</t>
  </si>
  <si>
    <t>ALEKSA KATHERINE ALVAREZ VASQUEZ</t>
  </si>
  <si>
    <t>FDLSF-CD-028-2021</t>
  </si>
  <si>
    <t>FDLSF-CPS-043-2021</t>
  </si>
  <si>
    <t>PRESTAR SERVICIOS DE APOYO PARA LA GESTION LOCAL Y TERRITORIAL EN LOS TEMAS DE SEGURIDAD Y CONVIVENCIA CIUDADANA</t>
  </si>
  <si>
    <t>LUZ ADRIANA SANCHEZ VELANDIA</t>
  </si>
  <si>
    <t xml:space="preserve"> 23/08/2021</t>
  </si>
  <si>
    <t>ANA MARIA TORRES VEGA</t>
  </si>
  <si>
    <t>FDLSF-CPS-044-2021</t>
  </si>
  <si>
    <t>PRESTAR SERVICIOS DE APOYO PARA LA GESTIÓN LOCAL Y TERRITORIAL EN LOS TEMAS DE SEGURIDAD Y CONVIVENCIA CIUDADANA</t>
  </si>
  <si>
    <t>JHON EXNEIDER CASTIBLANCO</t>
  </si>
  <si>
    <t>FDLSF-CD-037-2021</t>
  </si>
  <si>
    <t>FDLSF-CPS-045-2021</t>
  </si>
  <si>
    <t>PRESTAR SERVICIOS PROFESIONALES ESPECIALIZADOS PARA LA ARTICULACION JURIDICA EN EL SEGUIMIENTO DE LOS TEMAS RELACIONADOS CON LA ACTIVIDAD CONTRACTUAL DEL FONDO DE DESARROLLO LOCAL EN LAS ETAPAS PRECONTRACUAL CONTRACTUAL Y POSTCONTRACTUAL DEL FDLSF</t>
  </si>
  <si>
    <t>LUISA FERNANDA PEREZ BLANCO</t>
  </si>
  <si>
    <t>FDLSF-CD-038-2021</t>
  </si>
  <si>
    <t>FDLSF-CPS-046-2021</t>
  </si>
  <si>
    <t>PRESTAR SUS SERVICIOS DE APOYO TECNICO EN LA EJECUCION DE ACTIVIDADES ADMINISTRATIVAS RELACIONADAS CON LOS PROCESOS CONTRACTUALES DEL AREA DE GESTION DE DESARROLLO LOCAL DE SANTA FE</t>
  </si>
  <si>
    <t>BETSY CAROLINA LOZANO DUARTE</t>
  </si>
  <si>
    <t>JESUS ANTONIO ANGEL TORRES</t>
  </si>
  <si>
    <t>FDLSF-CPS-047-2021</t>
  </si>
  <si>
    <t>CAROLINA SANCHEZ SANDINO</t>
  </si>
  <si>
    <t>FDLSF-CPS-048-2021</t>
  </si>
  <si>
    <t>APOYAR AL ALCALDE LOCAL EN LA PROMOCION ACOMPAÑAMIENTO COORDINACION Y ATENCION DE LAS INSTANCIAS DE COORDINACION INTERINSTITUCIONALES Y LAS INSTANCIAS DE PARTICIPACION LOCALESO ASI COMO LOS PROCESOS COMUNITARIOS EN LA LOCALIDAD DE SANTA FE</t>
  </si>
  <si>
    <t>EDNA MARIANA BECERRA DAZA</t>
  </si>
  <si>
    <t>FDLSF-CD-036-2021</t>
  </si>
  <si>
    <t>FDLSF-CPS-049-2021</t>
  </si>
  <si>
    <t>PRESTAR SERVICIOS PROFESIONALES AL AREA DE GESTION DEL DESARROLLO LOCAL EN LO ATINENTE A LAS ETAPAS PRECONTRACTUALESO CONTRACTUALES Y POSTCONTRACTUALES EN EL MARCO DE LOS PLANES PROGRAMAS Y PROYECTOS ENCAMINADOS A LA ADQUISICION DE BIENES Y SERVICIOS PARA EL FORTALECIMIENTO DE LA GESTION LOCAL</t>
  </si>
  <si>
    <t>SOL EVELYN CERVERA CACERES</t>
  </si>
  <si>
    <t>FDLSF-CPS-050-2021</t>
  </si>
  <si>
    <t>PRESTAR SERVICIOS PROFESIONALES AL AREA DE GESTION DEL DESARROLLO LOCAL EN LO ATINENTE A LAS ETAPAS PRECONTRACTUALES CONTRACTUALES Y POSTCONTRACTUALES EN EL MARCO DE LOS PLANES PROGRAMAS Y PROYECTOS ENCAMINADOS A LA ADQUISICION DE BIENES Y SERVICIOS PARA EL FORTALECIMIENTO DE LA GESTION LOCAL</t>
  </si>
  <si>
    <t>ADRIANA KATHERINE GUTIERREZ TORRES</t>
  </si>
  <si>
    <t>FDLSF-CPS-053-2021</t>
  </si>
  <si>
    <t>FREDDY ALBERTO MARQUEZ ARIAS</t>
  </si>
  <si>
    <t>LEIDY JULIETH DIAZ BUITRAGO</t>
  </si>
  <si>
    <t>FDLSF-CD-041-2021</t>
  </si>
  <si>
    <t>FDLSF-CPS-054-2021</t>
  </si>
  <si>
    <t>PRESTAR SERVICIOS DE APOYO TECNICO AL CONSEJO LOCAL DE GESTION DEL RIESGO Y CAMBIO CLIMATICO DE LA ALCALDIA LOCAL DE SANTA FE</t>
  </si>
  <si>
    <t>JESYCA ROSY ORJUELA AYA</t>
  </si>
  <si>
    <t>FDLSF-CPS-055-2021</t>
  </si>
  <si>
    <t>CAMILO ANDRES PEÑA CUEVAS</t>
  </si>
  <si>
    <t>FDLSF-CPS-056-2021</t>
  </si>
  <si>
    <t>OWER JOSE CAMPOS SALDAÑA</t>
  </si>
  <si>
    <t>FDLSF-CPS-057-2021</t>
  </si>
  <si>
    <t>NELSON ENRIQUE FANDIÑO SUAREZ</t>
  </si>
  <si>
    <t>FDLSF-CPS-058-2021</t>
  </si>
  <si>
    <t>ELKIN JOSE SIERRA BRACHO</t>
  </si>
  <si>
    <t>FDLSF-CPS-059-2021</t>
  </si>
  <si>
    <t>JHON FERNANDO FUENTES ROJAS</t>
  </si>
  <si>
    <t>FDLSF-CPS-060-2021</t>
  </si>
  <si>
    <t>ESMERALDA VELA QUINTERO</t>
  </si>
  <si>
    <t>FDLSF-CPS-061-2021</t>
  </si>
  <si>
    <t>LUZ ADRIANA SANABRIA</t>
  </si>
  <si>
    <t>FDLSF-CSP-062-2021</t>
  </si>
  <si>
    <t>LAURA JULIETH ROJAS AYERBE</t>
  </si>
  <si>
    <t>FDLSF-CSP-063-2021</t>
  </si>
  <si>
    <t>KERLY MARCELA TORRES UMBA</t>
  </si>
  <si>
    <t>FDLSF-CD-044-2022</t>
  </si>
  <si>
    <t>FDLSF-CPS-064-2021</t>
  </si>
  <si>
    <t>CLAUDIA PATRICIA YOPASA POVEDA</t>
  </si>
  <si>
    <t>FDLSF-CD-047-2021</t>
  </si>
  <si>
    <t>FDLSF-CPS-065-2021</t>
  </si>
  <si>
    <t>PRESTAR SERVICIOS DE APOYO ADMINISTRATIVO Y ASISTENCIAL A LA JUNTA ADMINISTRADORA LOCAL DE SANTA FE</t>
  </si>
  <si>
    <t>JULIETH JOHANNA SILVA AREVALO</t>
  </si>
  <si>
    <t>FDLSF-CD-045-2021</t>
  </si>
  <si>
    <t>FDLSF-CPS-066-2021</t>
  </si>
  <si>
    <t>PRESTACION DE SERVICIOS PROFESIONALES ESPECIALIZADOS EN EL SEGUIMIENTO Y COORDINACION A LA FORMULACION EVALUACION Y CONTROL DE LOS PROYECTOS DE INVERSION QUE COMPONEN EL PLAN DE DESARROLLO LOCAL DE SANTA FE</t>
  </si>
  <si>
    <t>DAIRO JEZZID LEON ROMERO</t>
  </si>
  <si>
    <t>FDLSF-CD-046-2021</t>
  </si>
  <si>
    <t>FDLSF-CPS-067-2021</t>
  </si>
  <si>
    <t>PRESTAR SERVICIOS PROFESIONALES DE ABOGADO EN LA ALCALDIA LOCAL DE SANTA FE EN DESARROLLO DEL AREA DE GESTION POLICIVA A CARGO DE LA ENTIDAD EN LOS ASUNTOS RELACIONADOS CON EL REGIMEN DE PROPIEDAD HORIZONTAL</t>
  </si>
  <si>
    <t>DANIEL ARLEY GOMEZ GONZALEZ</t>
  </si>
  <si>
    <t>FDLSF-CD-040-2021</t>
  </si>
  <si>
    <t>FDLSF-CPS-068-2021</t>
  </si>
  <si>
    <t>PRESTAR SERVICIOS DE APOYO ASISTENCIAL AL AREA DE GESTION DEL DESARROLLO DE LA ALCALDIA LOCAL DE SANTA FE EN TEMAS RELACIONADOS CON INFRAESTRUCTURA</t>
  </si>
  <si>
    <t>JULIANA MARCELA GONZALEZ PEREZ</t>
  </si>
  <si>
    <t>FDLSF-CPS-069-2021</t>
  </si>
  <si>
    <t>FREDDY GIOVANNY SALAMANCA RAMÍREZ</t>
  </si>
  <si>
    <t>FDLSF-CPS-071-2021</t>
  </si>
  <si>
    <t>ANGELICA JOHANNA LLANOS FORERO</t>
  </si>
  <si>
    <t>07/092021</t>
  </si>
  <si>
    <t>FDLSF-CD-051-2021</t>
  </si>
  <si>
    <t>FDLSF-CPS-072-2021</t>
  </si>
  <si>
    <t>PRESTAR LOS SERVICIOS DE APOYO EN LA DISTRIBUCION DE CORRESPONDENCIA PRODUCIDA EN LAS DIFERENTES AREAS DE LA ALCALDIA LOCAL DE SANTA FE</t>
  </si>
  <si>
    <t>EUMIR ANTONIO PALACIOS CAICEDO</t>
  </si>
  <si>
    <t>FDLSF-CPS-073-2021</t>
  </si>
  <si>
    <t>SANTIAGO RICARDO ROA AGUDELO</t>
  </si>
  <si>
    <t>FDLSF-SASI-001-2021</t>
  </si>
  <si>
    <t>FDLSF-CPS-074-2021</t>
  </si>
  <si>
    <t xml:space="preserve">Subasta inversa </t>
  </si>
  <si>
    <t>PRESTAR EL SERVICIO INTEGRAL DE VIGILANCIA Y SEGURIDAD PRIVADA PARA LAS DISTINTAS SEDES DE LA ALCALDIA LOCAL DE SANTA FE INCLUYENDO LAS DEMAS POR LAS QUE SEA RESPONSABLE UTILIZANDO MEDIOS TECNOLOGICOS Y HUMANOS PARA LA ADECUADA PROTECCION DE LOS FUNCIONARIOS CONTRATISTAS Y VISITANTES EN GENERAL</t>
  </si>
  <si>
    <t>UNION TEMPORAL SEGURIDAD BUFFALO LTDA Y VIGILISTA LTDA</t>
  </si>
  <si>
    <t>Unión Temporal</t>
  </si>
  <si>
    <t>COMPAÑÍA DE VIGILANCIA PRIVADA VIGILISTA LTDA</t>
  </si>
  <si>
    <t>SEGURIDAD BUFFALO LIMITADA</t>
  </si>
  <si>
    <t>FDLSF-CD-048-2021</t>
  </si>
  <si>
    <t>FDLSF-CPS-075-2021</t>
  </si>
  <si>
    <t>PRESTAR SUS SERVICIOS PROFESIONALES AL AREA DE GESTION DEL DESARROLLO LOCAL DE LA ALCALDIA LOCAL DE SANTA FE EN LOS TRAMITES PROCEDIMIENTOS Y APLICATIVOS RELACIONADOS CON EL MANUAL DE POLITICAS DE OPERACION CONTABLE</t>
  </si>
  <si>
    <t>CLAUDIA PATRICIA GOMEZ GUTIERREZ</t>
  </si>
  <si>
    <t>FDLSF-CD-050-2021</t>
  </si>
  <si>
    <t>FDLSF-CPS-076-2021</t>
  </si>
  <si>
    <t>PRESTAR SUS SERVICIOS COMO ABOGADO DE APOYO AL AREA DE GESTION POLICIVA DE LA ALCALDIA LOCAL DE SANTA FE EN LO REFERENTE A LAS ACTUACIONES Y REGISTROS DE LAS VISITAS REALIZADAS A LOS CERROS ORIENTALES EN CUMPLIMENTO DE LA ACCION POPULAR No 25000232500020050066203</t>
  </si>
  <si>
    <t>JOHN FABIAN OLAYA GARCIA</t>
  </si>
  <si>
    <t>FDLSF-CD-049-2021</t>
  </si>
  <si>
    <t>FDLSF-CPS-077-2021</t>
  </si>
  <si>
    <t>APOYAR AL EQUIPO DE PRENSA Y COMUNICACIONES DE LA ALCALDIA LOCAL EN LA REALIZACION Y PUBLICACION DE CONTENIDOS DE REDES SOCIALES Y CANALES DE DIVULGACION DIGITAL SITIO WEB DE LA ALCALDIA LOCAL</t>
  </si>
  <si>
    <t>WILLIAM ANDRES TELLEZ CHAVEZ</t>
  </si>
  <si>
    <t>FDLSF-CPS-078-2021</t>
  </si>
  <si>
    <t>PRESTAR SERVICIOS DE APOYO AL AREA DE GESTION DEL DESARROLLO LOCAL EN LO RELACIONADO CON LA ATENCION AL CIUDADANO Y AL CENTRO DOCUMENTAL DE INFORMACIÓN CDI DE LA ALCALDIA LOCAL DE SANTA FE</t>
  </si>
  <si>
    <t>DIANA JANNETH CAMPOS ALFONSO</t>
  </si>
  <si>
    <t>FDLSF-CD-033-2021</t>
  </si>
  <si>
    <t>FDLSF-CPS-080-2021</t>
  </si>
  <si>
    <t>JEIMY VIVIANA TERREROS FRANCO</t>
  </si>
  <si>
    <t>FDLSF-CD-056-2021</t>
  </si>
  <si>
    <t>FDLSF-CPS-081-2021</t>
  </si>
  <si>
    <t>APOYAR EL CUBRIMIENTO DE LAS ACTIVIDADES CRONOGRAMAS Y AGENDA DE LA ALCALDIA LOCAL A NIVEL INTERNO Y EXTERNO ASI COMO LA GENERACION DE CONTENIDOS PERIODISTICOS</t>
  </si>
  <si>
    <t>VICTOR HUGO GORDILLO BOLIVAR</t>
  </si>
  <si>
    <t>FRANCISCO EDUARDO TREJOS BARRAGAN</t>
  </si>
  <si>
    <t>FDLSF-CD-055-2021</t>
  </si>
  <si>
    <t>FDLSF-CPS-082-2021</t>
  </si>
  <si>
    <t>APOYAR JURIDICAMENTE LA EJECUCION DE LAS ACCIONES REQUERIDAS PARA LA DEPURACION DE LAS ACTUACIONES ADMINISTRATIVAS QUE CURSAN EN LA ALCALDIA LOCAL</t>
  </si>
  <si>
    <t>MARTHA PATRICIA HERNANDEZ MUÑOZ</t>
  </si>
  <si>
    <t>FDLSF-CPS-083-2021</t>
  </si>
  <si>
    <t>ALEXANDER AURELIO DAVILA CELIS</t>
  </si>
  <si>
    <t>FDLSF-CPS-084-2021</t>
  </si>
  <si>
    <t>JEIMY TATIANA ESCOBAR ESPINOSA</t>
  </si>
  <si>
    <t>FDLSF-CD-057-2021</t>
  </si>
  <si>
    <t>FDLSF-CPS-085-2021</t>
  </si>
  <si>
    <t>JORGE IVAN RENGIFO BAUTISTA</t>
  </si>
  <si>
    <t>FDLSF-CPS-086-2021</t>
  </si>
  <si>
    <t>KATHERINE RAMIREZ MARULANDA</t>
  </si>
  <si>
    <t>FDLSF-CD-058-2021</t>
  </si>
  <si>
    <t>FDLSF-CPS-087-2021</t>
  </si>
  <si>
    <t>PRESTAR SERVICIOS PROFESIONALES ESPECIALIZADOS EN EL AREA DE GESTION DEL DESARROLLO LOCAL DE LA ALCALDIA LOCAL DE SANTA FE PARA EL APOYO AL SEGUIMIENTO DE LA EJECUCION DE LOS PROYECTOS DE INVERSION DESTINADOS A LA INTERVENCION DE INFRAESTRUCTURA DE LA LOCALIDAD DE SANTA FE</t>
  </si>
  <si>
    <t>DORIS JULIETH MORA DAZA</t>
  </si>
  <si>
    <t>FDLSF-CD-066-2021</t>
  </si>
  <si>
    <t>FDLSF-CPS-088-2021</t>
  </si>
  <si>
    <t>ANGIE KATHERINE PARDO RAMÍREZ</t>
  </si>
  <si>
    <t>JULY PAOLA ALDANA BARAHONA</t>
  </si>
  <si>
    <t>FDLSF-CPS-089-2021</t>
  </si>
  <si>
    <t>JULIA LUCIA GARCIA FORERO</t>
  </si>
  <si>
    <t>FDLSF-CD-059-2021</t>
  </si>
  <si>
    <t>FDLSF-CPS-090-2021</t>
  </si>
  <si>
    <t>COORDINA LIDERA Y ASESORA LOS PLANES Y ESTRATEGIAS DE COMUNICACIÓN INTERNA Y EXTERNA PARA LA DIVULGACION DE LOS PROGRAMAS PROYECTOS Y ACTIVIDADES DE LA ALCALDIA LOCAL</t>
  </si>
  <si>
    <t>PILI ALEJANDRA SOLANO POLANIA</t>
  </si>
  <si>
    <t>FDLSF-CD-060-2021</t>
  </si>
  <si>
    <t>FDLSF-CPS-091-2021</t>
  </si>
  <si>
    <t>PRESTAR LOS SERVICIOS PROFESIONALES COMO ADMINISTRADOR DE RED BRINDANDO ASISTENCIA Y SOPORTE TECNICO DEL SOFTWARE Y HARDWARE DE LOS EQUIPOS Y PROGRAMAS QUE MANEJA LA ENTIDAD ASI COMO A LOS USUARIOS QUE DESARROLLEN SUS ACTIVIDADES EN LA ALCALDIA LOCAL DE SANTA FE</t>
  </si>
  <si>
    <t>DIEGO ALEJANDRO MARTINEZ GOMEZ</t>
  </si>
  <si>
    <t>FDLSF-CPS-092-2021</t>
  </si>
  <si>
    <t>JHON ALEXANDER SANABRIA</t>
  </si>
  <si>
    <t>FDLSF-CD-062-2021</t>
  </si>
  <si>
    <t>FDLSF-CPS-093-2021</t>
  </si>
  <si>
    <t>PRESTAR SUS SERVICIOS COMO APOYO AL AREA DE GESTION DEL DESARROLLO LOCAL OFICINA DE CONTABILIDAD DE LA ALCALDIA LOCAL DE SANTA FE EN LOS TRAMITES PROCEDIMIENTOS Y APLICATIVOS CONTABLES</t>
  </si>
  <si>
    <t>ZAYDA LORENA VILLAR BECERRA</t>
  </si>
  <si>
    <t>FDLSF-CPS-094-2021</t>
  </si>
  <si>
    <t>LUZ MERY ALARCON PUENTES</t>
  </si>
  <si>
    <t>FDLSF-CD-061-2021</t>
  </si>
  <si>
    <t>FDLSF-CPS-095-2021</t>
  </si>
  <si>
    <t>APOYAR TECNICAMENTE LAS DISTINTAS ETAPAS DE LOS PROCESOS DE COMPETENCIA DE LA ALCALDIA LOCAL PARA LA DEPURACION DE ACTUACIONES ADMINISTRATIVAS</t>
  </si>
  <si>
    <t>DANIEL GUSTAVO GUZMÁN TEJADA</t>
  </si>
  <si>
    <t>FDLSF-CPS-097-2021</t>
  </si>
  <si>
    <t>NATALIA MATEUS CAMARGO</t>
  </si>
  <si>
    <t>FDLSF-CPS-098-2021</t>
  </si>
  <si>
    <t>DIANA CONSUELO MORALES RAMOS</t>
  </si>
  <si>
    <t>FDLSF-CD-063-2021</t>
  </si>
  <si>
    <t>FDLSF-CPS-099-2021</t>
  </si>
  <si>
    <t>PRESTAR SERVICIOS PROFESIONALES PARA ORIENTAR REVISAR Y CONCEPTUALIZAR SOBRE LOS ASUNTOS JURIDICOS QUE SEAN ASIGNADOS AL DESPACHO DEL ALCALDE LOCAL</t>
  </si>
  <si>
    <t>JUAN GABRIEL MARIN RAMIREZ</t>
  </si>
  <si>
    <t>FDLSF-CPS-100-2021</t>
  </si>
  <si>
    <t>OMAR DAVID CASTILLO AMADOR</t>
  </si>
  <si>
    <t>FDLSF-CPS-101-2021</t>
  </si>
  <si>
    <t>PRESTAR SERVICIOS PROFESIONALES COMO ABOGADO DE APOYO AL AREA DE GESTION DE DESARROLLO LOCAL EN EL USO DE APLICATIVOS DE CONTRATACION ACTUALIZACION Y CONSOLIDACION DE LA BASE DE DATOS SISTEMA ELECTRONICO RESPUESTAS A LOS ORGANOS DE CONTROL Y TODO LO RELACIONADO CON LA ACTIVIDAD PRECONTRACTUAL CONTRACTUAL Y POSTCONTRACTUAL DE LA EJECUCIÓN DE LOS RECURSOS DEL FDLSF</t>
  </si>
  <si>
    <t>MERY AURORA TRUJILLO TRUJILLO</t>
  </si>
  <si>
    <t>KEVIN OSWALDO LEIVA QUIMBAYO</t>
  </si>
  <si>
    <t>FDLSF-CD-064-2021</t>
  </si>
  <si>
    <t>FDLSF-CPS-102-2021</t>
  </si>
  <si>
    <t>PRESTAR LOS SERVICIOS PROFESIONALES PARA LA OPERACION SEGUIMIENTO Y CUMPLIMIENTO DE LOS PROCESOS Y PROCEDIMIENTOS DEL SERVICIO APOYO ECONOMICO TIPO C REQUERIDOS PARA EL OPORTUNO Y ADECUADO REGISTRO CRUCE Y REPORTE DE LOS DATOS EN EL SISTEMA MISIONAL SIRBE QUE CONTRIBUYAN A LA GARANTIA DE LOS DERECHOS DE LA POBLACION MAYOR EN EL MARCO DE LA POLITICA PUBLICA SOCIAL PARA EL ENVEJECIMIENTO Y LA VEJEZ EN EL DISTRITO CAPITAL A CARGO DE LA ALCALDIA LOCAL</t>
  </si>
  <si>
    <t>EVELIN YESENIA QUIÑONES QUIÑONES</t>
  </si>
  <si>
    <t>DIANA DEL CARMEN MATURANA RENTERIA</t>
  </si>
  <si>
    <t>FDLSF-CD-070-2021</t>
  </si>
  <si>
    <t>FDLSF-CPS-103-2021</t>
  </si>
  <si>
    <t>PRESTAR LOS SERVICIOS DE APOYO AL AREA DE GESTION DEL DESARROLLO LOCAL EN LO RELACIONADO CON LAS ACTIVIDADES DEL ALMACEN DE LA ALCALDIA LOCAL DE SANTA FE</t>
  </si>
  <si>
    <t>CESAR MAURICIO PATIÑO CADENA</t>
  </si>
  <si>
    <t>FDLSF-CPS-104-2021</t>
  </si>
  <si>
    <t>HERNANDO ERNESTO GONZALEZ ATUESTA</t>
  </si>
  <si>
    <t>FDLSF-CD-067-2021</t>
  </si>
  <si>
    <t>FDLSF-CPS-105-2021</t>
  </si>
  <si>
    <t>PRESTAR SERVICIOS PROFESIONALES PARA ADELANTAR TODAS LAS ACTIVIDADES JURIDICAS CON OCASION DE LOS DESPACHOS COMISORIOS DEL FDLSF</t>
  </si>
  <si>
    <t>NELSON EDUARDO LINARES CONDE</t>
  </si>
  <si>
    <t>FDLSF-CPS-106-2021</t>
  </si>
  <si>
    <t>NELSON JAIR SANCHEZ OSPINA</t>
  </si>
  <si>
    <t>FDLSF-CPS-107-2021</t>
  </si>
  <si>
    <t>PEDRO PABLO MALAGON GONZALEZ</t>
  </si>
  <si>
    <t>FDLSF-CD-068-2021</t>
  </si>
  <si>
    <t>FDLSF-CPS-108-2021</t>
  </si>
  <si>
    <t>PRESTAR LOS SERVICIOS DE APOYO AL FONDO DE DESARROLLO LOCAL DE SANTA FE EN LA GESTION DE LOS TRAMITES ADMINISTRATIVOS RELACIONADOS CON SEGURIDAD CIUDADANA Y CONVIVENCIA DE LA LOCALIDAD</t>
  </si>
  <si>
    <t>LUZ SANCHEZ VELANDIA</t>
  </si>
  <si>
    <t>CARLOS FABIAN RAMIREZ MENESES</t>
  </si>
  <si>
    <t>FDLSF-CD-069-2021</t>
  </si>
  <si>
    <t>FDLSF-CPS-109-2021</t>
  </si>
  <si>
    <t>PRESTAR SERVICIOS PROFESIONALES ESPECIALIZADOS AL DESPACHO EN EL LIDERAZGO DEL GRUPO DE PROFESIONALES QUE REALIZAN LA PROMOCION ACOMPAÑAMIENTO COORDINACION Y ATENCION DE LAS INSTANCIAS DE COORDINACION INTERINSTITUCIONALES Y LAS INSTANCIAS DE PARTICIPACION LOCALES ASI COMO LOS PROCESOS COMUNITARIOS EN LA LOCALIDAD DE SANTA FE</t>
  </si>
  <si>
    <t>LUIS FERNANDO MARTINEZ VARGAS</t>
  </si>
  <si>
    <t>FDLSF-MC-003-2021</t>
  </si>
  <si>
    <t>FDLSF-CPS-110-2021</t>
  </si>
  <si>
    <t>PRESTAR LOS SERVICIOS DE APOYO LOGISTICO PARA LLEVAR A CABO EL PROCESO DE RENDICION DE CUENTAS Y FASES DE PRESUPUESTOS PARTICIPATIVOS DE LA ALCALDIA LOCAL DE SANTA FE EN EL MARCO DEL PROYECTO 1822 SANTA FE ABIERTA Y TRANSPARENTE</t>
  </si>
  <si>
    <t>FUNDACION PAIS HUMANO</t>
  </si>
  <si>
    <t>FDLSF-CD-071-2021</t>
  </si>
  <si>
    <t>FDLSF-CPS-111-2021</t>
  </si>
  <si>
    <t>APOYAR COMO AUXILIAR ADMINISTRATIVO EN LOS TRAMITES QUE SE SURTAN EN LA ALCALDIA LOCAL DE SANTA FE</t>
  </si>
  <si>
    <t>MARIA FERNANDA RODRIGUEZ RODRIGUEZ</t>
  </si>
  <si>
    <t>FDLSF-MC-004-2021</t>
  </si>
  <si>
    <t>FDLSF-CPS-112-2021</t>
  </si>
  <si>
    <t>PRESTAR SERVICIOS DE OUTSOURCING DE EQUIPOS DE IMPRESION MULTIFUNCIONALES CON SUS RESPECTIVOS SUMINISTROS DE ACUERDO CON EL ANEXO TECNICO ADJUNTO</t>
  </si>
  <si>
    <t>GRAN IMAGEN SAS</t>
  </si>
  <si>
    <t>FDLSF-CD-072-2021</t>
  </si>
  <si>
    <t>FDLSF-CPS-113-2021</t>
  </si>
  <si>
    <t>APOYAR AL ALCALDE LOCAL EN LA PROMOCION ARTICULACION ACOMPAÑAMIENTO Y SEGUIMIENTO PARA LA ATENCION Y PROTECCION DE LOS ANIMALES DOMESTICOS Y SILVESTRES DE LA LOCALIDAD</t>
  </si>
  <si>
    <t>HUGO FERNANDO ZURITA VANEGAS</t>
  </si>
  <si>
    <t>SANTIAGO SANCHEZ GUZMAN</t>
  </si>
  <si>
    <t>FDLSF-CD-073-2021</t>
  </si>
  <si>
    <t>FDLSF-CIA-114-2021</t>
  </si>
  <si>
    <t>Contratos interadministrativos</t>
  </si>
  <si>
    <t>AUNAR ESFUERZOS TECNICOS ADMINISTRATIVOS LOGISTICOS Y FINANCIEROS ENTRE LA ALCALDIA LOCAL DE SANTA FE Y LA ORQUESTA FILARMONICA DE BOGOTA PARA LA CONTINUIDAD Y DESARROLLO DEL CENTRO FILARMONICO LOCAL COMO UN ESPACIO PARA EL PROCESO DE FORMACION MUSICAL IMPLEMENTADO POR LA ORQUESTA Y DIRIGIDO A LA LOCALIDAD</t>
  </si>
  <si>
    <t>ORQUESTA FILARMONICA DE BOGOTA</t>
  </si>
  <si>
    <t>FDLSF-MC-005-2021</t>
  </si>
  <si>
    <t>FDLSF-CPS-115-2021</t>
  </si>
  <si>
    <t>CONTRATAR LA PRESTACION DEL SERVICIO DE INSPECCION GENERAL Y CERTIFICACION DEL ASCENSOR DE PROPIEDAD DEL FONDO DE DESARROLLO LOCAL DE SANTA FE</t>
  </si>
  <si>
    <t>AAA ENGYGAS SAS</t>
  </si>
  <si>
    <t>FDLSF-SASI-002-2021</t>
  </si>
  <si>
    <t>FDLSF-CVV-116-2021</t>
  </si>
  <si>
    <t>Compraventa de bienes muebles</t>
  </si>
  <si>
    <t>ADQUISICIÓN DE ELEMENTOS DEPORTIVOS Y RECREATIVOS PARA EL FORTALECIMIENTO DE LOS PROCESOS DEPORTIVOS DE LA LOCALIDAD DE SANTA FE Y DEL PROGRAMA DE ACONDICIONAMIENTO FÍSICO DIRIGIDO A LA POBLACIÓN ADULTO MAYOR, RESIDENTES EN LA LOCALIDAD DE SANTA FE, EN EL MARCO DE LA ESTRATEGIA DE LA SECRETARÍA DE GOBIERNO DE BOGOTÁ DENOMINADA CONSTRUCTORES LOCALES</t>
  </si>
  <si>
    <t>LILIA FANNY GUEVARA PARRADO</t>
  </si>
  <si>
    <t>FDLSF-CD-075-2021</t>
  </si>
  <si>
    <t>FDLSF-CPS-117-2021</t>
  </si>
  <si>
    <t>PRESTAR SERVICIOS DE APOYO EN EL AREA DE GESTION DE DESARROLLO LOCAL DE LA ALCALDIA LOCAL DE SANTA FE</t>
  </si>
  <si>
    <t>LILIA MARCELA MEJIA PEREIRA</t>
  </si>
  <si>
    <t>FDLSF-CCI-078-2021</t>
  </si>
  <si>
    <t>FDLSF-CCI-118-2021</t>
  </si>
  <si>
    <t>AUNAR ESFUERZOS PARA LA COOPERACION ADMINISTRATIVA TECNICA Y ECONOMICA ENTRE EL PROGRAMA PARA LAS NACIONES UNIDAS PARA EL DESARROLLO PNUD Y EL FONDO DE DESARROLLO LOCAL DE SANTA FE CON EL FIN DE IMPLEMENTAR ESTRATEGIAS QUE PROMUEVAN EL FORTALECIMIENTO DE LOS EMPRENDIMIENTOS DE LA ECONOMIA POPULAR DE LA LOCALIDAD DE SANTA FE LAS UNIDADES PRODUCTIVAS FAMILIARES Y O POBLACIONES DEDICADAS A ACTIVIDADES ECONOMICAS Y EL FORTALECIMIENTO DE MIPYMES DE LA LOCALIDAD DE SANTA FE A TRAVES DE PROCESOS QUE PERMITAN EL MEJORAMIENTO DE COMPETENCIAS PARA EL DESARROLLO DE LAS RUTAS DEFINIDAS POR EL FDLSF Y PNUD</t>
  </si>
  <si>
    <t>PROGRAMA DE LAS NACIONES UNIDAS PARA EL DESARROLLO PNUD</t>
  </si>
  <si>
    <t>FDLSF-CD-079-2021</t>
  </si>
  <si>
    <t>FDLSF-CPS-119-2021</t>
  </si>
  <si>
    <t>DIANA MARCELA RUBIO ACOSTA</t>
  </si>
  <si>
    <t>FDLSF-CD-081-2021</t>
  </si>
  <si>
    <t>FDLSF-CPS-120-2021</t>
  </si>
  <si>
    <t>FDLSF-CD-080-2021</t>
  </si>
  <si>
    <t>FDLSF-CPS-121-2021</t>
  </si>
  <si>
    <t>FDLSF-CD-084-2021</t>
  </si>
  <si>
    <t>FDLSF-CPS-122-2021</t>
  </si>
  <si>
    <t>FDLSF-CD-082-2021</t>
  </si>
  <si>
    <t>FDLSF-CPS-123-2021</t>
  </si>
  <si>
    <t xml:space="preserve"> IVAN RAMIRO MARTINEZ GUZMAN</t>
  </si>
  <si>
    <t>CAROLINA  RODRIGUEZ PUIN</t>
  </si>
  <si>
    <t>FDLSF-CD-085-2021</t>
  </si>
  <si>
    <t>FDLSF-CPS-124-2021</t>
  </si>
  <si>
    <t>FDLSF-CD-086-2021</t>
  </si>
  <si>
    <t>FDLSF-CPS-125-2021</t>
  </si>
  <si>
    <t>FDLSF-CD-083-2021</t>
  </si>
  <si>
    <t>FDLSF-CPS-126-2021</t>
  </si>
  <si>
    <t>PRESTAR SERVICIOS COMO TECNICO DE DESPACHOS COMISORIOS Y DEPENDIENTE JUDICIAL EN LA OFICNA JURIDICA DE LA ALCALDIA LOCAL DE SANTA FE</t>
  </si>
  <si>
    <t>EDUARDO GUILLERMO GUTIERREZ CABARCAS</t>
  </si>
  <si>
    <t>RAFAEL ELIAS MURCIA CUBIDES</t>
  </si>
  <si>
    <t>FDLSF-CD-087-2021</t>
  </si>
  <si>
    <t>FDLSF-CPS-127-2021</t>
  </si>
  <si>
    <t>FDLSF-CD-096-2021</t>
  </si>
  <si>
    <t>FDLSF-CPS-128-2021</t>
  </si>
  <si>
    <t>PRESTAR SUS SERVICIOS COMO APOYO EN LAS ACTIVIDADES PREVISTAS PARA LA IMPLEMENTACION DE PROCESOS DE FORMACION DEPORTIVA Y ACONDICIONAMIENTO FISICO DEL ADULTO MAYOR EN LA LOCALIDAD DE SANTA FE</t>
  </si>
  <si>
    <t>JUAN SEBASTIAN ALARCON VANEGAS</t>
  </si>
  <si>
    <t>FDLSF-CPS-129-2021</t>
  </si>
  <si>
    <t>MARLON DAVID CHAVES MELENDEZ</t>
  </si>
  <si>
    <t>FDLSF-CD-099-2021</t>
  </si>
  <si>
    <t>FDLSF-CPS-130-2021</t>
  </si>
  <si>
    <t>FDLSF-CPS-131-2021</t>
  </si>
  <si>
    <t>PRESTAR SUS SERVICIOS COMO APOYO EN LAS ACTIVIDADES PREVISTAS PARA LA IMPLEMENTACIÓN DE PROCESOS DE FORMACIÓN DEPORTIVA Y ACONDICIONAMIENTO FÍSICO DEL ADULTO MAYOR EN LA LOCALIDAD DE SANTA FE</t>
  </si>
  <si>
    <t>HELBERTH  SEBASTIAN DIAZ BEJARANO</t>
  </si>
  <si>
    <t>FDLSF-CD-100-2021</t>
  </si>
  <si>
    <t>FDLSF-CPS-132-2021</t>
  </si>
  <si>
    <t>ADRIANA KATHERINE GUTIÉRREZ TORRES</t>
  </si>
  <si>
    <t>FDLSF-CD-092-2021</t>
  </si>
  <si>
    <t>FDLSF-CPS-133-2021</t>
  </si>
  <si>
    <t>PRESTAR SERVICIOS PROFESIONALES COMO ABOGADO DE APOYO AL AREA DE GESTION DE DESARROLLO LOCAL EN EL USO DE APLICATIVOS DE CONTRATACION ACTUALIZACION Y CONSOLIDACION DE LA BASE DE DATOS SISTEMA ELECTRONICO RESPUESTAS A LOS ORGANOS DE CONTROL Y TODO LO RELACIONADO CON LA ACTIVIDAD PRECONTRACTUAL CONTRACTUAL Y POSTCONTRACTUAL DE LA EJECUCION DE LOS RECURSOS DEL FDLSF</t>
  </si>
  <si>
    <t>JOSE BERNARDO GARCIA AGAMEZ</t>
  </si>
  <si>
    <t>FDLSF-CD-094-2021</t>
  </si>
  <si>
    <t>FDLSF-CPS-134-2021</t>
  </si>
  <si>
    <t>PRESTAR SERVICIOS PROFESIONALES PARA EL ACOMPAÑAMIENTO EN EL DESARROLLO Y LA IMPLEMENTACION DE LAS DIFERENTES ESTRATEGIAS PARA LA REACTIVACION ECONOMICA LOCAL EN EL MARCO DEL EMPRENDIMIENTO LOCAL Y DE FORTALECIMIENTO EMPRESARIAL</t>
  </si>
  <si>
    <t>DIANA PATRICIA NOGUERA SIMIJACA</t>
  </si>
  <si>
    <t>FDLSF-CD-097-2021</t>
  </si>
  <si>
    <t>FDLSF-CPS-135-2021</t>
  </si>
  <si>
    <t>FDLSF-CD-098-2021</t>
  </si>
  <si>
    <t>FDLSF-CPS-136-2021</t>
  </si>
  <si>
    <t>JHON FREDDY FLOREZ VALDES</t>
  </si>
  <si>
    <t>FDLSF-CD-089-2021</t>
  </si>
  <si>
    <t>FDLSF-CPS-137-2021</t>
  </si>
  <si>
    <t>PRESTAR LOS SERVICIOS PROFESIONALES PARA EL DESARROLLO DE LAS ACTIVIDADES VINCULADAS AL AREA DE GESTION POLICIA DE LA ALCALDIA LOCAL EN LOS TEMAS RELACIONADOS CON LA PROTECCION Y CONSERVACION DE LOS CERROS ORIENTALES EN CUMPLIMENTO DE LA ACCION POPULAR No 25000232500020050066203</t>
  </si>
  <si>
    <t>FDLSF-CD-101-2021</t>
  </si>
  <si>
    <t>FDLSF-CPS-138-2021</t>
  </si>
  <si>
    <t>PRESTAR SERVICIOS PROFESIONALES DE APOYO AL AREA DE GESTION DEL DESARROLLO LOCAL EN LOS TEMAS RELACIONADOS CON PRESUPUESTO DE LA ALCALDIA LOCAL DE SANTA FE</t>
  </si>
  <si>
    <t>FDLSF-CPS-139-2021</t>
  </si>
  <si>
    <t>OSCAR JAVIE ALFONSO HENAO</t>
  </si>
  <si>
    <t>FDLSF-CD-104-2021</t>
  </si>
  <si>
    <t>FDLSF-CPS-140-2021</t>
  </si>
  <si>
    <t>FDLSF-CD-102-2021</t>
  </si>
  <si>
    <t>FDLSF-CPS-141-2021</t>
  </si>
  <si>
    <t>FDLSF-CD-088-2021</t>
  </si>
  <si>
    <t>FDLSF-CPS-142-2021</t>
  </si>
  <si>
    <t>FDLSF-CD-103-2021</t>
  </si>
  <si>
    <t>FDLSF-CPS-143-2021</t>
  </si>
  <si>
    <t>FDLSF-CD-095-2021</t>
  </si>
  <si>
    <t>FDLSF-CPS-144-2021</t>
  </si>
  <si>
    <t>PRESTAR SERVICIOS PROFESIONALES COMO COORDINADOR DE ADULTO MAYOR PARA LA VIGENCIA 2021 EN MARCO DE LAS INICIATIVAS CIUDADANAS PROPUESTAS Y RELACIONADAS CON FORMACION DEPORTIVA EN EL PROYECTO 2100 SANTA FE REFERENTE EN CULTURA DEPORTE RECREACION Y ACTIVIDAD FISICA CON PARQUES PARA EL DESARROLLO Y LA SALUD</t>
  </si>
  <si>
    <t>DIANA MARCELA AVILA RINCON</t>
  </si>
  <si>
    <t>FDLSF-CD-105-2021</t>
  </si>
  <si>
    <t>FDLSF-CPS-145-2021</t>
  </si>
  <si>
    <t>FDLSF-CD-106-2021</t>
  </si>
  <si>
    <t>FDLSF-CPS-146-2021</t>
  </si>
  <si>
    <t>PRESTAR SERVICOS TECNICOS EN LOS ASUNTOS RELACIONADOS CON LOS TEMAS DE PARTICIPACION Y RELACIONES COMUNITARIAS DE LA ALCALDIA LOCAL DE SANTA FE</t>
  </si>
  <si>
    <t>FDLSF-CD-107-2021</t>
  </si>
  <si>
    <t>FDLSF-CPS-147-2021</t>
  </si>
  <si>
    <t>FDLSF-CD-090-2021</t>
  </si>
  <si>
    <t>FDLSF-CPS-148-2021</t>
  </si>
  <si>
    <t>FDLSF-CPS-150-2021</t>
  </si>
  <si>
    <t>FDLSF-CPS-151-2021</t>
  </si>
  <si>
    <t>FDLSF-CPS-152-2021</t>
  </si>
  <si>
    <t>PRESTAR SUS SERVICIOS PROFESIONALES PARA LA ESTRUCTURACIÓN, VIABILIZACIÓN, EVALUACIÓN Y SEGUIMIENTO DE LOS PROYECTOS DEL PRESUPUESTO DEL FONDO DE DESARROLLO LOCAL DE SANTA FE QUE LE SEAN ASIGNADOS</t>
  </si>
  <si>
    <t>FDLSF-CD-109-2021</t>
  </si>
  <si>
    <t>FDLSF-CPS-153-2021</t>
  </si>
  <si>
    <t>PRESTAR SERVICIOS PROFESIONALES EN LOS ASUNTOS RELACIONADOS CON LOS TEMAS DE PARTICIPACION Y RELACIONES COMUNITARIAS DE LA ALCALDIA LOCAL DE SANTA FE</t>
  </si>
  <si>
    <t>FDLSF-CPS-154-2021</t>
  </si>
  <si>
    <t>FDLSF-CPS-155-2021</t>
  </si>
  <si>
    <t>FDLSF-CD-110-2021</t>
  </si>
  <si>
    <t>FDLSF-CPS-156-2021</t>
  </si>
  <si>
    <t>FDLSF-CD-108-2021</t>
  </si>
  <si>
    <t>FDLSF-CPS-157-2021</t>
  </si>
  <si>
    <t>FDLSF-SAMC-002-2021</t>
  </si>
  <si>
    <t>FDLSF-CPS-158-2021</t>
  </si>
  <si>
    <t>PRESTAR SERVICIOS PARA LA VINCULACION DE PERSONAS EN ACCIONES Y ESTRATEGIAS PARA LA PREVENCION DEL EMBARAZO ADOLESCENTE EL DISFRUTE DE LA SEXUALIDAD EL DESARROLLO AUTONOMIA Y LIBRE EXPRESION DEL PENSAMIENTO EN LA LOCALIDAD DE SANTA FE</t>
  </si>
  <si>
    <t>FUNDACION PARA EL DESARROLLO INFANTIL SOCIAL Y CULTURAL IWOKE</t>
  </si>
  <si>
    <t>FDLSF-CPS-159-2021</t>
  </si>
  <si>
    <t>FDLSF-CPS-160-2021</t>
  </si>
  <si>
    <t>FDLSF-CD-112-2021</t>
  </si>
  <si>
    <t>FDLSF-CPS-161-2021</t>
  </si>
  <si>
    <t>FDLSF-CD-091-2021</t>
  </si>
  <si>
    <t>FDLSF-CPS-162-2021</t>
  </si>
  <si>
    <t>ALEYRA CAPERA RODRIGUEZ</t>
  </si>
  <si>
    <t>FDLSF-CD-111-2021</t>
  </si>
  <si>
    <t>FDLSF-CPS-163-2021</t>
  </si>
  <si>
    <t>FDLSF-CD-113-2021</t>
  </si>
  <si>
    <t>FDLSF-CPS-164-2021</t>
  </si>
  <si>
    <t>FDLSF-CPS-165-2021</t>
  </si>
  <si>
    <t>FDLSF-CPS-166-2021</t>
  </si>
  <si>
    <t>YUSSARI VIVIANA MOLINA IBAÑEZ</t>
  </si>
  <si>
    <t>FDLSF-CD-114-2021</t>
  </si>
  <si>
    <t>FDLSF-CPS-167-2021</t>
  </si>
  <si>
    <t>FDLSF-CD-115-2021</t>
  </si>
  <si>
    <t>FDLSF-CPS-168-2021</t>
  </si>
  <si>
    <t>FDLSF-CD-117-2021</t>
  </si>
  <si>
    <t>FDLSF-CPS-169-2021</t>
  </si>
  <si>
    <t>ELKIN NICOLAS PEÑA VARGAS</t>
  </si>
  <si>
    <t>FDLSF-CD-116-2021</t>
  </si>
  <si>
    <t>FDLSF-CPS-170-2021</t>
  </si>
  <si>
    <t>PRESTAR SUS SERVICIOS PROFESIONALES ESPECIALIZADOS PARA EL SEGUIMIENTO FORTALECIMIENTO OPTIMIZACION DE LOS PROCESOS Y TRAMITES INTERNOS APOYAR EN EL DESPACHO EN TEMAS REFERENTES A LA PLANEACION ESTRATEGICA IMPLEMENTACION DE SISTEMAS DE ALERTAS TEMPRANAS Y SEGUIMIENTO DE LA INFORMACION REGISTRADA EN LAS HERRAMIENTAS UTILIZADAS POR EL FONDO DE DESARROLLO LOCAL</t>
  </si>
  <si>
    <t>FDLSF-SASI-003-2021</t>
  </si>
  <si>
    <t>FDLSF-CSU-171-2021</t>
  </si>
  <si>
    <t>ADQUISICION DE ELEMENTOS E INSUMOS AGRICOLAS Y DE FERRETERIA PARA GARANTIZAR EL MANTENIMIENTO Y SOSTENIMIENTO DE LAS COBERTURAS VERDES HUERTAS URBANAS Y FORTALECIMIENTO A LA PROTECCION Y BIENESTAR ANIMAL EN LA LOCALIDAD DE SANTA FE LOTE 1 INSUMOS AGRICOLAS</t>
  </si>
  <si>
    <t>MUNDIAL DE SUMINISTROS Y CONTRATOS S.A.S</t>
  </si>
  <si>
    <t>FDLSF-CSU-172-2021</t>
  </si>
  <si>
    <t>ADQUISICION DE ELEMENTOS E INSUMOS AGRICOLAS Y DE FERRETERIA PARA GARANTIZAR EL MANTENIMIENTO Y SOSTENIMIENTO DE LAS COBERTURAS VERDES HUERTAS URBANAS Y FORTALECIMIENTO A LA PROTECCION Y BIENESTAR ANIMAL EN LA LOCALIDAD DE SANTA FE LOTE 2 ELEMENTOS DE FERRETERIA</t>
  </si>
  <si>
    <t>INVERSIONES RODRIGUEZ APONTE S EN C</t>
  </si>
  <si>
    <t>FDLSF-CSU-173-2021</t>
  </si>
  <si>
    <t>ADQUISICION DE ELEMENTOS E INSUMOS AGRICOLAS Y DE FERRETERIA PARA GARANTIZAR EL MANTENIMIENTO Y SOSTENIMIENTO DE LAS COBERTURAS VERDES HUERTAS URBANAS Y FORTALECIMIENTO A LA PROTECCION Y BIENESTAR ANIMAL EN LA LOCALIDAD DE SANTA FE LOTE 3 ELEMENTOS DE PROTECCIÓN PERSONAL</t>
  </si>
  <si>
    <t>CENTRO FERRETERO MAFER SAS</t>
  </si>
  <si>
    <t>FDLSF-CSU-174-2021</t>
  </si>
  <si>
    <t>ADQUISICION DE ELEMENTOS E INSUMOS AGRICOLAS Y DE FERRETERIA PARA GARANTIZAR EL MANTENIMIENTO Y SOSTENIMIENTO DE LAS COBERTURAS VERDES HUERTAS URBANAS Y FORTALECIMIENTO A LA PROTECCION Y BIENESTAR ANIMAL EN LA LOCALIDAD DE SANTA FE LOTE 4 INSUMOS VETERINARIOS</t>
  </si>
  <si>
    <t>ENRUTA TRADE SAS</t>
  </si>
  <si>
    <t>FDLSF-CD-118-2021</t>
  </si>
  <si>
    <t>FDLSF-CPS-175-2021</t>
  </si>
  <si>
    <t>FDLSF-CPS-176-2021</t>
  </si>
  <si>
    <t>FDLSF-CD-119-2021</t>
  </si>
  <si>
    <t>FDLSF-CPS-177-2021</t>
  </si>
  <si>
    <t>FDLSF-CPS-178-2021</t>
  </si>
  <si>
    <t>ANA MARIA TORRES VESGA</t>
  </si>
  <si>
    <t>FDLSF-CPS-179-2021</t>
  </si>
  <si>
    <t>FDLSF-CPS-180-2021</t>
  </si>
  <si>
    <t>FDLSF-CPS-181-2021</t>
  </si>
  <si>
    <t>ANGEL ANDRES ROMERO CUELLAR</t>
  </si>
  <si>
    <t>JOSE WILMAR URBANO SIBOCHE</t>
  </si>
  <si>
    <t>FDLSF-CPS-182-2021</t>
  </si>
  <si>
    <t>RAFAEL LEONARDO HERNANDEZ LOSADA</t>
  </si>
  <si>
    <t>FDLSF-CPS-183-2021</t>
  </si>
  <si>
    <t>NURY NATALIA PEÑA MORENO</t>
  </si>
  <si>
    <t>FDLSF-CPS-184-2021</t>
  </si>
  <si>
    <t>JOHANNA IBET GARAY ALVAREZ</t>
  </si>
  <si>
    <t>FDLSF-CPS-185-2021</t>
  </si>
  <si>
    <t>LAURA YISETH PEÑA MORENO</t>
  </si>
  <si>
    <t>FDLSF-CPS-186-2021</t>
  </si>
  <si>
    <t>CARLOS FABIAN RAMIREZ</t>
  </si>
  <si>
    <t>DANIEL FELIPE PEÑA SANCHEZ</t>
  </si>
  <si>
    <t>FDLSF-CD-121-2021</t>
  </si>
  <si>
    <t>FDLSF-CPS-187-2021</t>
  </si>
  <si>
    <t xml:space="preserve">PRESTAR SERVICIOS DE APOYO ADMINISTRATIVO Y ASISTENCIAL A LA JUNTA ADMINISTRADORA LOCAL DE SANTA FE </t>
  </si>
  <si>
    <t>FDLSF-CD-120-2021</t>
  </si>
  <si>
    <t>FDLSF-CPS-188-2021</t>
  </si>
  <si>
    <t>FDLSF-CD-122-2021</t>
  </si>
  <si>
    <t>FDLSF-CPS-189-2021</t>
  </si>
  <si>
    <t>FDLSF-CPS-190-2021</t>
  </si>
  <si>
    <t>PRESTAR SERVICIOS PROFESIONALES AL AREA DE GESTION DEL DESARROLLO LOCAL EN LO ATINENTE A LAS ETAPAS PRECONTRACTUALES CONTRACTUALES Y POSTCONTRACTUALES EN EL MARCO DE LOS PLANES PROGRAMAS Y PROYECTOS ENCAMINADOS A LA ADQUISICION DE BIENES Y SERVICIOS PARA EL FORTALECIMIENTO DE LA GESTIÓN LOCAL</t>
  </si>
  <si>
    <t>GUSTAVO PINTO RUBIO</t>
  </si>
  <si>
    <t>FDLSF-CPS-191-2021</t>
  </si>
  <si>
    <t>GERALDINE BELTRAN FIERRO</t>
  </si>
  <si>
    <t>FDLSF-CPS-192-2021</t>
  </si>
  <si>
    <t>FDLSF-CPS-193-2021</t>
  </si>
  <si>
    <t>FDLSF-CPS-194-2021</t>
  </si>
  <si>
    <t>FDLSF-CPS-195-2021</t>
  </si>
  <si>
    <t>FDLSF-CPS-196-2021</t>
  </si>
  <si>
    <t>FDLSF-CPS-197-2021</t>
  </si>
  <si>
    <t>FDLSF-CD-127-2021</t>
  </si>
  <si>
    <t>FDLSF-CPS-198-2021</t>
  </si>
  <si>
    <t>PRESTAR SERVICIOS PROFESIONALES EN EL AREA DE GESTION POLICIVA DE LA ALCALDIA LOCAL DE SANTA FE EN LO REFERENTE A LAS ACTUACIONES Y REGISTROS DE LAS VISITAS REALIZADAS A LOS CERROS ORIENTALES EN CUMPLIMENTO DE LA ACCION POPULAR No 25000232500020050066203</t>
  </si>
  <si>
    <t>MATEO ANDRES FELIPE EMILIO DUQUE CALDERON</t>
  </si>
  <si>
    <t>FDLSF-CD-125-2021</t>
  </si>
  <si>
    <t>FDLSF-CPS-199-2021</t>
  </si>
  <si>
    <t>FDLSF-CPS-200-2021</t>
  </si>
  <si>
    <t>FDLSF-CD-123-2021</t>
  </si>
  <si>
    <t>FDLSF-CPS-201-2021</t>
  </si>
  <si>
    <t>ANGELA PATRICIA GALINDO CARO</t>
  </si>
  <si>
    <t>FDLSF-CD-124-2021</t>
  </si>
  <si>
    <t>FDLSF-CPS-202-2021</t>
  </si>
  <si>
    <t>PRESTAR SERVICIOS PROFESIONALES EN LOS ASUNTOS RELACIONADOS CON EL REGIMEN DE PROPIEDAD HORIZONTAL EN EL AREA DE GESTION POLICIVA DE LA ALCALDIA LOCAL DE SANTA FE</t>
  </si>
  <si>
    <t>LAURA LIZETH CAMACHO NAVARRO</t>
  </si>
  <si>
    <t>FDLSF-CPS-203-2021</t>
  </si>
  <si>
    <t>FDLSF-CPS-204-2021</t>
  </si>
  <si>
    <t>FDLSF-CD-128-2021</t>
  </si>
  <si>
    <t>FDLSF-CPS-205-2021</t>
  </si>
  <si>
    <t>PRESTAR SERVICIO DE APOYO A LA GESTION EN LOS TRAMITES QUE SE SURTAN EN EL DESPACHO DE LA ALCALDIA LOCAL DE SANTA FE</t>
  </si>
  <si>
    <t>FDLSF-CPS-206-2021</t>
  </si>
  <si>
    <t>FDLSF-CD-129-2021</t>
  </si>
  <si>
    <t>FDLSF-CPS-207-2021</t>
  </si>
  <si>
    <t>FDLSF-CD-126-2021</t>
  </si>
  <si>
    <t>FDLSF-CPS-208-2021</t>
  </si>
  <si>
    <t>YONATHAN ANDRÉS TRUJILLO ARIAS</t>
  </si>
  <si>
    <t>FDLSF-CD-130-2021</t>
  </si>
  <si>
    <t>FDLSF-CPS-209-2021</t>
  </si>
  <si>
    <t>PRESTAR SERVICIOS PROFESIONALES ESPECIALIZADOS PARA ORIENTAR REVISAR Y CONCEPTUALIZAR SOBRE LOS ASUNTOS JURIDICOS QUE SEAN ASIGNADOS AL DESPACHO DEL ALCALDE LOCAL</t>
  </si>
  <si>
    <t>FDLSF-CD-131-2021</t>
  </si>
  <si>
    <t>FDLSF-CPS-210-2021</t>
  </si>
  <si>
    <t>PRESTAR SUS SERVICIOS PROFESIONALES AL AREA DE GESTION DEL DESARROLLO LOCAL DE LA ALCALDIA LOCAL DE SANTA FE EN LOS TRAMITES PROCEDIMIENTOS Y APLICATIVOS RELACIONADOS</t>
  </si>
  <si>
    <t>FDLSF-CD-132-2021</t>
  </si>
  <si>
    <t>FDLSF-CPS-211-2021</t>
  </si>
  <si>
    <t>PRESTAR SUS SERVICIOS COMO APOYO AL AREA DE GESTION DEL DESARROLLO LOCAL DE LA ALCALDIA LOCAL DE SANTA FE EN LOS TRAMITES PROCEDIMIENTOS Y APLICATIVOS CONTABLES</t>
  </si>
  <si>
    <t>FDLSF-CD-135-2021</t>
  </si>
  <si>
    <t>FDLSF-CIA-212-2021</t>
  </si>
  <si>
    <t>CONTRATAR LA PRESTACION DE SERVICIOS DE CONECTIVIDAD Y ADMINISTRACION EN MODALIDAD DE WIFI DE MANERA ABIERTA A LA COMUNIDAD EN LA ZONA DE RURAL Y O APARTADA DE LA LOCALIDAD SANTA FE</t>
  </si>
  <si>
    <t>ETB SA ESP</t>
  </si>
  <si>
    <t>FDLSF-CPS-213-2021</t>
  </si>
  <si>
    <t>FDLSF-CPS-214-2021</t>
  </si>
  <si>
    <t>FDLSF-CPS-215-2021</t>
  </si>
  <si>
    <t>CRISTINA MANOTAS HERNANDEZ</t>
  </si>
  <si>
    <t>FDLSF-MC-007-2021</t>
  </si>
  <si>
    <t>FDLSF-CPS-216-2021</t>
  </si>
  <si>
    <t>PRESTAR SERVICIOS PARA REALIZAR LA MEDICION POSTERIOR Y TOMA FISICA DE LOS BIENES MUEBLES E INMUEBLES PROPIEDAD DEL FONDO DE DESARROLLO LOCAL DE SANTA FE Y LOS QUE LLEGARE A SER RESPONSABLE CONFORME AL MARCO NORMATIVO VIGENTE PARA LAS ENTIDADES DE GOBIERNO Y DEMAS NORMAS VIGENTES</t>
  </si>
  <si>
    <t>FDLSF-CPS-217-2021</t>
  </si>
  <si>
    <t>FDLSF-CD-093-2021</t>
  </si>
  <si>
    <t>FDLSF-CPS-218-2021</t>
  </si>
  <si>
    <t>DANIEL GUSTAVO GUZMAN TEJADA</t>
  </si>
  <si>
    <t>FDLSF-CPS-219-2021</t>
  </si>
  <si>
    <t>FDLSF-CPS-220-2021</t>
  </si>
  <si>
    <t>JOSE KARLORLANDO LOPEZ URBINA</t>
  </si>
  <si>
    <t>24/09/221</t>
  </si>
  <si>
    <t>FDLSF-CD-134-2021</t>
  </si>
  <si>
    <t>FDLSF-CPS-221-2021</t>
  </si>
  <si>
    <t>APOYA EL CUBRIMIENTO DE LAS ACTIVIDADES CRONOGRAMAS Y AGENDA DE LA ALCALDIA LOCAL A NIVEL INTERNO Y EXTERNO ASI COMO LA GENERACION DE CONTENIDOS PERIODISTICOS</t>
  </si>
  <si>
    <t>FDLSF-CPS-222-2021</t>
  </si>
  <si>
    <t>FDLSF-CPS-223-2021</t>
  </si>
  <si>
    <t>PRESTAR SERVICIOS PROFESIONALES COMO ABOGADO DE APOYO AL AREA DE GESTION DE DESARROLLO LOCAL EN EL USO DE APLICATIVOS DE CONTRATACION ACTUALIZACION YCONSOLIDACION DE LA BASE DE DATOS SISTEMA ELECTRONICO RESPUESTAS A LOS ORGANOS DE CONTROL Y TODO LO RELACIONADO CON LA ACTIVIDAD PRECONTRACTUAL CONTRACTUAL Y POSTCONTRACTUAL DE LA EJECUCION DE LOS RECURSOS DEL FDLSF</t>
  </si>
  <si>
    <t>FDLSF-CD-136-2021</t>
  </si>
  <si>
    <t>FDLSF-CPS-224-2021</t>
  </si>
  <si>
    <t>FDLSF-MC-006-2021</t>
  </si>
  <si>
    <t>FDLSF-CCV-225-2021</t>
  </si>
  <si>
    <t>ADQUISICION DE CAJAS Y CARPETAS PARA EL ARCHIVO DE LA ALCALDIA LOCAL DE SANTA FE</t>
  </si>
  <si>
    <t>FORMARCHIVOS Y SUMINISTROS SAS</t>
  </si>
  <si>
    <t>FDLSF-CD-133-2021</t>
  </si>
  <si>
    <t>FDLSF-CPS-226-2021</t>
  </si>
  <si>
    <t>PRESTAR SERVICIOS PROFESIONALES COMO COORDINADOR DE LAS ESCUELAS DEPORTIVAS PARA LA VIGENCIA 2021 EN MARCO DE LAS INICIATIVAS CIUDADANAS PROPUESTAS Y RELACIONADAS CON FORMACION DEPORTIVA EN EL PROYECTO 2100 SANTA FE REFERENTE EN CULTURA DEPORTE RECREACION Y ACTIVIDAD FISICA CON PARQUES PARA EL DESARROLLO Y LA SALUD</t>
  </si>
  <si>
    <t>LUIS YESID VIANCHA AMAYA</t>
  </si>
  <si>
    <t>FDLSF-CMA-004-2021</t>
  </si>
  <si>
    <t>FDLSF-CIN-227-2021</t>
  </si>
  <si>
    <t>Interventoría</t>
  </si>
  <si>
    <t>Concurso de méritos</t>
  </si>
  <si>
    <t>INTERVENTORIA TECNICA ADMINISTRATIVA FINANCIERA JURIDICA AMBIENTAL Y SOCIAL AL CONTRATO DE OBRA PUBLICA RESULTANTE DEL PROCESO DE LICITACION PUBLICA CUYO OBJETO ES CONTRATAR POR EL SISTEMA DE PRECIOS UNITARIOS FIJOS SIN FORMULA DE REAJUSTE Y A MONTO AGOTABLE EL DIAGNOSTICO Y LAS OBRAS DE REPARACION MANTENIMIENTO Y O MEJORAMIENTO REQUERIDAS EN LOS SALONES COMUNALES DE LA LOCALIDAD DE SANTA FE  ALCALDIA LOCAL DE SANTA FE</t>
  </si>
  <si>
    <t>ICOD SAS</t>
  </si>
  <si>
    <t>FDLSF-CD-137-2021</t>
  </si>
  <si>
    <t>FDLSF-CPS-228-2021</t>
  </si>
  <si>
    <t>GABRIEL EMILIO HERNANDEZ TAMARA</t>
  </si>
  <si>
    <t>FDLSF-SAMC-003-2021</t>
  </si>
  <si>
    <t>FDLSF-CPS-229-2021</t>
  </si>
  <si>
    <t>PRESTAR LOS SERVICIOS INTEGRALES EN ACCIONES DE PREVENCION DE VIOLENCIAS CONTRA LAS MUJERES Y ESTRATEGIAS DE RESIGNIFICACION CONMEMORACION Y EMPODERAMIENTO DE LAS MUJERES EN LA LOCALIDAD DE SANTA FE</t>
  </si>
  <si>
    <t>CORPORACION ESTRATEGICA EN GESTION E INTEGRACION COLOMBIA</t>
  </si>
  <si>
    <t>FDLSF-CD-139-2021</t>
  </si>
  <si>
    <t>FDLSF-CPS-230-2021</t>
  </si>
  <si>
    <t>PRESTAR SERVICIOS COMO INSTRUCTOR EN PROCESOS DE FORMACION DEPORTIVA Y ACONDICIONAMIENTO FISICO DEL ADULTO MAYOR EN LA LOCALIDAD DE SANTA FE</t>
  </si>
  <si>
    <t>DUBAN FINO REINOSO</t>
  </si>
  <si>
    <t>FDLSF-CD-143-2021</t>
  </si>
  <si>
    <t>FDLSF-CD-231-2021</t>
  </si>
  <si>
    <t>JORDAN CUERVO ACEVEDO</t>
  </si>
  <si>
    <t>FDLSF-CD-141-2021</t>
  </si>
  <si>
    <t>FDLSF-CPS-232-2021</t>
  </si>
  <si>
    <t>ADRIAN FELIPE SANCHEZ FLAUTERO</t>
  </si>
  <si>
    <t>FDLSF-CD-142-2021</t>
  </si>
  <si>
    <t>FDLSF-CPS-233-2021</t>
  </si>
  <si>
    <t>JHOAN NICOLAS LOPEZ DONATO</t>
  </si>
  <si>
    <t>FDLSF-CD-140-2021</t>
  </si>
  <si>
    <t>FDLSF-CPS-234-2021</t>
  </si>
  <si>
    <t>RAFAEL LEONARDO HERRERA ROMERO</t>
  </si>
  <si>
    <t>FDLSF-CD-148-2021</t>
  </si>
  <si>
    <t>FDLSF-CPS-235-2021</t>
  </si>
  <si>
    <t>MISAEL EDUARDO SANDOVAL CHAPARRO</t>
  </si>
  <si>
    <t>FDLSF-CD-149-2021</t>
  </si>
  <si>
    <t>FDLSF-CPS-236-2021</t>
  </si>
  <si>
    <t>PRESTAR SUS SERVICIOS COMO APOYO EN LAS ACTIVIDADES PREVISTAS PARA LA IMPLEMENTACION DE FORMACION DEPORTIVA Y ACONDICIONAMIENTO FISICO DEL ADULTO MAYOR EN LA LOCALIDAD DE SANTA FE</t>
  </si>
  <si>
    <t>NICOLE DAYANNA RIVERA VEGA</t>
  </si>
  <si>
    <t>FDLSF-CPS-237-2021</t>
  </si>
  <si>
    <t>LEIDY JOHANNA CUMBE SOUSA</t>
  </si>
  <si>
    <t>FDLSF-CPS-238-2021</t>
  </si>
  <si>
    <t>CRISTIAN CAMILO TINTIN HERRERA</t>
  </si>
  <si>
    <t>FDLSF-CPS-239-2021</t>
  </si>
  <si>
    <t>FRANCY NATALIA VALENCIA ALBA</t>
  </si>
  <si>
    <t>FDLSF-CD-144-2021</t>
  </si>
  <si>
    <t>FDLSF-CPS-240-2021</t>
  </si>
  <si>
    <t>PRESTAR SERVICIOS COMO INSTRUCTORA EN PROCESOS DE FORMACION DEPORTIVA Y ACONDICIONAMIENTO FISICO DEL ADULTO MAYOR EN LA LOCALIDAD DE SANTA FE</t>
  </si>
  <si>
    <t>SANDRA MILENA LEON ROJAS</t>
  </si>
  <si>
    <t>FDLSF-CD-152-2021</t>
  </si>
  <si>
    <t>FDLSF-CPS-241-2021</t>
  </si>
  <si>
    <t>PRESTAR LOS SERVICIOS COMO OPERARIO PARA LA GESTION EN ACTIVIDADES OPERATIVAS DE PLANTACION RECUPERACION Y MANTENIMIENTO DE LAS COBERTURAS VEGETALES Y HUERTAS URBANAS EN LA LOCALIDAD DE SANTA FE EN EL MARCO DE LAS INICIATIVAS CIUDADANAS DE PRESUPUESTOS</t>
  </si>
  <si>
    <t>ANA INES DIAZ BOTIA</t>
  </si>
  <si>
    <t>FDLSF-CD-147-2021</t>
  </si>
  <si>
    <t>FDLSF-CIA-242-2021</t>
  </si>
  <si>
    <t>AUNAR ESFUERZOS TECNICOS ADMINISTRATIVOS Y FINANCIEROS PARA PROMOVER EL EJERCICIO Y LA RESTITUCION DE LA AUTONOMIA E INDEPENDENCIA DE LAS PERSONAS CON DISCAPACIDAD DE LA LOCALIDAD DE SANTA FE A TRAVES DEL OTORGAMIENTO DE DISPOSITIVOS DE ASISTENCIA PERSONAL AYUDAS TECNICAS EN EL MARCO DEL PROYECTO 2188 SANTA FE CON UN SISTEMA DE CUIDADO</t>
  </si>
  <si>
    <t>SUBRED INTEGRADA DE SALUD CENTRO ORIENTE ESE</t>
  </si>
  <si>
    <t>FDLSF-LP-001-2021</t>
  </si>
  <si>
    <t>FDLSF-CPS-243-2021</t>
  </si>
  <si>
    <t>Licitación pública</t>
  </si>
  <si>
    <t>PRESTAR LOS SERVICIOS PARA EL FORTALECIMIENTO DE ORGANIZACIONES SOCIALES COMUNITARIAS COMUNALES PROPIEDAD HORIZONTAL E INSTANCIAS Y MECANISMOS DE PARTICIPACION FORMALES Y NO FORMALES DE LA LOCALIDAD DE SANTA FE EN EL MARCO DEL PROYECTO 2156 PARTICIPACION Y CULTURA CIUDADANA EN SANTA FE 2021</t>
  </si>
  <si>
    <t>FDLSF-CD-155-2021</t>
  </si>
  <si>
    <t>FDLSF-CPS-244-2021</t>
  </si>
  <si>
    <t>PRESTAR SERVICIOS DE APOYO PARA EL FORTALECIMIENTO A LA GESTION LOCAL DE PROCESOS INSTITUCIONALES Y SOCIALES DE INTERES PUBLICO ARTICULADOS POR EL FONDO DE DESARROLLO LOCAL DE SANTA FE EN COMPAÑIA DE SECTORES ADMINISTRATIVOS DEL DISTRITO INSTANCIAS Y ORGANIZACIONES SOCIALES EN LA LOCALIDAD</t>
  </si>
  <si>
    <t>FDLSF-LP-002-2021</t>
  </si>
  <si>
    <t>FDLSF-CPS-245-2021</t>
  </si>
  <si>
    <t>PRESTAR SERVICIOS INTEGRALES PARA REALIZAR ACTIVIDADES EN EL DESARROLLO DE CAPACIDADES QUE FOMENTEN LA ESTRATEGIA DE CUIDADO A LAS MUJERES CUIDADORAS CAPACITACION PARA LA CONSTRUCCION DE CIUDADANIA EN LA PROMOCION DE LOS DERECHOS DE LAS MUJERES Y APOYO A INICIATIVAS RELACIONADAS CON EL DERECHO A UNA VIDA LIBRE DE VIOLENCIAS PARA LAS MUJERES EN TODAS SUS DIVERSIDADES DE LA LOCALIDAD DE SANTA FE</t>
  </si>
  <si>
    <t>UNION TEMPORAL MUJERES CUIDADORAS</t>
  </si>
  <si>
    <t>FUNDACION DE EDUCACION SUPERIOR SAN JOSE</t>
  </si>
  <si>
    <t>EUONIA SAS</t>
  </si>
  <si>
    <t>FDLSF-SAMC-013-2021</t>
  </si>
  <si>
    <t>FDLSF-CPS-246-2021</t>
  </si>
  <si>
    <t>PRESTAR SERVICIOS PARA PERSONAS CON DISCAPACIDAD Y SUS CUIDADORES AS EN ACCIONES COMPLEMENTARIAS A TRAVES DE LA EJECUCION DE LOS COMPONENTES DE SALUD MENTAL POSITIVA HERRAMIENTAS VIRTUALES DE APRENDIZAJE PARA EL CUIDADO Y MEDIOS ALTERNATIVOS PARA SALUD Y BIENESTAR</t>
  </si>
  <si>
    <t>FDLSF-CD-153-2021</t>
  </si>
  <si>
    <t>FDLSF-CPS-247-2021</t>
  </si>
  <si>
    <t>WILLIAM ENRIQUE GIL AGUILLON</t>
  </si>
  <si>
    <t>FDLSF-CD-157-2021</t>
  </si>
  <si>
    <t>FDLSF-CPS-248-2021</t>
  </si>
  <si>
    <t>FDLSF-MC-008-2021</t>
  </si>
  <si>
    <t>FDLSF-CPS-249-2021</t>
  </si>
  <si>
    <t>CONTRATAR LOS SERVICIOS LOGISTICOS TECNICOS Y OPERATIVOS PARA LA CELEBRACION DEL DIA COMUNAL EN LA LOCALIDAD DE SANTA FE</t>
  </si>
  <si>
    <t>CORPORACION ENCAMINADA AL DESARROLLO INTEGRAL DE LA COMUNIDAD</t>
  </si>
  <si>
    <t>FDLSF-CPS-250-2021</t>
  </si>
  <si>
    <t>MAYCOL MAURICIO LOPEZ RODRIGUEZ</t>
  </si>
  <si>
    <t>7//02/2022</t>
  </si>
  <si>
    <t>FDLSF-CD-154-2021</t>
  </si>
  <si>
    <t>FDLS-CIA-251-2021</t>
  </si>
  <si>
    <t>REALIZAR ACCIONES COMPLEMENTARIAS DE LA ESTRATEGIA TERRITORIAL DE SALUD EN LA LOCALIDAD DE SANTA FE A TRAVÉS DEL COMPONENTE DE SALUD BUCAL PARA NIÑOS Y NIÑAS EN EDAD DE PRIMERA INAFANCIA - PROYECTO 2104 SANTA FE MEJORA LA GESTIÓN EN SALUD</t>
  </si>
  <si>
    <t xml:space="preserve">FDLSF-SAMC- 007-2021 </t>
  </si>
  <si>
    <t>FDLSF-CPS-252-2021</t>
  </si>
  <si>
    <t>PRESTAR LOS SERVICIOS DE FORMACION PARA EL FORTALECIMIENTO A JUNTAS DE ACCION COMUNAL PROGRAMA DE DERECHOS HUMANOS Y PROGRAMA DE TECNOLOGIAS DE LA INFORMACION Y LA COMUNICACION TICS</t>
  </si>
  <si>
    <t>CORPORACION COLECTIVO DIGERATI</t>
  </si>
  <si>
    <t>FDLSF-CD-158-2021</t>
  </si>
  <si>
    <t>FDLSF-CPS-253-2021</t>
  </si>
  <si>
    <t>PRESTAR SERVICIOS PROFESIONALES ESPECIALIZADOS AL DESPACHO APOYANDO LA SUPERVISION DEL GRUPO DE PROFESIONALES QUE REALIZAN LA PROMOCION ACOMPAÑAMIENTO Y ATENCION DE LAS INSTANCIAS INTERINSTITUCIONALES Y LAS INSTANCIAS DE PARTICIPACION LOCALES ASI COMO LOS PROCESOS COMUNITARIOS EN LA LOCALIDAD DE SANTA FE</t>
  </si>
  <si>
    <t>FDLSF-CD-156-2021</t>
  </si>
  <si>
    <t>FDLSF-CIA-254-2021</t>
  </si>
  <si>
    <t>AUNAR ESFUERZOS JURIDICOS ADMINISTRATIVOS Y TECNICOS PARA DAR CONTINUIDAD A LOS PROCESOS DE TITULACION DE PREDIOS QUE ADELANTA EL FONDO DE DESARROLLO LOCAL DE SANTA FE EN MARCO DEL PDL 2017 2020 PROYECTO 1319 SANTA FE TERRITORIO LEGAL Y EL PROYECTO DE INVERSION 7684 DE LA CVP</t>
  </si>
  <si>
    <t>CAJA DE LA VIVIENDA POPULAR</t>
  </si>
  <si>
    <t>FDLSF-SAMC-008-2021</t>
  </si>
  <si>
    <t>FDLSF-CPS-255-2021</t>
  </si>
  <si>
    <t>PRESTAR LOS SERVICIOS TECNICOS Y LOGISTICOS PARA LA COORDINACION PREPARACION Y EJECUCION Y PUESTA EN MARCHA DE LA CARRERA CICLISTICA DE SANTA FE Y SUS DIFERENTES CIRCUITOS COMO TAMBIEN LAS PRIMERAS OLIMPIADAS DEPORTIVAS DE SANTA FE EN LOS DIFERENTES BARRIOS DE LA LOCALIDAD</t>
  </si>
  <si>
    <t>CONSORCIO LOGISTIK ASOR</t>
  </si>
  <si>
    <t>Consorcio</t>
  </si>
  <si>
    <t>ASOCIACION COLOMBIA AVANZANDO</t>
  </si>
  <si>
    <t>ASOCIACION OPORTUNA OPERACIONES</t>
  </si>
  <si>
    <t>FDLSF-SAMC-010-2021</t>
  </si>
  <si>
    <t>FDLSF-CPS-256-2021</t>
  </si>
  <si>
    <t>PRESTAR SERVICIOS INTEGRALES PARA REALIZAR CAPACITACIONES A LA COMUNIDAD DE LA LOCALIDAD DE SANTA FE EN LOS MECANISMOS DE PROTECCION LOS CANALES DE DENUNCIA Y EL ACCESO A LA JUSTICIA INTEGRAL LOCAL Y DISTRITAL PARA FORTALECER LA CONFIANZA Y LA CONVIVENCIA CIUDADANA</t>
  </si>
  <si>
    <t>FUNDACION CONSTRUCCION LOCAL</t>
  </si>
  <si>
    <t>FDLSF-CD-151-2021</t>
  </si>
  <si>
    <t>FDLSF-CPS-257-2021</t>
  </si>
  <si>
    <t>PRESTAR LOS SERVICIOS TECNICOS DE APOYO EN CAMPO PARA LA IMPLEMENTACION DE ACCIONES PARA EL FOMENTO DE LA AGRICULTURA URBANA Y COBERTURAS VERDES EN LA LOCALIDAD DE SANTA FE EN EL MARCO DE LAS INICIATIVAS DE PRESUPUESTOS PARTICIPATIVOS</t>
  </si>
  <si>
    <t>EDWIN ALONSO NIÑO FERRER</t>
  </si>
  <si>
    <t>FDLSF-SAMC-014-2021</t>
  </si>
  <si>
    <t>FDLSF-CPS-258-2021</t>
  </si>
  <si>
    <t>PRESTAR LOS SERVICIOS PARA EL DESARROLLO E IMPLEMENTACION DE PROCESOS DE EDUCACION AMBIENTAL PROCEDAS, EN LA LOCALIDAD DE SANTA FE</t>
  </si>
  <si>
    <t>ASOCIACIÓN INTERNACIONAL DE CONSULTORÍA</t>
  </si>
  <si>
    <t>FDLSF-CPS-259-2021</t>
  </si>
  <si>
    <t>LESLY SARIT RIOS</t>
  </si>
  <si>
    <t>FDLSF-SAMC-016-2021</t>
  </si>
  <si>
    <t>FDLSF-CPS-260-2021</t>
  </si>
  <si>
    <t>PRESTAR SERVICIOS QUE INCLUYAN ESTRATEGIAS PARA DESARROLLAR LAS ACCIONES CON LOS DISPOSITIVOS DE BASE COMUNITARIA DIRIGIDAS A LA COMUNIDAD DE LA LOCALIDAD DE SANTA FE ESPECIALMENTE A LOS ADOLESCENTES Y JOVENES QUE CONTRIBUYAN A LA DISMINUCION DE LOS FACTORES DE RIESGO POR EL CONSUMO DE SPA SUSTANCIAS PSICOACTIVAS EN EL MARCO DEL PROYECTO DE INVERSION 2188 SANTA FE CON UN SISTEMA DE CUIDADO</t>
  </si>
  <si>
    <t>FUNDACION DE CIENCIA Y TECNOLOGIA</t>
  </si>
  <si>
    <t>FDLSF-CPS-261-2021</t>
  </si>
  <si>
    <t>MERLY PAOLA CASALLAS RIOS</t>
  </si>
  <si>
    <t>FDLSF-CD-159-2021</t>
  </si>
  <si>
    <t>FDLSF-CPS-262-2021</t>
  </si>
  <si>
    <t>PRESTAR SERVICIO TECNICOS PARA LA OPERACION DEL PUNTO VIVE DIGITAL DE LA LOCALIDAD DE SANTA FE</t>
  </si>
  <si>
    <t>YINETH PATRICIA GARCIA RAMIREZ</t>
  </si>
  <si>
    <t>FDLSF-SAMC-011-2021</t>
  </si>
  <si>
    <t>FDLSF-CPS-263-2021</t>
  </si>
  <si>
    <t>CONTRATAR LA PRESTACION DE SERVICIOS INTEGRALES PARA EL DESARROLLO DE ACCIONES EN PREVENCION DE VIOLENCIA INTRAFAMILIAR VIOLENCIA SEXUAL Y OTRAS VULNERACIONES DE DERECHOS DE LOS NIÑOS NIÑAS ADOLESCENTES Y SUS FAMILIAS PROMOVIENDO EL BUEN TRATO CON ENTORNOS PROTECTORES Y TERRITORIOS SEGUROS EN LA LOCALIDAD DE SANTA FE</t>
  </si>
  <si>
    <t>FUNDACIÓN OTRO ROLLO SOCIAL</t>
  </si>
  <si>
    <t>FDLSF-MC-009-2021</t>
  </si>
  <si>
    <t>FDLSF-CSU-264-2021</t>
  </si>
  <si>
    <t>CONTRATAR EL SUMINISTRO DE PINTURA ELEMENTOS DE FERRETERIA Y MATERIALES DE ASEO NECESARIOS PARA LAS INTERVENCIONES DE EMBELLECIMIENTO Y O APROPIACION DEL TERRITORIO EN LA LOCALIDAD DE SANTA FE</t>
  </si>
  <si>
    <t>COMERCIALIZADORA E&amp;T SAS</t>
  </si>
  <si>
    <t>FDLSF-SAMC-015-2021</t>
  </si>
  <si>
    <t>FDLSF-CPS-265-2021</t>
  </si>
  <si>
    <t>PRESTAR LOS SERVICIOS DE CAPACITACION Y FORTALECIMIENTO DE LA CULTURA AMBIENTAL CIUDADANA EN TEMAS RELACIONADOS CON LA SEPARACION DE RESIDUOS SOLIDOS Y SU APROVECHAMIENTO EN LA LOCALIDAD DE SANTA FE</t>
  </si>
  <si>
    <t>ASOCIACION INTERNACIONAL DE CONSULTORIA</t>
  </si>
  <si>
    <t>FDLSF-SAMC-009-2021</t>
  </si>
  <si>
    <t>FDLSF-CPS-266-2021</t>
  </si>
  <si>
    <t>PRESTACION DE SERVICIOS DE PROTECCION Y BIENESTAR ANIMAL EN LA LOCALIDAD DE SANTA FE</t>
  </si>
  <si>
    <t>UT BIENESTAR SANTA FE</t>
  </si>
  <si>
    <t>ASOCIACION ARKAMBIENTAL</t>
  </si>
  <si>
    <t>Otros</t>
  </si>
  <si>
    <t>Régimen privado</t>
  </si>
  <si>
    <t>FDLSF-LP-007-2021</t>
  </si>
  <si>
    <t>FDLSF-CPS-268-2021</t>
  </si>
  <si>
    <t>CONTRATAR LOS SERVICIOS PARA LLEVAR A CABO CONVOCATORIA INSCRIPCION SELECCION Y EJECUCION DE LOS MERCADOS TEMPORALES A DESARROLLARSE EN LA LOCALIDAD DE SANTA FE EN EL MARCO DEL ACUERDO PARA EL USO DEL ESPACIO PUBLICO</t>
  </si>
  <si>
    <t>AMERICANA CORP SAS</t>
  </si>
  <si>
    <t>FDLSF-LP-006-2021</t>
  </si>
  <si>
    <t>FDLSF-CPS-269-2021</t>
  </si>
  <si>
    <t>PRESTACION DE SERVICIOS PARA EL FORTALECIMIENTO DE PROCESOS PRODUCTIVOS ASISTENCIA TECNICA AGROPECUARIA Y DE COMERCIALIZACION EN EL SECTOR RURAL DE LA LOCALIDAD DE SANTA FE</t>
  </si>
  <si>
    <t>ECOFLORA SAS</t>
  </si>
  <si>
    <t>FDLSF-SASI-004-2021</t>
  </si>
  <si>
    <t>FDLSF-CCV-270-2021</t>
  </si>
  <si>
    <t>CONTRATAR LA ADQUISICION DE ELEMENTOS TECNOLOGICOS, PEDAGÓGICOS, DIDÁCTICOS, DEPORTIVOS, MUSICALES, MOBILIARIO Y PAPELERÍA PARA APOYAR LA GESTIÓN DE LAS INSTITUCIONES EDUCATIVAS DISTRITALES (IED) A FAVOR DEL MEJORAMIENTO EN LA CALIDAD Y PERTINENCIA DE LA EDUCACIÓN DE LOS NIÑOS Y NIÑAS DE PRIMERA INFANCIA DE LA LOCALIDAD DE SANTA FE</t>
  </si>
  <si>
    <t>GRUPO COVINPRO SAS</t>
  </si>
  <si>
    <t>FDLSF-CCV-271-2021</t>
  </si>
  <si>
    <t>CONTRATAR LA ADQUISICION DE ELEMENTOS TECNOLOGICOS PEDAGOGICOS DIDACTICOS DEPORTIVOS MUSICALES MOBILIARIO Y PAPELERIA PARA APOYAR LA GESTION DE LAS INSTITUCIONES EDUCATIVAS DISTRITALES IED A FAVOR DEL MEJORAMIENTO EN LA CALIDAD Y PERTINENCIA DE LA EDUCACION DE LOS NIÑOS Y NIÑAS DE PRIMERA INFANCIA DE LA LOCALIDAD DE SANTA FE</t>
  </si>
  <si>
    <t>VENEPLAST LTDA</t>
  </si>
  <si>
    <t>FDLSF-CCV-272-2021</t>
  </si>
  <si>
    <t>ABOVE SAS</t>
  </si>
  <si>
    <t>FDLSF-SAMC-017-2021</t>
  </si>
  <si>
    <t>FDLSF-CPS-274-2021</t>
  </si>
  <si>
    <t>PRESTAR LOS SERVICIOS DE FORMACION EN MODALIDAD DE DIPLOMADO A LOS LIDERES Y LIDERESAS DEPORTIVOS DE LA LOCALIDAD DE SANTA FE</t>
  </si>
  <si>
    <t>CORPORACION UNIFICADA NACIONAL DE EDUCACIÓN SUPERIOR</t>
  </si>
  <si>
    <t>FDLSF-MC-011-2021</t>
  </si>
  <si>
    <t>FDLSF-CPS-275-2021</t>
  </si>
  <si>
    <t>PRESTAR SERVICIO DE SOPORTE PARA EL MANTENIMIENTO PREVENTIVO Y CORRECTIVO DE ELEMENTOS TECNOLOGICOS PROPIEDAD DEL FONDO DE DESARROLLO LOCAL DE SANTA FE DE CONFORMIDAD CON LA FICHA TECNICA</t>
  </si>
  <si>
    <t>BINARIUM TECHNOLOGY SAS</t>
  </si>
  <si>
    <t>FDLSF-LP-003-2021</t>
  </si>
  <si>
    <t>FDLSF-COP-276-2021</t>
  </si>
  <si>
    <t>Obra pública</t>
  </si>
  <si>
    <t>CONTRATAR POR EL SISTEMA DE PRECIOS UNITARIOS FIJOS SIN FORMULA DE REAJUSTE LAS OBRAS Y ACTIVIDADES NECESARIAS PARA EL MEJORAMIENTO DE VIVIENDAS EN EL AREA RURAL DE LA LOCALIDAD DE SANTA FE EN LA CIUDAD DE BOGOTA DC</t>
  </si>
  <si>
    <t>CONSORCIO VIVIENDAS SANTA FE</t>
  </si>
  <si>
    <t>INGENIERIA Y DESARROLLO URBANISTICO SAS</t>
  </si>
  <si>
    <t>CABV CONSULTORIA Y CONSTRUCCION</t>
  </si>
  <si>
    <t>FDLSF-CMA-003-2021</t>
  </si>
  <si>
    <t>FDLSF-CIN-277-2021</t>
  </si>
  <si>
    <t>INTERVENTORIA TECNICA ADMINISTRATIVA FINANCIERA JURIDICA AMBIENTAL Y SOCIAL AL CONTRATO DE OBRA PUBLICA RESULTANTE DEL PROCESO DE LICITACION PUBLICA CUYO OBJETO ES CONTRATAR POR EL SISTEMA DE PRECIOS UNITARIOS FIJOS SIN FORMULA DE REAJUSTE A MONTO AGOTABLE EL DIAGNOSTICO Y LAS OBRAS NECESARIAS PARA LA ADECUACION MANTENIMIENTO Y O MEJORAMIENTO DE LOS PARQUES VECINALES Y DE BOLSILLO DE LA LOCALIDAD DE SANTA FE</t>
  </si>
  <si>
    <t>ENVIRONMENTAL AND GEOMECHANICAL SOLUTIONS EGS SAS</t>
  </si>
  <si>
    <t>FDLSF-LP-004-2021</t>
  </si>
  <si>
    <t>FDLSF-COP-278-2021</t>
  </si>
  <si>
    <t>CONTRATAR POR EL SISTEMA DE PRECIOS UNITARIOS FIJOS SIN FORMULA DE REAJUSTE A MONTO AGOTABLE EL DIAGNOSTICO Y LAS OBRAS NECESARIAS PARA LA ADECUACION MANTENIMIENTO Y O MEJORAMIENTO DE LOS PARQUES VECINALES Y DE BOLSILLO DE LA LOCALIDAD DE SANTA FE</t>
  </si>
  <si>
    <t>CONSORCIO VECINAL-PJ 2021</t>
  </si>
  <si>
    <t>PROYECTOS CIVILES DE INFRAESTRUCTURA SAS</t>
  </si>
  <si>
    <t>JOHN WILLIAM CASALLAS JURADO</t>
  </si>
  <si>
    <t>FDLSF-LP-005-2021</t>
  </si>
  <si>
    <t>FDLSF-COP-279-2021</t>
  </si>
  <si>
    <t>CONTRATAR POR EL SISTEMA DE PRECIOS UNITARIOS FIJOS SIN FORMULA DE REAJUSTE Y A MONTO AGOTABLE EL DIAGNOSTICO Y LAS OBRAS DE REPARACION MANTENIMIENTO Y O MEJORAMIENTO REQUERIDAS EN LOS SALONES COMUNALES DE LA LOCALIDAD DE SANTA FE ALCALDIA LOCAL DE SANTA FE</t>
  </si>
  <si>
    <t>CONSORCIO SALONES -PRO-JWC 2021</t>
  </si>
  <si>
    <t>FDLSF-LP-009-2021</t>
  </si>
  <si>
    <t>FDLSF-CPS-280-2021</t>
  </si>
  <si>
    <t>PRESTAR SERVICIOS PARA REALIZAR ACCIONES MEDIANTE UN PROCESO DE FORMACION CAPACITACION Y DOTACION COMUNITARIA PARA EL FORTALECIMIENTO DE CAPACIDADES LOCALES EN ATENCION DE EMERGENCIAS DESASTRES Y CAMBIO CLIMATICO</t>
  </si>
  <si>
    <t>PROYECTOS Y CONSULTORIAS RC SAS</t>
  </si>
  <si>
    <t>FDLSF-MC-010-2021</t>
  </si>
  <si>
    <t>FDLSF-CSU-281-2021</t>
  </si>
  <si>
    <t>SUMINISTRO DE ELEMENTOS DE PAPELERIA Y UTILES DE OFICINA PARA EL FONDO DE DESARROLLO LOCAL DE SANTA FE</t>
  </si>
  <si>
    <t>LA CASA DE SUMINISTRO Y SERVICIOS SAS</t>
  </si>
  <si>
    <t>FDLSF-CMA-002-2021</t>
  </si>
  <si>
    <t>FDLSF-CIN-282-2021</t>
  </si>
  <si>
    <t>INTERVENTORIA TECNICA ADMINISTRATIVA LEGAL FINANCIERA SOCIAL AMBIENTAL Y SISTEMA DE SEGURIDAD Y SALUD EN EL TRABAJO  SG SST DEL CONTRATO DE OBRA QUE SE DERIVE DE LA LICITACION PUBLICA FDLSFLP 003 2021 LA CUAL TIENE POR OBJETO CONTRATAR POR EL SISTEMA DE PRECIOS UNITARIOS FIJOS SIN FORMULA DE REAJUSTE LAS OBRAS Y ACTIVIDADES NECESARIAS PARA EL MEJORAMIENTO DE VIVIENDAS EN EL AREA RURAL DE LA LOCALIDAD DE SANTA FE EN BOGOTA DC</t>
  </si>
  <si>
    <t>FDLSF-CMA-005-2021</t>
  </si>
  <si>
    <t>FDLSF-CIN-283-2021</t>
  </si>
  <si>
    <t>INTERVENTORIA TECNICA ADMINISTRATIVA LEGAL FINANCIERA SOCIAL AMBIENTAL Y SISTEMA DE SEGURIDAD Y SALUD EN EL TRABAJO SG SST DEL CONTRATO QUE TIENE POR OBJETO CONTRATAR LOS DISEÑOS CAPTACION BOCATOMA ADUCCION Y DISTRIBUCION DE LOS ACUEDUCTOS DE LA VEREDA EL VERJON BAJO Y LOS DIAGNOSTICOS DE LOS ACUEDUCTOS DE LA VEREDA EL VERJON ALTO Y VEREDA FATIMA AREA RURAL DE LA LOCALIDAD DE SANTA FE EN LA CIUDAD DE BOGOTA DC</t>
  </si>
  <si>
    <t>CONSORCIO BOGOTA</t>
  </si>
  <si>
    <t>FDLSF-SASI-005-2021</t>
  </si>
  <si>
    <t>FDLSF-CCV-284-2021</t>
  </si>
  <si>
    <t>ADQUISICION ENTREGA E INSTALACION DE COMPUTADORES PORTATILES Y DE ESCRITORIO A LAS INSTITUCIONES EDUCATIVAS DISTRITALES DE LA LOCALIDAD DE SANTA FE SEGUN LAS ESPECIFICACIONES TECNICAS DEL SECTOR EDUCACION EN EL MARCO DEL PROYECTO 2091 FORMACION INTEGRAL EN SANTA FE</t>
  </si>
  <si>
    <t>REDCOMPUTO LTDA</t>
  </si>
  <si>
    <t>FDLSF-LP-010-2021</t>
  </si>
  <si>
    <t>FDLSF-CPS-285-2021</t>
  </si>
  <si>
    <t>CONTRATAR LOS SERVICIOS PARA LA FORMACION EN GASTRONOMIA PARA EL PRIMER EMPLEO A JOVENES Y PROMOVER LA FORMALIZACION DE VENDEDORES INFORMALES CON IDEA DE NEGOCIO CON EL FIN DE REACTIVAR LA ECONOMIA LOCAL DE LA LOCALIDAD DE SANTA FE</t>
  </si>
  <si>
    <t>ASOCIACIÓN DE HOGARES SI A LA VIDA</t>
  </si>
  <si>
    <t>O. C 63293</t>
  </si>
  <si>
    <t>63293-2021</t>
  </si>
  <si>
    <t xml:space="preserve">Acuerdo marco de precios </t>
  </si>
  <si>
    <t>EL OBJETO DEL ACUERDO MARCO ES ESTABLECER I LAS CONDICIONES PARA LA CONTRATACION A DISTRIBUIDORES MINORISTAS DEL SUMINISTRO DE COMBUSTIBLE II LAS CONDICIONES PARA LA CONTRATACION DE LOS MEDIOS DE PAGO ALTERNATIVOS DEL COMBUSTIBLE III LAS CONDICIONES EN LAS CUALES LAS ENTIDADES COMPRADORAS SE VINCULAN AL ACUERDO MARCO Y IV LAS CONDICIONES PARA EL PAGO DEL COMBUSTIBLE Y LOS MEDIOS DE PAGO ALTERNATIVOS DEL COMBUSTIBLE POR PARTE DE LAS ENTIDADES COMPRADORAS</t>
  </si>
  <si>
    <t>ORGANIZACIÓN TERPEL SA</t>
  </si>
  <si>
    <t>O. C 64741</t>
  </si>
  <si>
    <t>64741-2021</t>
  </si>
  <si>
    <t>PRESTAR EL SERVICIO INTERGAL DE ASEO Y CAFETERIA INCLUIDO RECUROS HUMANO MAQUINARIA Y EQUIPOS NECESARIOS PARA EL DESARROLLO DEL PROCESO ADEMAS DEL SUMINISTRO DE INSUMOS PARA LAS DIFERENTES SEDES DE LA ALCALDIA LOCAL DE SANTA FE INCLUIDAS LAS INSPECCIONES DE POLICIA Y LA JUNTA ADMINISTRADORA LOCAL</t>
  </si>
  <si>
    <t>ASEAR SA ESP</t>
  </si>
  <si>
    <t>CCE-116-IAD-2020</t>
  </si>
  <si>
    <t>66507-2021</t>
  </si>
  <si>
    <t>ADQUIRIR LICENCIAS MICROSOFT OFFICE 365 E1 LICENCIAS MICROSOFT OFFICE 365 E3 y LICENCIAS MICROSOFT OFFICE 365 E5</t>
  </si>
  <si>
    <t>UNION TEMPORAL DELL EMC</t>
  </si>
  <si>
    <t>O.C. 83782</t>
  </si>
  <si>
    <t>83782-2021</t>
  </si>
  <si>
    <t>ADQUISICION E INSTALACION DE PUESTOS DE TRABAJO SILLAS Y ESCRITORIOS PARA DOTAR LA SEDE DE LA CASA DE PARTICIPACION DE TENECIA DEL FONDO DE DESARROLLO LOCAL DE SANTA FE</t>
  </si>
  <si>
    <t>MANUFACTURAS SUMAPAZ SA</t>
  </si>
  <si>
    <t>FDLSF-CD-076-2021</t>
  </si>
  <si>
    <t>FDLSF-CIN-2267-2021</t>
  </si>
  <si>
    <t>AUNAR ESFUERZOS TECNICOS ADMINISTRATIVOS JURIDICOS Y FINANCIEROS ENTRE LA SECRETARIA DE EDUCACION EL DISTRITO Y LOS FONDOS DE DESARROLLO LOCAL QUE HACEN PARTE DEL DISTRITO CAPITAL PARA LA IMPLEMENTACION DE UN NUEVO MODELO INCLUSIVO EFICIENTE Y FLEXIBLE PARA EL ACCESO Y LA PERMANENCIA DE LAS Y LOS JOVENES EGRESADOS DE INSTITUCIONES DE EDUCACION MEDIA A PROGRAMAS DE EDUCACION SUPERIOR</t>
  </si>
  <si>
    <t>SECRETARIA DE EDUCACION DISTRITAL</t>
  </si>
  <si>
    <t>FDLSF-CD-077-2021 CIA-356-2021</t>
  </si>
  <si>
    <t>FDLSF-CIA-356-2021</t>
  </si>
  <si>
    <t>AUNAR ESFUERZOS TECNICOS ADMINISTRATIVOS Y FINANCIEROS CON EL FIN DE DESARROLLAR ACCIONES ARTICULADAS ENTRE LAS PARTES ORIENTADAS A FOMENTAR LA GENERACION Y CIRCULACION DE BIENES Y SERVICIOS CULTURALES ARTISTICOS Y PATRIMONIALES ASI COMO AL FORTALECIMIENTO DE LOS AGENTES DE ESTOS SECTORES EN LAS LOCALIDADES DEL DISTRITO CAPITAL DE ACUERDO CON LOS PROYECTOS PRESENTADOS AL FONDO DE DESARROLLO LOCAL DE SANTA FE EN EL MARCO DEL PROGRAMA ES CULTURA LOCAL 2021</t>
  </si>
  <si>
    <t>SECRETARIA DISTRITAL DE CULTURA RECREACION Y DEPORTE-FUNDACION GILBERTO ALZATE AVENDAÑO</t>
  </si>
  <si>
    <t>Total</t>
  </si>
  <si>
    <t>PLAN ANUAL DE ADQUISIONES</t>
  </si>
  <si>
    <t>Entidad</t>
  </si>
  <si>
    <t>Sector</t>
  </si>
  <si>
    <t>Responsable diligenciamiento</t>
  </si>
  <si>
    <t>Número contacto y correo electrónico</t>
  </si>
  <si>
    <r>
      <t xml:space="preserve">A continuación registre la información del Plan Anual de Adquisiciones vigencia 2021,  diligencie el presupuesto total,  el presupuesto programado y contratado del </t>
    </r>
    <r>
      <rPr>
        <b/>
        <sz val="12"/>
        <color indexed="10"/>
        <rFont val="Times New Roman"/>
        <family val="1"/>
      </rPr>
      <t>1 de septiembre al 31 de diciembre de 2021</t>
    </r>
    <r>
      <rPr>
        <sz val="12"/>
        <color indexed="8"/>
        <rFont val="Times New Roman"/>
        <family val="1"/>
      </rPr>
      <t>, igualmente la fecha de la primera y ultima públicación del PAA en SECOP, y el número de modificaciones realizadas.</t>
    </r>
  </si>
  <si>
    <t>Presupuesto Total PAA</t>
  </si>
  <si>
    <t>Presupuesto programado
Septiembre 1 a 31 de diciembre de 2021</t>
  </si>
  <si>
    <t>Presupuesto contratado
Septiembre 1 a 31 de diciembre de 2021</t>
  </si>
  <si>
    <t>Fecha Primera Publicación
D/M/A</t>
  </si>
  <si>
    <t>Última fecha de modificación
D/M/A</t>
  </si>
  <si>
    <t>Número modificaciones</t>
  </si>
  <si>
    <t xml:space="preserve">GESTIÓN CONTRACTUAL </t>
  </si>
  <si>
    <r>
      <t xml:space="preserve">Período de Evaluación: </t>
    </r>
    <r>
      <rPr>
        <b/>
        <sz val="12"/>
        <color indexed="10"/>
        <rFont val="Times New Roman"/>
        <family val="1"/>
      </rPr>
      <t>Septiembre 1 a 31 de diciembre de 2021</t>
    </r>
  </si>
  <si>
    <t>La información consolidada que registra en esta hoja debe coincidir con la información que reporta en las hojas 1 "INFORMACION ACUMULADA" y 2 "INFORMACION II CUATRIMESTRE". En relación con las adiciones a contratos de años anteriores con cargo al periodo a reportar deben registrarse en filas independientes en los numerales 1 (información general, naturaleza jurídica) y 2 (modalidad). Ej. vigencia =2019; No. Contratos Adicionados:3; Número de adiciones: 4</t>
  </si>
  <si>
    <r>
      <t xml:space="preserve">1. </t>
    </r>
    <r>
      <rPr>
        <sz val="12"/>
        <color indexed="8"/>
        <rFont val="Times New Roman"/>
        <family val="1"/>
      </rPr>
      <t xml:space="preserve">Diligenciar en </t>
    </r>
    <r>
      <rPr>
        <i/>
        <sz val="12"/>
        <color indexed="8"/>
        <rFont val="Times New Roman"/>
        <family val="1"/>
      </rPr>
      <t>Información General</t>
    </r>
    <r>
      <rPr>
        <sz val="12"/>
        <color indexed="8"/>
        <rFont val="Times New Roman"/>
        <family val="1"/>
      </rPr>
      <t xml:space="preserve"> el total de contratos que la entidad suscribió del 1 de septiembre al 31 de diciembre de 2021 y el valor total de ellos, igual el número de contratos que presentaron adiciones, el número de adiciones y el valor total de ellas. Respecto a la </t>
    </r>
    <r>
      <rPr>
        <i/>
        <sz val="12"/>
        <color indexed="8"/>
        <rFont val="Times New Roman"/>
        <family val="1"/>
      </rPr>
      <t>Naturaleza jurídica del contratista</t>
    </r>
    <r>
      <rPr>
        <sz val="12"/>
        <color indexed="8"/>
        <rFont val="Times New Roman"/>
        <family val="1"/>
      </rPr>
      <t>,</t>
    </r>
    <r>
      <rPr>
        <i/>
        <sz val="12"/>
        <color indexed="8"/>
        <rFont val="Times New Roman"/>
        <family val="1"/>
      </rPr>
      <t xml:space="preserve"> </t>
    </r>
    <r>
      <rPr>
        <sz val="12"/>
        <color indexed="8"/>
        <rFont val="Times New Roman"/>
        <family val="1"/>
      </rPr>
      <t>diligenciar el número total de contratos suscritos y su valor por: personas naturales, jurídicas, consorcios y uniones temporales</t>
    </r>
  </si>
  <si>
    <t>Vigencia</t>
  </si>
  <si>
    <t>Información General</t>
  </si>
  <si>
    <t>Naturaleza jurídica del contratista</t>
  </si>
  <si>
    <t>Contratos Suscritos</t>
  </si>
  <si>
    <t>Adiciones</t>
  </si>
  <si>
    <t>Contratos suscritos con personas naturales</t>
  </si>
  <si>
    <t>Contratos suscritos con personas jurídicas</t>
  </si>
  <si>
    <t>Contratos suscritos con uniones temporales</t>
  </si>
  <si>
    <t>Contratos suscritos con consorcios</t>
  </si>
  <si>
    <t>Número Contratos</t>
  </si>
  <si>
    <t>Valor Total</t>
  </si>
  <si>
    <t>Número Contratos Adicionados</t>
  </si>
  <si>
    <t>Número de Adiciones</t>
  </si>
  <si>
    <t>Número Contratos y/o adiciones</t>
  </si>
  <si>
    <t>FONDO DE DESARROLLO LOCAL DE SANTA FE</t>
  </si>
  <si>
    <r>
      <t xml:space="preserve">2. </t>
    </r>
    <r>
      <rPr>
        <sz val="12"/>
        <rFont val="Times New Roman"/>
        <family val="1"/>
      </rPr>
      <t>Registrar el número y valor total de los contratos y/o adiciones que se suscribieron del 1 de septiembre al 31 de diciembre de 2021 por cada</t>
    </r>
    <r>
      <rPr>
        <i/>
        <sz val="12"/>
        <rFont val="Times New Roman"/>
        <family val="1"/>
      </rPr>
      <t xml:space="preserve"> modalidad</t>
    </r>
    <r>
      <rPr>
        <sz val="12"/>
        <rFont val="Times New Roman"/>
        <family val="1"/>
      </rPr>
      <t>. Igualmente en la tipología de contratos de prestación de servicios profesionales y de apoyo a la gestión.</t>
    </r>
  </si>
  <si>
    <t>Modalidad</t>
  </si>
  <si>
    <t>Contratos realizados mediante la tipología de contratos de prestación de servicios profesionales y de apoyo a la gestión</t>
  </si>
  <si>
    <t>Régimen especial</t>
  </si>
  <si>
    <r>
      <rPr>
        <b/>
        <sz val="12"/>
        <color indexed="8"/>
        <rFont val="Times New Roman"/>
        <family val="1"/>
      </rPr>
      <t>3.</t>
    </r>
    <r>
      <rPr>
        <sz val="12"/>
        <color indexed="8"/>
        <rFont val="Times New Roman"/>
        <family val="1"/>
      </rPr>
      <t xml:space="preserve"> Detalle cada uno de los procesos de selección adelantados en el cuatrimestre por la entidad de acuerdo a cada modalidad de selección (</t>
    </r>
    <r>
      <rPr>
        <i/>
        <sz val="12"/>
        <color indexed="8"/>
        <rFont val="Times New Roman"/>
        <family val="1"/>
      </rPr>
      <t>licitación pública</t>
    </r>
    <r>
      <rPr>
        <sz val="12"/>
        <color indexed="8"/>
        <rFont val="Times New Roman"/>
        <family val="1"/>
      </rPr>
      <t xml:space="preserve">, </t>
    </r>
    <r>
      <rPr>
        <i/>
        <sz val="12"/>
        <color indexed="8"/>
        <rFont val="Times New Roman"/>
        <family val="1"/>
      </rPr>
      <t xml:space="preserve">selección abreviada </t>
    </r>
    <r>
      <rPr>
        <sz val="12"/>
        <color indexed="8"/>
        <rFont val="Times New Roman"/>
        <family val="1"/>
      </rPr>
      <t xml:space="preserve">o </t>
    </r>
    <r>
      <rPr>
        <i/>
        <sz val="12"/>
        <color indexed="8"/>
        <rFont val="Times New Roman"/>
        <family val="1"/>
      </rPr>
      <t>concurso de méritos</t>
    </r>
    <r>
      <rPr>
        <sz val="12"/>
        <color indexed="8"/>
        <rFont val="Times New Roman"/>
        <family val="1"/>
      </rPr>
      <t>), y diligencie el número de proponentes que se presentaron en cada uno de ellos</t>
    </r>
  </si>
  <si>
    <t>Proponentes (que se presentaron a los proceso de selección)</t>
  </si>
  <si>
    <t>Número del proceso contractual en SECOP</t>
  </si>
  <si>
    <t>INSTRUCTIVO FORMATO</t>
  </si>
  <si>
    <r>
      <t>Recomendamos leer cuidadosamente y poner en práctica las instrucciones que se explican en este instructivo. De la calidad de la información que se registre, depende en gran medida la calidad del informe de rendición de cuentas de la Gestión Contractual que presenta el Alcalde Mayor, consolidado por la Veeduría Distrital.
En este formato se deberán relacionar:
Hoja</t>
    </r>
    <r>
      <rPr>
        <b/>
        <sz val="10"/>
        <color indexed="8"/>
        <rFont val="Times New Roman"/>
        <family val="1"/>
      </rPr>
      <t xml:space="preserve"> 1. "INFORMACION ACUMULADA", </t>
    </r>
    <r>
      <rPr>
        <sz val="10"/>
        <color indexed="8"/>
        <rFont val="Times New Roman"/>
        <family val="1"/>
      </rPr>
      <t xml:space="preserve">diligenciar en esta hoja la totalidad de la información contractual desde el </t>
    </r>
    <r>
      <rPr>
        <b/>
        <sz val="10"/>
        <color indexed="10"/>
        <rFont val="Times New Roman"/>
        <family val="1"/>
      </rPr>
      <t>1 de enero al 31 de diciembre de 2021</t>
    </r>
    <r>
      <rPr>
        <sz val="10"/>
        <color indexed="8"/>
        <rFont val="Times New Roman"/>
        <family val="1"/>
      </rPr>
      <t>.
Hoja</t>
    </r>
    <r>
      <rPr>
        <b/>
        <sz val="10"/>
        <color indexed="8"/>
        <rFont val="Times New Roman"/>
        <family val="1"/>
      </rPr>
      <t xml:space="preserve"> 2. “PLAN ANUAL DE ADQUISICIONES – PAA”, </t>
    </r>
    <r>
      <rPr>
        <sz val="10"/>
        <color indexed="8"/>
        <rFont val="Times New Roman"/>
        <family val="1"/>
      </rPr>
      <t>se pide información sobre el Plan Anual de Adquisiciones y sus modificaciones, por lo cual se deberá precisar el presupuesto total del plan; el programado del</t>
    </r>
    <r>
      <rPr>
        <sz val="10"/>
        <color indexed="10"/>
        <rFont val="Times New Roman"/>
        <family val="1"/>
      </rPr>
      <t xml:space="preserve"> </t>
    </r>
    <r>
      <rPr>
        <b/>
        <sz val="10"/>
        <color indexed="10"/>
        <rFont val="Times New Roman"/>
        <family val="1"/>
      </rPr>
      <t>1 de septiembre al 31 de diciembre de 2021</t>
    </r>
    <r>
      <rPr>
        <sz val="10"/>
        <color indexed="10"/>
        <rFont val="Times New Roman"/>
        <family val="1"/>
      </rPr>
      <t>;</t>
    </r>
    <r>
      <rPr>
        <sz val="10"/>
        <color indexed="8"/>
        <rFont val="Times New Roman"/>
        <family val="1"/>
      </rPr>
      <t xml:space="preserve"> el efectivamente contratado en este período; la primera fecha de publicación del PAA; la última fecha de modificación y el número total de modificaciones realizadas durante este mismo período. 
Hoja </t>
    </r>
    <r>
      <rPr>
        <b/>
        <sz val="10"/>
        <color indexed="8"/>
        <rFont val="Times New Roman"/>
        <family val="1"/>
      </rPr>
      <t>3. “CONSOLIDADO”</t>
    </r>
    <r>
      <rPr>
        <sz val="10"/>
        <color indexed="8"/>
        <rFont val="Times New Roman"/>
        <family val="1"/>
      </rPr>
      <t>, se pide totalizar la información reportada en la hoja 1, sólo respecto a los contratos y adiciones suscritas entre el</t>
    </r>
    <r>
      <rPr>
        <b/>
        <sz val="10"/>
        <color indexed="8"/>
        <rFont val="Times New Roman"/>
        <family val="1"/>
      </rPr>
      <t xml:space="preserve"> </t>
    </r>
    <r>
      <rPr>
        <b/>
        <sz val="10"/>
        <color indexed="10"/>
        <rFont val="Times New Roman"/>
        <family val="1"/>
      </rPr>
      <t>1 de septiembre y el 31 de diciembre de 2021</t>
    </r>
    <r>
      <rPr>
        <sz val="10"/>
        <color indexed="8"/>
        <rFont val="Times New Roman"/>
        <family val="1"/>
      </rPr>
      <t xml:space="preserve">, por lo cual debe coincidir. Es así que en el numeral 1, se debe diligenciar el total de contratos suscritos por la entidad entre el 1 de septiembre y el 31 de diciembre de 2021, periodo de evaluación y su valor; el número total de contratos adicionados, el número total de adiciones y su valor; el número total de contratos celebrados con personas naturales, jurídicas, uniones temporales y consorcios, y su valor; en el numeral 2, se debe registrar en el periodo mencionado, el número total de contratos celebrados según la modalidad de selección y el valor total por cada modalidad; igualmente, es necesario precisar que se deberán relacionar los contratos celebrados mediante la tipología de prestación de servicios profesionales y de apoyo a la gestión y el valor total de ellos. En el numeral 3, se deberá indicar en las modalidades de licitación pública, concurso de méritos y selección abreviada, el número de procesos de selección en los que se presentaron 1 o más proponentes.
Hoja </t>
    </r>
    <r>
      <rPr>
        <b/>
        <sz val="10"/>
        <color indexed="8"/>
        <rFont val="Times New Roman"/>
        <family val="1"/>
      </rPr>
      <t>4.“INSTRUCTIVO”</t>
    </r>
    <r>
      <rPr>
        <sz val="10"/>
        <color indexed="8"/>
        <rFont val="Times New Roman"/>
        <family val="1"/>
      </rPr>
      <t>, se dan las instrucciones para el diligenciamiento de la información, explicando paso a paso cada uno de los datos de la base y la manera de diligenciarla para efectos de que la información reportada sea veraz y no presente inconsistencias.</t>
    </r>
  </si>
  <si>
    <r>
      <t xml:space="preserve">La base en Excel a diligenciar </t>
    </r>
    <r>
      <rPr>
        <b/>
        <u/>
        <sz val="10"/>
        <color indexed="8"/>
        <rFont val="Times New Roman"/>
        <family val="1"/>
      </rPr>
      <t>NO</t>
    </r>
    <r>
      <rPr>
        <sz val="10"/>
        <color indexed="8"/>
        <rFont val="Times New Roman"/>
        <family val="1"/>
      </rPr>
      <t xml:space="preserve"> debe modificarse, debe utilizar versión Excel 2010 o posteriores, la versión 2007 no habilita los macros. El formato está controlado y algunas celdas tienen opciones de selección y solo se debe escoger una de ellas.  El nombre de las hojas no se debe modificar o renombrar debido a que tiene macros. No incluya columnas con otro tipo de información que la Veeduría Distrital no está solicitando o que cambie el formato de celda establecido. Debe diliigencar la totalidad de las celdas, no combinarlas, registrar la información contractual en filas independientes. Las celdas donde se requieren relacionar valores, deben diligenciarse sin puntos, tildes, comas, ni caracteres especiales.</t>
    </r>
  </si>
  <si>
    <r>
      <t>Para insertar una o varias filas, en el encabezado del formato, se encuentra un botón denominado</t>
    </r>
    <r>
      <rPr>
        <i/>
        <sz val="10"/>
        <color indexed="8"/>
        <rFont val="Times New Roman"/>
        <family val="1"/>
      </rPr>
      <t xml:space="preserve"> </t>
    </r>
    <r>
      <rPr>
        <b/>
        <i/>
        <sz val="10"/>
        <color indexed="8"/>
        <rFont val="Times New Roman"/>
        <family val="1"/>
      </rPr>
      <t xml:space="preserve">"Insertar Filas" </t>
    </r>
    <r>
      <rPr>
        <sz val="10"/>
        <color indexed="8"/>
        <rFont val="Times New Roman"/>
        <family val="1"/>
      </rPr>
      <t>en el cual se debe hacer click  y digite el número de filas a insertar. Si usted no sigue este procedimiento las filas que inserte no tomarán el formato de las filas anteriores. Se recomienda que antes de iniciar el registro de información inserte las filas que requiera, sin embargo, en cualquier momento que necesite puede hacer este paso</t>
    </r>
  </si>
  <si>
    <t>Si requiere insertar una o varias filas realícelo después de la fila A14 para que tomen el formato de las filas anteriores.</t>
  </si>
  <si>
    <r>
      <t>Si necesita pegar información debe hacerlo por secciones debido a que hay columnas formuladas que están protegidas que no permiten realizar esta opción. Utilice la opción de</t>
    </r>
    <r>
      <rPr>
        <i/>
        <sz val="10"/>
        <color indexed="8"/>
        <rFont val="Times New Roman"/>
        <family val="1"/>
      </rPr>
      <t xml:space="preserve"> pegado especial valores</t>
    </r>
    <r>
      <rPr>
        <sz val="10"/>
        <color indexed="8"/>
        <rFont val="Times New Roman"/>
        <family val="1"/>
      </rPr>
      <t xml:space="preserve"> para no borrar las listas desplegables ni los formatos de las columnas. Si al pegar quedan textos en rojo,  verifique y ajuste la información, el dato que adiciono no se encuentra en la lista desplegable o no corresponde con el criterio definido en el columna.</t>
    </r>
  </si>
  <si>
    <t>En primer lugar, diligencie toda la información correspondiente a los contratos suscritos con cargo la vigencia 2021.</t>
  </si>
  <si>
    <t>Una vez incluidos todos los contratos  de la vigencia 2021, a continuación diligencie el formato completo con la información correspondiente a las adiciones efectuadas con cargo a la vigencia 2021 de contratos suscritos en vigencias anteriores. La información general del contrato como: modalidad de selección, tipología contractual, objeto, entre otros, debe corresponder a la información del contrato adicionado o modificado. Respecto al valor, sólo se diligencia el valor en la columna adición, es decir, la columna de valor inicial debe quedar en blanco. No olvide registrar el número de adiciones realizadas en la columna correspondiente.</t>
  </si>
  <si>
    <t>La información que se registre en esta base de datos debe coincidir con los reportes en BOGDATA  y adicionalmente con SECOP.  Es así que la sumatoria del valor final de los contratos y adiciones, por eje/pilar/propósito, programa y proyecto registrada por la Entidad, debe coincidir con la ejecución presupuestal de la entidad, reporte de BOGDATA con corte a 31 de diciembre de 2021, es decir, se debe verificar su coincidencia por rubro con el total del compromiso acumulado; igualmente respecto al valor acumulado de los giros.</t>
  </si>
  <si>
    <t>En caso de haber realizado apropiaciones presupuestales en la vigencia a través de resoluciones, caja menor, honorarios ediles, servicios públicos, debe relacionar dicha información en una sola fila al final de la base, indicando de que se trata la apropiación y número de proyecto si hay lugar a ello. En el tipo de contrato se registra con la opción "Otros gastos".</t>
  </si>
  <si>
    <t>ENCABEZADO DEL FORMATO</t>
  </si>
  <si>
    <t>Indique el nombre completo de la Entidad.</t>
  </si>
  <si>
    <t>Seleccione el sector al cual pertenece la Entidad.</t>
  </si>
  <si>
    <t>Presupuesto Disponible Inversión Directa</t>
  </si>
  <si>
    <t>Indique el valor total del presupuesto disponible de inversión directa, de acuerdo con el Informe de ejecución presupuestal de la entidad (BOGDATA), a 31 de diciembre de 2021.</t>
  </si>
  <si>
    <t xml:space="preserve">Presupuesto Comprometido de Inversión Directa </t>
  </si>
  <si>
    <t>Escriba el valor total del presupuesto comprometido de inversión directa, de acuerdo con el Informe de ejecución presupuestal de la entidad (BOGDATA), a 31 de diciembre de 2021.</t>
  </si>
  <si>
    <t>Presupuesto Disponible Funcionamiento</t>
  </si>
  <si>
    <t>Indique el valor total del presupuesto de funcionamiento disponible, de acuerdo con el con el Informe de ejecución presupuestal de la entidad (BOGDATA), a 31 de diciembre de 2021.</t>
  </si>
  <si>
    <t xml:space="preserve">Presupuesto Comprometido funcionamiento </t>
  </si>
  <si>
    <t>Escriba el monto del presupuesto de funcionamiento, comprometido mediante contratos, de acuerdo con el Informe de ejecución presupuestal de la entidad (BOGDATA), a 31 de diciembre de 2021.</t>
  </si>
  <si>
    <t>Presupuesto Disponible Operación</t>
  </si>
  <si>
    <t>Coloque el monto del presupuesto de operación disponible, de acuerdo con el Informe de ejecución presupuestal de la entidad (BOGDATA), a 31 de diciembre de 2021. Los gastos de operación corresponden solamente a aquellas entidades de régimen de contratación  privado.</t>
  </si>
  <si>
    <t>Presupuesto Comprometido operación mediante contratos</t>
  </si>
  <si>
    <t>Escriba el monto del presupuesto de operación comprometido mediante contratos a 31 de diciembre de 2021.</t>
  </si>
  <si>
    <t>Nombre de quien diligencia el formato</t>
  </si>
  <si>
    <t>Indique el nombre completo, cargo, número de teléfono con extensión y correo electrónico del profesional que diligencia el formato y que posteriormente realizará los ajustes y aclaraciones a que haya lugar por solicitud de la Veeduría Distrital.</t>
  </si>
  <si>
    <t>1- INFORMACIÓN GENERAL</t>
  </si>
  <si>
    <t>Número de Contrato</t>
  </si>
  <si>
    <t>En estricto orden consecutivo registre el número del contrato, sin incluir los contratos que fueron anulados, ni comodatos.</t>
  </si>
  <si>
    <t>Una vez terminado el registro de los contratos celebrados con cargo a la vigencia 2021, en las siguientes filas registre la información correspondiente a las adiciones efectuadas con cargo a la vigencia 2021 de contratos suscritos en vigencias anteriores, especificando el año de suscripción en la columna dos.</t>
  </si>
  <si>
    <t>Registre el año de celebración del contrato.</t>
  </si>
  <si>
    <t>Número de proceso en el SECOP</t>
  </si>
  <si>
    <t>Relacione el número de proceso de selección con el cual se encuentra publicado el contrato en el SECOP, mas no el link o enlace. Ejemplo IDU-CMA-DTDP-240-2021</t>
  </si>
  <si>
    <t>Registre el enlace del proceso en SECOP. Ejemplo  https://community.secop.gov.co/Public/xxxxxx</t>
  </si>
  <si>
    <t>Tipo de Contrato</t>
  </si>
  <si>
    <t xml:space="preserve">En esta columna seleccione de la lista, el tipo de contrato que corresponde al contrato suscrito. El formato no permite incluir tipo de contratos diferentes a los señaladas en la lista desplegable.  Se debe escoger de las tipologías contractuales que se relacionan a continuación:  </t>
  </si>
  <si>
    <t>Para las adiciones a contratos suscritos en la vigencia 2021 y adiciones a contratos sucritos de años anteriores se debe diligenciar la tipología del contrato adicionado o modificado</t>
  </si>
  <si>
    <t xml:space="preserve">Obra </t>
  </si>
  <si>
    <t>Son contratos de obra los que celebren las entidades estatales para la construcción, mantenimiento, instalación y, en general, para la realización de cualquier otro trabajo material sobre bienes inmuebles, cualquiera que sea la modalidad de ejecución y pago. Numeral 1 del artículo 32 de la Ley 80 de 1993</t>
  </si>
  <si>
    <t>Consultoría</t>
  </si>
  <si>
    <t>Aquellos que celebran las entidades estatales, referidos a los estudios necesarios para la ejecución de proyectos de inversión, de diagnósticos, prefactibilidad o factibilidad para programas o proyectos específicos, así como  las asesorías técnicas de coordinación, control y supervisión. Numeral 2 del artículo 32 de la Ley 80 de 1993</t>
  </si>
  <si>
    <t>Son también  contratos de consultoría los que tienen por objeto la Interventoría, asesoría, gerencia de obras o de proyectos, dirección, programación y la ejecución de diseños, planos, anteproyectos y proyectos. Numeral 2 del artículo 32 de la Ley 80 de 1993</t>
  </si>
  <si>
    <t>El contrato de Interventoría tiene por objeto la  supervisión, seguimiento y vigilancia a la ejecución material de un contrato principal</t>
  </si>
  <si>
    <t>Contrato de Prestación de servicios</t>
  </si>
  <si>
    <t>Son contratos de prestación de servicios los que celebren las entidades estatales para desarrollar actividades relacionadas con la administración o funcionamiento de la entidad. Numeral 3 del artículo 32 de la Ley 80 de 1993</t>
  </si>
  <si>
    <t>Contrato de Prestación de servicios profesionales y de apoyo a la gestión</t>
  </si>
  <si>
    <t>Corresponden a aquellos de naturaleza intelectual diferentes a los de consultoría que se derivan del cumplimiento de las funciones de la entidad estatal; así como los relacionados con actividades operativas, logísticas, o asistenciales. Art. 2.2.1.2.1.4.9. del Decreto 1082 de 2015</t>
  </si>
  <si>
    <t>Son aquellos contratos donde se transfiere el dominio de un bien mueble (aquellos susceptibles de ser trasladadas de un lugar a otro sin alterar ni su forma ni su esencia, tal es el caso del mobiliario y equipo de oficina, maquinaria, automóviles, etc.), cuya ejecución se agota de manera instantánea. Artículo 660, Código Civil</t>
  </si>
  <si>
    <t>Compraventa de bienes inmuebles</t>
  </si>
  <si>
    <t>Son aquellos contratos donde se transfiere el dominio de un bien inmueble (todos aquellos bienes considerados bienes raíces, por tener de común la circunstancia de estar íntimamente ligados al suelo, unidos de modo inseparable, física o jurídicamente, al terreno). Artículo 656, Código Civil</t>
  </si>
  <si>
    <t>Arrendamiento de bienes muebles</t>
  </si>
  <si>
    <t>Es un contrato que tiene por objeto, conceder el uso y goce de un bien mueble a cambio de un precio determinado. Artículo 1974, Código Civil</t>
  </si>
  <si>
    <t>Arrendamiento de bienes inmuebles</t>
  </si>
  <si>
    <t>Es un contrato que tiene por objeto, conceder el uso y goce de un bien inmueble a cambio de un precio determinado. Artículo 2.2.1.2.1.4.11 del Decreto 1082 de 2015</t>
  </si>
  <si>
    <t>El seguro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amparado, de conformidad con el Título V, del Libro Cuarto del Código de Comercio</t>
  </si>
  <si>
    <t>El suministro es el contrato por el cual una parte se obliga, a cambio de una contraprestación, a cumplir en favor de otra, en forma independiente, prestaciones periódicas o continuadas de cosas o servicios. Artículo 968, Código de Comercio</t>
  </si>
  <si>
    <t>Empréstitos</t>
  </si>
  <si>
    <t>Son contratos de empréstito los que tienen por objeto proveer a la entidad estatal contratante de recursos en moneda nacional o extranjera con plazo para su pago. Artículo 7, Decreto 2681 de 1993</t>
  </si>
  <si>
    <t>Fiducia mercantil o encargo fiduciario</t>
  </si>
  <si>
    <t>Son contratos que tienen por objeto la administración o el manejo de los recursos vinculados a los contratos que tales entidades celebren. Numeral 5 del artículo 32 de la Ley 80 de 1993</t>
  </si>
  <si>
    <t>Concesión</t>
  </si>
  <si>
    <t>Este contrato tiene por objeto otorgar a una persona llamada concesionario la prestación, operación, explotación, organización o gestión, total o parcial, de un servicio público, o la construcción, explotación o conservación total o parcial, de una obra o bien destinados al servicio o uso público, así como todas aquellas actividades necesarias para la adecuada prestación o funcionamiento de la obra o servicio por cuenta y riesgo del concesionario, y bajo la vigilancia y control de la entidad concedente, a cambio de una remuneración que puede consistir en derechos, tarifas, tasas, valorización, o en la participación que se le otorgue en la explotación del bien, obra o servicio, o en una suma periódica, única o porcentual, y en general, en cualquier otra modalidad de contraprestación que las partes acuerden. Numeral 4 del artículo 32 de la Ley 80 de 1993</t>
  </si>
  <si>
    <t>Convenios de cooperación</t>
  </si>
  <si>
    <t>Son aquellos mediante los cuales se formaliza la asistencia, ayuda, auxilio, soporte o colaboración entre entidades de una misma nación, de distintos países o por parte de organizaciones internacionales de naturaleza pública o privada a favor de entidades públicas. Artículo 20 de la Ley 1150 de 2007</t>
  </si>
  <si>
    <t>Convenios/Contratos interadministrativos</t>
  </si>
  <si>
    <t>El convenio interadministrativo es el negocio jurídico en el cual están presentes dos entidades públicas en desarrollo de relaciones interadministrativas cuyo objeto es coordinar, cooperar, colaborar o distribuir competencias en la realización de funciones administrativas de interés común a los sujetos negociales. Artículo 95 de la Ley 489 de 1998</t>
  </si>
  <si>
    <t>Convenios de Apoyo y/o Convenios de Asociación</t>
  </si>
  <si>
    <t>Los contratos que en desarrollo de lo dispuesto en el segundo inciso del artículo 355 de la Constitución Política celebren la Nación, los Departamentos, Distritos y Municipios con entidades privadas sin ánimo de lucro y de reconocida idoneidad, con el propósito de impulsar programas y actividades de interés público. Reglamentado mediante Decreto 92 de 2017</t>
  </si>
  <si>
    <t>Asociaciones Público Privadas</t>
  </si>
  <si>
    <t>Los contratos con personas naturales o jurídicas que se celebran en desarrollo de lo dispuesto en la Ley 1508 de 2012</t>
  </si>
  <si>
    <t>Los demás tipos de contratos que no se encuentren definidos en las anteriores tipologías</t>
  </si>
  <si>
    <t>Otros gastos</t>
  </si>
  <si>
    <t>Incluye los gastos no contractuales, estos se registran al final de la base, no cuentan con número de contrato, tipo, proceso o modalidad.  Estos gastos en los que no media un acuerdo de voluntades, en caso de ser del rubro de inversiòn, se deben discriminar por programa y proyecto. En el caso de ser del rubro de funcionamiento no requieren ser discriminados sino totalizados en una sola fila.</t>
  </si>
  <si>
    <t>Al ubicarse en la celda, se despliega una lista de modalidades de selección, de las cuales debe seleccionar la indicada</t>
  </si>
  <si>
    <t>Para las adiciones a contratos suscritos en vigencias anteriores se debe diligenciar la modalidad de selección del contrato adicionado o modificado</t>
  </si>
  <si>
    <r>
      <t xml:space="preserve">La modalidad </t>
    </r>
    <r>
      <rPr>
        <i/>
        <sz val="10"/>
        <color indexed="8"/>
        <rFont val="Times New Roman"/>
        <family val="1"/>
      </rPr>
      <t>régimen especial</t>
    </r>
    <r>
      <rPr>
        <sz val="10"/>
        <color indexed="8"/>
        <rFont val="Times New Roman"/>
        <family val="1"/>
      </rPr>
      <t xml:space="preserve"> se refiere a todos los contratos realizados en cumplimiento del Decreto 92 de 2017, convenios de asociación con ESAL. </t>
    </r>
    <r>
      <rPr>
        <i/>
        <sz val="10"/>
        <color indexed="8"/>
        <rFont val="Times New Roman"/>
        <family val="1"/>
      </rPr>
      <t>Régimen privado</t>
    </r>
    <r>
      <rPr>
        <sz val="10"/>
        <color indexed="8"/>
        <rFont val="Times New Roman"/>
        <family val="1"/>
      </rPr>
      <t xml:space="preserve"> es para todas aquellas entidades que no se rigen por el Estatuto General de Contratación Pública (Ley 80 de 1993 y normas complementarias), caso en el que todos sus contratos deben ser identificados con esta modalidad</t>
    </r>
  </si>
  <si>
    <t xml:space="preserve">Esta columna solo se habilita y debe ser diligenciada, para las modalidades de selección abreviada y contratación directa. Al ubicarse en la celda, se despliega una lista de procedimientos o causales, de las cuales debe seleccionar la indicada. El formato no permite incluir procedimientos o causales diferentes a las señaladas en la lista desplegable.  </t>
  </si>
  <si>
    <t>Registre el objeto del contrato</t>
  </si>
  <si>
    <t xml:space="preserve">Afectación </t>
  </si>
  <si>
    <t>Registre la afectación según la clasificación de cuentas del presupuesto de gastos. Funcionamiento, Inversión y Operación, esta última aplica únicamente para entidades de régimen privado. La celda solamente permite registrar estas tres opciones.</t>
  </si>
  <si>
    <t>Planes de Desarrollo Distrital</t>
  </si>
  <si>
    <t>Seleccionar el PDD de acuerdo con los diferentes contratos suscritos, automáticamente en la columna K se activan  los números de programa de acuerdo al PDD.</t>
  </si>
  <si>
    <t>Número Programa</t>
  </si>
  <si>
    <t>Si en la columna anterior “Afectación”,  indicó funcionamiento u operación deje en blanco el número de programa, es decir esta columna solamente aplica para gastos de Inversión.</t>
  </si>
  <si>
    <r>
      <t>Identifíquelo de acuerdo con el código presupuestal del Plan de Desarrollo  "Un Nuevo Contrato Social y Ambiental para la Bogotá del Siglo XXI". Si un mismo contrato afecta más de un código presupuestal discrimine el contrato por cada código que afecte en filas separadas. Si se registra el número del programa, automáticamente en la columna L y M se despliega el nombre del programa y el  propósito según corresponda.</t>
    </r>
    <r>
      <rPr>
        <b/>
        <sz val="10"/>
        <color indexed="8"/>
        <rFont val="Times New Roman"/>
        <family val="1"/>
      </rPr>
      <t xml:space="preserve"> </t>
    </r>
  </si>
  <si>
    <t>Indique el código presupuestal con el que se identifica el proyecto. Si un mismo contrato afecta más de un proyecto, discriminar el contrato por cada proyecto que afecte en filas separadas.</t>
  </si>
  <si>
    <t>Diligencie el número de proponentes que participaron en el proceso de selección adelantado que dio como resultado el contrato que se está diligenciando</t>
  </si>
  <si>
    <t>Número de Identificación del contratista</t>
  </si>
  <si>
    <t>Indicar el número de identificación del contratista persona natural o jurídica o contratistas plurales (uniones temporales y consorcios) con quien se suscribió el contrato, sin comas, tildes, puntos ni caracteres especiales, y si es NIT sin dígito de verificación</t>
  </si>
  <si>
    <t>Nombre del Contratista</t>
  </si>
  <si>
    <t>Indicar el nombre del contratista, persona natural o jurídica  o contratistas plurales (uniones temporales y consorcios) en mayúscula sostenida, sin comas, tildes, puntos ni caracteres especiales. Si se trata de personas jurídicas, diligenciar razón social y tipo societario, sin comas, tildes, puntos ni caracteres especiales. Si se trata de personas naturales diligenciar primero los nombres seguidos de los apellidos en la misma columna (nombre 1, nombre 2, apellido 1 y apellido 2)</t>
  </si>
  <si>
    <t>Seleccione la naturaleza jurídica que corresponde al contratista, según las opciones</t>
  </si>
  <si>
    <t>Número  de Identificación de los integrantes del Consorcio o U.T.
(NIT sin digito de verificación)</t>
  </si>
  <si>
    <t xml:space="preserve">Diligenciar este numeral sólo en los casos en que el contratista sea un Consorcio o Union Temporal, relacione en filas independientes (si son varios integrantes puede insertar filas adicionales), cada uno de los números de identificación de los integrantes de los consorcios o uniones temporales sin comas, tildes, puntos ni caracteres especiales, y si es NIT sin dígito de verificación. </t>
  </si>
  <si>
    <t>Nombre del Integrante del Consorcio o U.T.</t>
  </si>
  <si>
    <t>Diligenciar este numeral sólo en los casos en que el contratista sea un Consorcio o Union Temporal, relacione en filas independientes cada uno de los nombres de los integrantes de los consorcios o uniones temporales, si es persona jurídica la Razón social, es decir el nombre legal de la Empresa; si es persona natural relacione los nombres seguidos de los apellidos en mayúscula sostenida, sin comas, tildes, puntos ni caracteres especiales. Igualmente en el nombre relacione el Tipo societario de cada uno de ellos, entre los cuales se encuentra Sociedades por Acciones Simplificadas (SAS), Sociedad de Responsabilidad Limitada (LTDA), Sociedad en Comandita simple (SCS), Sociedad en Comandita por Acciones (SCA), Sociedad Colectiva, a manera de ejemplo: SOCIEDAD 1 LTDA</t>
  </si>
  <si>
    <t>% Participación</t>
  </si>
  <si>
    <t>Registre el porcentaje de participación de cada integrante del consorcio o unión temporal, registre sólo números, sin caracteres especiales</t>
  </si>
  <si>
    <t>2- INFORMACIÓN FINANCIERA</t>
  </si>
  <si>
    <t xml:space="preserve">Valor Inicial </t>
  </si>
  <si>
    <t>Registre el valor inicial del contrato con cargo al segundo cuatrimestre de la vigencia 2021. Esta columna sólo debe contener información numérica</t>
  </si>
  <si>
    <t>En el caso de adiciones a contratos de años anteriores, no diligencie esta columna, registrar el valor en la columna 15 "Valor Total Adiciones".
En caso de adiciones a contratos suscritos en el primer cuatrimestre del 2021, no diligencie esta columna, registrar el valor en la columna 15 "Valor Total Adiciones"</t>
  </si>
  <si>
    <t>Excluya las reservas de apropiación y cuentas por pagar</t>
  </si>
  <si>
    <t>Valor total reducciones (En valor negativo)</t>
  </si>
  <si>
    <r>
      <t>Registre el valor de la reducción del contrato en caso de haberse realizado,</t>
    </r>
    <r>
      <rPr>
        <b/>
        <sz val="10"/>
        <color indexed="8"/>
        <rFont val="Times New Roman"/>
        <family val="1"/>
      </rPr>
      <t xml:space="preserve"> en negativo</t>
    </r>
    <r>
      <rPr>
        <sz val="10"/>
        <color indexed="8"/>
        <rFont val="Times New Roman"/>
        <family val="1"/>
      </rPr>
      <t>, durante la vigencia 2021</t>
    </r>
  </si>
  <si>
    <t xml:space="preserve">Número de adiciones </t>
  </si>
  <si>
    <t>Diligencie esta columna solo en el caso de adiciones al valor inicial que aumenten el valor del contrato con cargo a la vigencia.</t>
  </si>
  <si>
    <t>Registre en esta celda el número de adiciones que se realizaron al contrato</t>
  </si>
  <si>
    <t>Valor total de adiciones</t>
  </si>
  <si>
    <t>Registre el valor total de las adiciones que se realizaron al contrato,  el formato de celda no permite guiones, comas o texto. Esta columna solo debe contener información numérica.</t>
  </si>
  <si>
    <t>Valor Final</t>
  </si>
  <si>
    <r>
      <t xml:space="preserve">Esta columna se encuentra formulada </t>
    </r>
    <r>
      <rPr>
        <b/>
        <sz val="10"/>
        <color indexed="8"/>
        <rFont val="Times New Roman"/>
        <family val="1"/>
      </rPr>
      <t>por favor no modifique ni quite la fórmula;</t>
    </r>
    <r>
      <rPr>
        <sz val="10"/>
        <color indexed="8"/>
        <rFont val="Times New Roman"/>
        <family val="1"/>
      </rPr>
      <t xml:space="preserve"> la fórmula suma las columnas valor inicial, valor de reducciones y valor de adiciones</t>
    </r>
  </si>
  <si>
    <t xml:space="preserve">La sumatoria de la columna 16 (valor final) para los contratos de Inversión Directa, de funcionamiento y/o operación, cuando aplique, deberán coincidir con el valor del rubro registrado en el encabezado 4, Presupuesto comprometido de inversión según BOGDATA, con el encabezado 6, Presupuesto Comprometido Funcionamiento según BOGDATA y con el encabezado 8, Presupuesto Comprometido Operación mediante contratos, respectivamente. A la vez, estos valores deben coincidir con los informes de ejecución presupuestal del BOGDATA.  </t>
  </si>
  <si>
    <t>Si los valores no coinciden debe especificarse al final del formato en qué está representada la diferencia Otros gastos(discriminando los conceptos por Programa y Proyecto de inversión, si es el caso), con sus respectivos valores.</t>
  </si>
  <si>
    <t>Las bases donde dichos valores no coincidan serán devueltas por la Veeduría Distrital a cada entidad para los respectivos ajustes.</t>
  </si>
  <si>
    <t>Giros</t>
  </si>
  <si>
    <t>Registre el valor total de los giros que se realizaron al contrato,  el formato de celda no permite guiones, comas o texto. Esta columna solo debe contener información numérica.</t>
  </si>
  <si>
    <t>3- PLAZOS</t>
  </si>
  <si>
    <t>Fecha de suscripción</t>
  </si>
  <si>
    <t>Relacionar la fecha en que se suscribió el contrato original. La celda solo admite el formato Día/Mes/Año, por ejemplo: 17/02/2021</t>
  </si>
  <si>
    <t>Para las adiciones a contratos de años anteriores se debe registrar en esta columna la fecha de suscripción de la adición en la vigencia 2021</t>
  </si>
  <si>
    <t>Fecha de inicio</t>
  </si>
  <si>
    <t>Indicar la fecha de inicio del contrato. Para las adiciones a contratos de años anteriores se debe diligenciar la fecha de inicio de la adición en la vigencia 2021. La celda solo admite el formato Día/Mes/Año así  13/03/2021.</t>
  </si>
  <si>
    <t>Fecha de terminación</t>
  </si>
  <si>
    <t>Indicar la fecha efectiva de terminación del contrato. La celda solo admite el formato Día/Mes/Año así  15/02/2021.</t>
  </si>
  <si>
    <t xml:space="preserve">Esta columna contiene el plazo inicial del contrato con el número total de días a ejecutar (sólo número de días, no mes, no texto). </t>
  </si>
  <si>
    <t>Registre en esta celda el número de prórrogas que se realizaron al contrato en la vigencia 2021.</t>
  </si>
  <si>
    <t>Prórroga en días</t>
  </si>
  <si>
    <t>En caso de presentarse este evento, indicar en días, el tiempo por el cual se prorrogó el contrato a partir de la fecha inicial de terminación (sólo número de días, no mes, no texto).</t>
  </si>
  <si>
    <t>4- CESIÓN</t>
  </si>
  <si>
    <t>Número  de Identificación del cesionario
(NIT con digito de verificación)</t>
  </si>
  <si>
    <t>Indicar el número de identificación del cesionario persona natural o jurídica con quien se suscribió la cesión, con digito de verificación (DV), el formato de celda no permite guiones o comas, solo números. Si hay más de una cesión adicione una fila y registre número de contrato, año, número proceso contractual SECOP y demás información que corresponda.</t>
  </si>
  <si>
    <t>Indicar el nombre del cesionario, persona natural o jurídica.</t>
  </si>
  <si>
    <t>Fecha cesión</t>
  </si>
  <si>
    <t>Relacionar la fecha en que se suscribió la cesión del contrato. La celda solo admite el formato Día/Mes/Año así  17/02/2021.</t>
  </si>
  <si>
    <t>Registre el valor correspondiente a la cesión con cargo a la vigencia 2021, el formato de celda no permite guiones, comas o texto. Esta columna solo debe contener información numérica.</t>
  </si>
  <si>
    <t>5- ESTADO A 31 DE DICIEMBRE DE 2021</t>
  </si>
  <si>
    <t>Estado</t>
  </si>
  <si>
    <t>Marque con una X en la respectiva columna si el contrato se encuentra a 31 de diciembre de 2021 Celebrado o por Iniciar, En Ejecución, Terminado o Liquidado.</t>
  </si>
  <si>
    <t>5- PORCENTAJE DE AVANCE Y/O CUMPLIMIENTO</t>
  </si>
  <si>
    <t>% Avance y/o cumplimiento</t>
  </si>
  <si>
    <t>Indica el porcentaje de avance o de cumplimiento en términos presupuestales a 31 de diciembre de 2021, es decir lo efectivamente pagado al contratista. Si no se ha iniciado la ejecución, el % de avance es 0%. La celda se encuentra formulada y protegida. Es la relación entre el valor de los giros y el valor final del contrato. Si el porcentaje de avance no coincide, se debe revisar los valores que se registraron en estas columnas.  Este porcentaje no debe ser superior al 100%</t>
  </si>
  <si>
    <t>PDD</t>
  </si>
  <si>
    <t>No. Programa</t>
  </si>
  <si>
    <t>Programa</t>
  </si>
  <si>
    <t>Acuerdo 761 2020</t>
  </si>
  <si>
    <t>Subsidios y transferencias para la equidad</t>
  </si>
  <si>
    <t>Propósito 1: Hacer un nuevo contrato social para incrementar la inclusión social, productiva y política</t>
  </si>
  <si>
    <t>Pag. 51</t>
  </si>
  <si>
    <t>Igualdad de oportunidades y desarrollo de capacidades para las mujeres</t>
  </si>
  <si>
    <t>Movilidad social integral</t>
  </si>
  <si>
    <t>Prevención de la exclusión por razones étnicas, religiosas, sociales, políticas y de orientación sexual</t>
  </si>
  <si>
    <t>Promoción de la igualdad, el desarrollo de capacidades y el reconocimiento de las mujeres</t>
  </si>
  <si>
    <t>Sistema Distrital de Cuidado</t>
  </si>
  <si>
    <t>Mejora de la gestión de instituciones de salud</t>
  </si>
  <si>
    <t>Prevención y atención de maternidad temprana</t>
  </si>
  <si>
    <t>Prevención y cambios para mejorar la salud de la población</t>
  </si>
  <si>
    <t>Salud para la vida y el bienestar</t>
  </si>
  <si>
    <t>Salud y bienestar para niñas y niños</t>
  </si>
  <si>
    <t>Educación inicial: Bases sólidas para la vida.</t>
  </si>
  <si>
    <t>Educación para todos y todas: acceso y permanencia con equidad y énfasis en educación rural</t>
  </si>
  <si>
    <t>Formación integral: más y mejor tiempo en los colegios</t>
  </si>
  <si>
    <t>Plan Distrital de Lectura, Escritura y Oralidad: "Leer para la vida"</t>
  </si>
  <si>
    <t>Transformación pedagógica y mejoramiento de la gestión educativa. Es con los maestros y maestras.</t>
  </si>
  <si>
    <t>Jóvenes con capacidades: Proyecto de vida para la ciudadanía, la innovación y el trabajo del siglo XXI</t>
  </si>
  <si>
    <t>Cierre de brechas para la inclusión productiva urbano rural</t>
  </si>
  <si>
    <t>Vivienda y entornos dignos en el territorio urbano y rural</t>
  </si>
  <si>
    <t>Bogotá, referente en cultura, deporte, recreación y actividad física, con parques para el desarrollo y la salud</t>
  </si>
  <si>
    <t>Creación y vida cotidiana: Apropiación ciudadana del arte, la cultura y el patrimonio, para la democracia cultural</t>
  </si>
  <si>
    <t>Transformación cultural para la conciencia ambiental y el cuidado de la fauna doméstica</t>
  </si>
  <si>
    <t>Bogotá rural</t>
  </si>
  <si>
    <t>Bogotá región emprendedora e innovadora</t>
  </si>
  <si>
    <t>Bogotá región productiva y competitiva</t>
  </si>
  <si>
    <t>Bogotá - región, el mejor destino para visitar</t>
  </si>
  <si>
    <t>Cambio cultural para la gestión de la crisis climática</t>
  </si>
  <si>
    <t>Propósito 2 : Cambiar Nuestros Hábitos de Vida para Reverdecer a Bogotá y Adaptarnos y Mitigar la Crisis Climática</t>
  </si>
  <si>
    <t>Bogotá protectora de sus recursos naturales</t>
  </si>
  <si>
    <t>Asentamientos y entornos protectores</t>
  </si>
  <si>
    <t>Eficiencia en la atención de emergencias</t>
  </si>
  <si>
    <t xml:space="preserve"> Protección y valoración del patrimonio tangible e intangible en Bogotá y la región</t>
  </si>
  <si>
    <t>Revitalización urbana para la competitividad</t>
  </si>
  <si>
    <t>Más árboles y más y mejor espacio público</t>
  </si>
  <si>
    <t>Bogotá protectora de los animales</t>
  </si>
  <si>
    <t>Manejo y prevención de contaminación</t>
  </si>
  <si>
    <t>Manejo y saneamiento de los cuerpos de agua</t>
  </si>
  <si>
    <t>Provisión y mejoramiento de servicios públicos</t>
  </si>
  <si>
    <t>Ecoeficiencia, reciclaje, manejo de residuos e inclusión de la población recicladora</t>
  </si>
  <si>
    <t>Bogotá territorio de paz y atención integral a las víctimas del conflicto armado</t>
  </si>
  <si>
    <t>Propósito 3: Inspirar confianza y legitimidad para vivir sin miedo y ser epicentro de cultura ciudadana, paz y reconciliación</t>
  </si>
  <si>
    <t>Más mujeres viven una vida libre de violencias, se sienten seguras y acceden con confianza al sistema de justicia</t>
  </si>
  <si>
    <t>Sin machismo ni violencias contra las mujeres, las niñas y los niños</t>
  </si>
  <si>
    <t>Conciencia y cultura ciudadana para la seguridad, la convivencia y la construcción de confianza</t>
  </si>
  <si>
    <t>Cultura ciudadana para la confianza, la convivencia y la participación desde la vida cotidiana</t>
  </si>
  <si>
    <t>Autoconciencia, respeto y cuidado en el espacio público</t>
  </si>
  <si>
    <t>Espacio público más seguro y construido colectivamente</t>
  </si>
  <si>
    <t>Atención a jóvenes y adultos infractores con impacto en su proyecto de vida</t>
  </si>
  <si>
    <t>Calidad de Vida y Derechos de la Población privada de la libertad</t>
  </si>
  <si>
    <t>Plataforma institucional para la seguridad y justicia</t>
  </si>
  <si>
    <t>Movilidad segura, sostenible y accesible</t>
  </si>
  <si>
    <t>Propósito 4: Hacer de Bogotá Región un modelo de movilidad multimodal, incluyente y sostenible</t>
  </si>
  <si>
    <t>Red de metros</t>
  </si>
  <si>
    <t>Gobierno Abierto</t>
  </si>
  <si>
    <t>Propósito 5: Construir Bogotá - Región con gobierno abierto, transparente y ciudadanía consciente</t>
  </si>
  <si>
    <t>Integración regional, distrital y local</t>
  </si>
  <si>
    <t>Información para la toma de decisiones</t>
  </si>
  <si>
    <t>Transformación digital y gestión de TIC para un territorio inteligente</t>
  </si>
  <si>
    <t>Fortalecimiento de cultura ciudadana y su institucionalidad</t>
  </si>
  <si>
    <t>Gestión pública efectiva</t>
  </si>
  <si>
    <t>Gestión pública local</t>
  </si>
  <si>
    <t>Tipo</t>
  </si>
  <si>
    <t>afectacion</t>
  </si>
  <si>
    <t>Operación</t>
  </si>
  <si>
    <t>Bolsas de productos</t>
  </si>
  <si>
    <t xml:space="preserve">Concesión </t>
  </si>
  <si>
    <t>Convenios de cooperacion</t>
  </si>
  <si>
    <t>contratacion directa</t>
  </si>
  <si>
    <t xml:space="preserve">Convenios de apoyo y/o convenios de asociación </t>
  </si>
  <si>
    <t>Urgencia manifiesta</t>
  </si>
  <si>
    <t>Asociaciones público privadas</t>
  </si>
  <si>
    <t>Contratación de empréstitos</t>
  </si>
  <si>
    <t>Contratación de bienes y servicios en el sector Defensa y en el Departamento Administrativo de Seguridad, DAS</t>
  </si>
  <si>
    <t>SECTOR</t>
  </si>
  <si>
    <t>Contratos para el desarrollo de actividades científicas y tecnológicas</t>
  </si>
  <si>
    <t>Gestión Pública</t>
  </si>
  <si>
    <t>Contratos de encargo fiduciario que celebren las entidades territoriales cuando inician el Acuerdo de Reestructuración de Pasivos</t>
  </si>
  <si>
    <t>Gobierno</t>
  </si>
  <si>
    <t>Hacienda</t>
  </si>
  <si>
    <t>Planeación</t>
  </si>
  <si>
    <t>El arrendamiento o adquisición de inmuebles</t>
  </si>
  <si>
    <t>Desarrollo Económico, Industria y Turismo</t>
  </si>
  <si>
    <t>Contratación de bienes y servicios de la Dirección Nacional de Inteligencia (DNI)</t>
  </si>
  <si>
    <t>Educación</t>
  </si>
  <si>
    <t>Salud</t>
  </si>
  <si>
    <t>Integración Social</t>
  </si>
  <si>
    <t>Decreto 92 de 2017</t>
  </si>
  <si>
    <t>Cultura, Recreación y Deporte</t>
  </si>
  <si>
    <t>Ambiente</t>
  </si>
  <si>
    <t>Movilidad</t>
  </si>
  <si>
    <t>SECOP I</t>
  </si>
  <si>
    <t>Hábitat</t>
  </si>
  <si>
    <t>SECOP II</t>
  </si>
  <si>
    <t>Mujeres</t>
  </si>
  <si>
    <t>Seguridad, Convivencia y Justicia</t>
  </si>
  <si>
    <t>Bogotá Mejor para Todos</t>
  </si>
  <si>
    <t>Gestión Juridíca</t>
  </si>
  <si>
    <t>descentralizado territorialmente</t>
  </si>
  <si>
    <t>16 - AL</t>
  </si>
  <si>
    <t>Pilar /Eje / propósito</t>
  </si>
  <si>
    <t>Prevención y atención de la maternidad y la paternidad tempranas</t>
  </si>
  <si>
    <t>Pilar 1 Igualdad de Calidad de Vida</t>
  </si>
  <si>
    <t>Desarrollo integral desde la gestación hasta la adolescencia</t>
  </si>
  <si>
    <t>Igualdad y autonomía para una Bogotá incluyente</t>
  </si>
  <si>
    <t>Familias protegidas y adaptadas al cambio climático</t>
  </si>
  <si>
    <t>Desarrollo integral para la felicidad y el ejercicio de la ciudadanía</t>
  </si>
  <si>
    <t>Calidad educativa para todos</t>
  </si>
  <si>
    <t>Inclusión educativa para la equidad</t>
  </si>
  <si>
    <t>Acceso con calidad a la educación superior</t>
  </si>
  <si>
    <t>Atención integral y eficiente en salud</t>
  </si>
  <si>
    <t>Modernización de la infraestructura física y tecnológica en salud</t>
  </si>
  <si>
    <t>Mejores oportunidades para el desarrollo a través de la cultura, la recreación y el deporte</t>
  </si>
  <si>
    <t>Mujeres protagonistas, activas y empoderadas en el cierre de brechas de género</t>
  </si>
  <si>
    <t>Infraestructura para el desarrollo del hábitat</t>
  </si>
  <si>
    <t>Pilar 2 Democracía Urbana</t>
  </si>
  <si>
    <t>Intervenciones integrales del hábitat</t>
  </si>
  <si>
    <t>Recuperación, incorporación, vida urbana y control de la ilegalidad</t>
  </si>
  <si>
    <t>Integración social para una ciudad de oportunidades</t>
  </si>
  <si>
    <t>Espacio público, derecho de todos</t>
  </si>
  <si>
    <t>Mejor movilidad para todos</t>
  </si>
  <si>
    <t>Seguridad y convivencia para todos</t>
  </si>
  <si>
    <t>Pilar 3 Construcción de Comunidad y Cultura Ciudadana</t>
  </si>
  <si>
    <t>Fortalecimiento del Sistema de Protección Integral a Mujeres Víctimas de Violencia - SOFIA</t>
  </si>
  <si>
    <t>Justicia para todos: consolidación del Sistema Distrital de Justicia</t>
  </si>
  <si>
    <t>Bogotá vive los derechos humanos</t>
  </si>
  <si>
    <t>Bogotá mejor para las víctimas, la paz y la reconciliación</t>
  </si>
  <si>
    <t>Equipo por la educación para el reencuentro, la reconciliación y la paz</t>
  </si>
  <si>
    <t>Cambio cultural y construcción del tejido social para la vida</t>
  </si>
  <si>
    <t>Información relevante e integral para la planeación territorial</t>
  </si>
  <si>
    <t>Eje Transversal 1 Nuevo Ordenamiento Territorial</t>
  </si>
  <si>
    <t>Proyectos urbanos integrales con visión de ciudad</t>
  </si>
  <si>
    <t>Suelo para reducir el déficit habitacional de suelo urbanizable, vivienda y soportes urbanos</t>
  </si>
  <si>
    <t>Articulación regional y planeación integral del transporte</t>
  </si>
  <si>
    <t>Financiación para el Desarrollo Territorial</t>
  </si>
  <si>
    <t>Fundamentar el desarrollo económico en la generación y uso del conocimiento para mejorar la competitividad de la Ciudad Región</t>
  </si>
  <si>
    <t>Eje Transversal 2 Desarrollo Económico basado en el conocimiento</t>
  </si>
  <si>
    <t>Generar alternativas de ingreso y empleo de mejor calidad</t>
  </si>
  <si>
    <t>Elevar la eficiencia de los mercados de la ciudad</t>
  </si>
  <si>
    <t>Mejorar y fortalecer el recaudo tributario de la ciudad e impulsar el uso de mecanismos de vinculación de capital privado</t>
  </si>
  <si>
    <t>Bogotá, ciudad inteligente</t>
  </si>
  <si>
    <t>Bogotá, una ciudad digital</t>
  </si>
  <si>
    <t>Consolidar el turismo como factor de desarrollo, confianza y felicidad para Bogotá Región</t>
  </si>
  <si>
    <t>Recuperación y manejo de la Estructura Ecológica Principal</t>
  </si>
  <si>
    <t>Eje Transversal 3 Sostenibilidad Ambiental basada en la eficiencia energética</t>
  </si>
  <si>
    <t>Ambiente sano para la equidad y disfrute del ciudadano</t>
  </si>
  <si>
    <t>Gestión de la huella ambiental urbana</t>
  </si>
  <si>
    <t>Desarrollo rural sostenible</t>
  </si>
  <si>
    <t>Transparencia, gestión pública y servicio a la ciudadanía</t>
  </si>
  <si>
    <t>Eje Transversal 4 Gobierno Legitimo, Fortalecimiento Local y Eficiencia</t>
  </si>
  <si>
    <t>Modernización institucional</t>
  </si>
  <si>
    <t>Gobierno y ciudadanía digital</t>
  </si>
  <si>
    <t>Gobernanza e influencia local, regional e internacional</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</si>
  <si>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</si>
  <si>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</si>
  <si>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</si>
  <si>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</si>
  <si>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</si>
  <si>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</si>
  <si>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</si>
  <si>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</si>
  <si>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</si>
  <si>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</si>
  <si>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</si>
  <si>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</si>
  <si>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</si>
  <si>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</si>
  <si>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</si>
  <si>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</si>
  <si>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</si>
  <si>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</si>
  <si>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</si>
  <si>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</si>
  <si>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</si>
  <si>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</si>
  <si>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</si>
  <si>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</si>
  <si>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</si>
  <si>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</si>
  <si>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</si>
  <si>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</si>
  <si>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</si>
  <si>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</si>
  <si>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</si>
  <si>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</si>
  <si>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</si>
  <si>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</si>
  <si>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</si>
  <si>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</si>
  <si>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</si>
  <si>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</si>
  <si>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</si>
  <si>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</si>
  <si>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</si>
  <si>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</si>
  <si>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</si>
  <si>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</si>
  <si>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</si>
  <si>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</si>
  <si>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</si>
  <si>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</si>
  <si>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</si>
  <si>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</si>
  <si>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</si>
  <si>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</si>
  <si>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</si>
  <si>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</si>
  <si>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</si>
  <si>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</si>
  <si>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</si>
  <si>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Cuenta Contrato</t>
  </si>
  <si>
    <t>Número programa</t>
  </si>
  <si>
    <t>CONSTRUCTORA BOGOTA D.C SAS</t>
  </si>
  <si>
    <t>RM INGENIEROS S.A.S.</t>
  </si>
  <si>
    <t>FDLSF-CPS-149-2021</t>
  </si>
  <si>
    <t>FDL SANTA FE</t>
  </si>
  <si>
    <t>ADICIÓN Y PRÓRROGA Nº 1 AL CONTRATO DE ARRNDAMIENTO 127 DE 2020, CUYO OBJETO ES: ARRENDAMIENTO DEL INMUEBLE(BODEGA) UBICADO EN LA CALLE 20 NO 17-24 DE LA CIUDAD DE BOGOTA D.C. LA CUAL SERÁ UTILIZADA PARA ALMACENAR BIENES MUEBLES Y ELEMENTOS INCAUTADOS EN LOS OPERATIVOS REALIZADOS POR LA ALCALDIA LOCAL DE SANTA FE Y/O COMANDO DE LA ESTACION TRECERA DE POLICIA, CON OCASION DE LA RECUPERACION DEL ESPACIO PUBLICO DE LA LOCALIDAD DE SANTA FE. SOLICITUD 20215320000683</t>
  </si>
  <si>
    <t>2021-1</t>
  </si>
  <si>
    <t>2021-2</t>
  </si>
  <si>
    <t>2021-3</t>
  </si>
  <si>
    <t>2021-4</t>
  </si>
  <si>
    <t>2021-5</t>
  </si>
  <si>
    <t>2021-6</t>
  </si>
  <si>
    <t>2021-7</t>
  </si>
  <si>
    <t>PAGO HONORARIOS MES  ENERO 2021  RADICADO JAL  014</t>
  </si>
  <si>
    <t>PAGO HONORARIOS MES  ENERO 2021  RADICADO JAL 014</t>
  </si>
  <si>
    <t>HONORARIOS DE LOS EDILES DE LA LOCALIDAD DE SANTA FE CORRESPONDIENTES A LA VIGENCIA FISCAL 2021</t>
  </si>
  <si>
    <t>OSWALDO  CAMACHO VEGA</t>
  </si>
  <si>
    <t>MARLON GIOVANNY CRUZ COTRINA</t>
  </si>
  <si>
    <t>JHON BISCKMAR CURY PARRA</t>
  </si>
  <si>
    <t>HERNANDO  FRANCO GARCIA</t>
  </si>
  <si>
    <t>DAVID SEBASTIAN NEIRA NEIRA</t>
  </si>
  <si>
    <t>RAFAEL ENRIQUE RIVEROS OTALORA</t>
  </si>
  <si>
    <t>ANA CELIA SABOGAL CASTRO</t>
  </si>
  <si>
    <t>PAGO SALUD EDILES ENERO 2021  RADICADO JAL  014</t>
  </si>
  <si>
    <t>AMPARAR DURANTE EL AÑO 2021 SEGURO DE SALUD DE LOS HONORABLES EDILES DE LA LOCALIDAD</t>
  </si>
  <si>
    <t>2021-8</t>
  </si>
  <si>
    <t>2021-9</t>
  </si>
  <si>
    <t>2021-10</t>
  </si>
  <si>
    <t>2021-11</t>
  </si>
  <si>
    <t>NUEVA EMPRESA PROMOTORA DE SALUD S.A.</t>
  </si>
  <si>
    <t>ENTIDAD PROMOTORA DE SALUD FAMISANAR S.A .S</t>
  </si>
  <si>
    <t>CAJA DE COMPENSACION FAMILIAR COMPENSAR</t>
  </si>
  <si>
    <t>SALUD TOTAL ENTIDAD PROMOTORA DE SALUD D EL REGIMEN CONTRIBUTIVO Y DEL REGIMEN SU BSIDIADO S.A.</t>
  </si>
  <si>
    <t>GARCIA &amp; MEJIA M I S EN C</t>
  </si>
  <si>
    <t>ADICION Y PRORROGA Nº 2 CPS 1692019 “PRESTAR SERVICIOS DE OUTSOURCING DE EQUIPOS DE IMPRESIÓN MULTIFUNCIONALES CON SUS RESPECTIVOS SUMINISTROS, DE ACUERDO CON EL ANEXO TÉCNICO ADJUNTO”. SOLICITUD 20215320004993</t>
  </si>
  <si>
    <t>SOLUTION COPY LTDA</t>
  </si>
  <si>
    <t>PAGO DE LA ADMINISTRACION DEL EDIFICIO CONDOMINIO PARQUE SANTANDER PROPIEDAD HORIZONTAL DE LA OFICINA 701 Y 702 PARA SER USADAS COMO INSPECCIONES DE POLICIA DE LA LOCALIDAD - DE ACUERDO A RESOLUCION 358 DE NOVIEMBRE 25 DE 2019 - CONTRATO INTERADMINISTRATIVO DE COMODATO 110-129-498-0-2019-17102019 - OF 701 RUPI 2 - 1889 Y OF 702 RUPI 2-978 EDIFICIO CONDOMINIO PARQUE SANTANDER KRA 6 14-98 BLQ 2 LOCALIDAD SANTA FE - CONTRATO SUSCRITO ENTRE EL DEPTO ADMTVO DEFENSORIA ESPACIO PUBLICO Y EL FDLSF FDO OCT 17 2019 DIRECTORA DADEP Y EL FDLSF. SOLICITUD 20215320002283</t>
  </si>
  <si>
    <t>EDIFICIO CONDOMINIO PARQUE SANTANDER P.H</t>
  </si>
  <si>
    <t>ADICIÓN Y PRÓRROGA Nº 2 A LA ORDEN DE COMPRA 45438 DE 2020:  CONTRATAR EL SERVICIO INTEGRAL DE ASEO Y CAFETERIA PARA LAS INSTALACIONES DE LA ALCALDÍA LOCAL DE SANTAFE Y OFICINAS DE INSPECCIONES DE POLICIA DE LA LOCALIDAD DE SANTA FÉ CON SUMINISTRO DE INSUMOS, ELEMENTOS MATERIALES Y EQUIPOS REQUERIDOS. SEGÚN SOLICITUD 20215320000743</t>
  </si>
  <si>
    <t>LADOINSA LABORES DOTACIONES INDUSTRIALES SAS</t>
  </si>
  <si>
    <t>20215310004022</t>
  </si>
  <si>
    <t>VARIOS 2021</t>
  </si>
  <si>
    <t>PAGO DE SERVICIO PERIODO COMPRENDIDO ENTRE EL 12 DE NOV/2020 Y EL 11 DE DIC/2020 CLLE 20 No. 12-44 LA ALAMEDA</t>
  </si>
  <si>
    <t>PAGO DE SERVICIO PERIODO DICIEMBRE 01-31/2020 FACT 287381787 ALCALDIA LOCAL CLLE 21 5-74</t>
  </si>
  <si>
    <t>PAGO DE SERVICIO FACT 000287381482 PERIODO DIC 01 AL 31/2020</t>
  </si>
  <si>
    <t>PAGO DE SERVICIO DE ENERGIA PERIODO DICIEMBRE 15/2020 A ENERO 15/2021 FACT 6215105075</t>
  </si>
  <si>
    <t>PAGO DE SERVICIO DE ACUEDUCTO Y ALCANTARILLADO (EAAB-S.A. E.S.P.), SEDES ALCALDIA LOCAL DE SANTA FE</t>
  </si>
  <si>
    <t>PAGO DE SERVICIO PERIODO DIC 01 AL 31/2020 FACT 000287396225</t>
  </si>
  <si>
    <t>PAGO DE SERVICIO DE ASEO 01 al 30 de noviembre Factura 48985817 CL 21 1 55</t>
  </si>
  <si>
    <t>PAGO DE SERVICIO DE TELEFONIA FIJA Y SERVICIOS DE TELECOMUNIACIONES A A TRAVÉS DE INTERNET PARA LAS SEDES DE LA ALCALDÍA LOCAL DE SANTAFE DURANTE LA VIGENCIA 2021</t>
  </si>
  <si>
    <t>PAGO DE SERVICIO DE ENERGIA ELECTRICA Y ASEO DE LAS SEDES DE LA ALCALDIA LOCAL PARA LA VIGENCIA 2021</t>
  </si>
  <si>
    <t>PAGO DE SERVICIO DE ACUEDUCTO Y ALCANTARILLADO (EAAB-S.A. E.S.P.), SEDES ALCALDIA LOCAL DE SANTA FE AÑO  2021</t>
  </si>
  <si>
    <t>PAGO DE SERVICIO DE TELEFONIA FIJA Y SERVICIOS DE TELECOMUNIACIONES A TRAVÉS DE INTERNET PARA LAS SEDES DE LA ALCALDÍA LOCAL DE SANTA FE DURANTE LA VIGENCIA 2021</t>
  </si>
  <si>
    <t>CODENSA S.A. ESP</t>
  </si>
  <si>
    <t>EMPRESA DE TELECOMUNICACIONES DE BOGOTÁ S.A. E.S.P. - ETB S.A. ESP</t>
  </si>
  <si>
    <t>EMPRESA DE ACUEDUCTO Y ALCANTARILLADO DE BOGOTA ESP</t>
  </si>
  <si>
    <t>PROMOAMBIENTAL DISTRITO S A S ESP</t>
  </si>
  <si>
    <t>FDLSF-CPS-033-2021</t>
  </si>
  <si>
    <t>PRESTAR SERVICIOS PROFESIONALES AL ÁREA DE GESTIÓN DEL DESARROLLO LOCAL EN LO ATINENTE A LAS ETAPAS PRECONTRACTUALES, CONTRACTUALES Y POSTCONTRACTUALES, EN EL MARCO DE LOS PLANES, PROGRAMAS Y PROYECTOS ENCAMINADOS A LA ADQUISICIÓN DE BIENES Y SERVICIOS PARA EL FORTALECIMIENTO DE LA GESTIÓN LOCAL. SOLICITUD 20215320002363</t>
  </si>
  <si>
    <t>ALEYRA  CAPERA RODRIGUEZ</t>
  </si>
  <si>
    <t>FDLSF-CPS-051-2021</t>
  </si>
  <si>
    <t xml:space="preserve">APOYAR COMO AUXILIAR ADMINISTRATIVO EN LOS TRÁMITES QUE SE SURTAN EN EL DESPACHO DE LA ALCALDÍA LOCAL DE SANTA FE. </t>
  </si>
  <si>
    <t>EILIN NATALY VILLABON PARDO</t>
  </si>
  <si>
    <t>REALIZAR EL PAGO DE APORTES CORRESPONDIENTES AL SISTEMA GENERAL DE RIESGOS PROFESIONALES DE CONTRATISTAS VINCULADOS AL FDLSF MEDIANTE CONTRATO DE PRESTACIÓN DE SERVICIOS, CLASIFICADOS EN RIESGOS LABORALES IV O V.</t>
  </si>
  <si>
    <t>REALIZAR EL PAGO DE APORTES DEL MES DE FEBRERO 2021 CORRESPONDIENTES AL SISTEMA GENERAL DE RIESGOS PROFESIONALES DE CONTRATISTAS VINCULADOS AL FDLSF MEDIANTE CONTRATO DE PRESTACIÓN DE SERVICIOS, CLASIFICADOS EN RIESGOS LABORALES IV O V.</t>
  </si>
  <si>
    <t>REALIZAR EL PAGO DE APORTES MES DE MARZO, CORRESPONDIENTES AL SISTEMA GENERAL DE RIESGOS PROFESIONALES DE CONTRATISTAS VINCULADOS AL FDLSF MEDIANTE CONTRATO DE PRESTACIÓN DE SERVICIOS, CLASIFICADOS EN RIESGOS LABORALES IV y V.</t>
  </si>
  <si>
    <t>REALIZAR EL PAGO DE APORTES MES DE ABRIL, CORRESPONDIENTES AL SISTEMA GENERAL DE RIESGOS PROFESIONALES DE CONTRATISTAS VINCULADOS AL FDLSF MEDIANTE CONTRATO DE PRESTACIÓN DE SERVICIOS, CLASIFICADOS EN RIESGOS LABORALES IV y V.</t>
  </si>
  <si>
    <t>Pago de la planilla integrada de autoliquidación de aportes del mes de mayo y junio de 2021, de los contratistas de prestación de servicios clasificados en riesgo IV y V de ARL vinculados a la Alcaldía Local de Santa fe, con contratos superiores a un mes. se expide con autorización del Alcalde Local de Santa Fe mediante memorando 20215320008083 del 22 de julio de 2021.</t>
  </si>
  <si>
    <t>Pago de la planilla integrada de autoliquidación de aportes del mes de julio de 2021, de los contratistas de prestación de servicios clasificados en riesgo IV y V de ARL vinculados a la Alcaldia Local de Santa fe, con contratos superiores a un mes. Autorizado por el Alcalde Local de Santa Fe mediante memorando 20215320008453.la expedición de CDPy CRP</t>
  </si>
  <si>
    <t>Pago de la planilla integrada de autoliquidación de aportes del mes agosto de 2021, de los contratistas de prestación de servicios clasificados en riesgo IV y V de ARL vinculados a la Alcaldia Local Santa fe, con contratos superiores a un mes. Autorizado por el Alcalde Local de Santa Fe mediante memorando 20215320009983</t>
  </si>
  <si>
    <t>Pago de la planilla integrada de autoliquidación de aportes del mes de septiembre de los contratistas de prestación de servicios clasificados en riesgo IV y V de ARL vinculados a la Alcaldía Local de Santa fe, con contratos superiores a un mes. se autoriza por parte del Alcalde la expedición de CDP y CRP mediante memorando 20215320011833</t>
  </si>
  <si>
    <t>Pago de la planilla integrada de autoliquidación de aportes del mes octubre de 2021,de los contratos de prestación de servicios clasificados en riesgo IV y V de ARL vinculados a la Alcaldia Local Santa fe, con contratos superiores a un mes. Autorizado por el Alcalde Local de Santa Fe mediante memorando 20215320013213</t>
  </si>
  <si>
    <t>Pago de la planilla integrada de autoliquidación de aportes del mes noviembre de 2021, de los contratistas de prestación de servicios  clasificados en riesgo IV y V de ARL vinculados a la Alcaldia Local  Santa fe, con contratos superiores a un mes. Autorizado por el Alcalde Local de Santa Fe mediante memorando 20215320014363</t>
  </si>
  <si>
    <t>ADICION 1 Y PRORROGA 1 AL CONTRATO FDLSF-COP-237-2020 QUE TIENE COMO OBJETO REALIZAR A MONTO AGOTABLE, POR EL SISTEMA DE PRECIOS UNITARIOS FIJOS SIN FORMULA DE REAJUSTE, LAS OBRAS Y ACTIVIDADES PARA LA CONSERVACIÓN DE LA MALLA VIAL LOCAL Y SU ESPACIO PÚBLICO ASOCIADO  DE LA LOCALIDAD DE SANTA FE EN BOGOTA D.C</t>
  </si>
  <si>
    <t>ADICION 1 Y PRORROGA 1 AL CONTRATO FDLSF CIN 238 2020 CUYO OBJETO ES REALIZAR LA INTERVENTORÍA TÉCNICA, ADMINISTRATIVA, FINANCIERA, JURIDICA, SOCIAL, AMBIENTAL Y SST AL CONTRATO DE OBRA PUBLICA QUE TENDRÁ POR OBJETO: REALIZAR A MONTO AGOTABLE, POR EL SISTEMA DE PRECIOS UNITARIOS FIJOS SIN FORMULA DE REAJUSTE, LAS OBRAS Y ACTIVIDADES PARA LA CONSERVACIÓN DE LA MALLA VIAL LOCAL Y SU ESPACIO PÚBLICO ASOCIADO, DE LA LOCALIDAD DE SANTA FE EN BOGOTA D.C</t>
  </si>
  <si>
    <t>FDLSF-COP-237-2020</t>
  </si>
  <si>
    <t>DLSF CIN 238 2020</t>
  </si>
  <si>
    <t>ESTUDIOS E INGENIERIA SAS</t>
  </si>
  <si>
    <t>DOBLE R ARQUITECTURA E INGENIERIA SAS</t>
  </si>
  <si>
    <t>PAGO DE LOS SUBSIDIOS CORRESPONDIENTES AL PROYECTO NO. 2081  “SANTA FE ACTIVO CON EL ENVEJECIMIENTO CUIDADOR E INCLUYENTE”, COMPONENTE: SUBSIDIO TIPO C. LOCALIDAD DE SANTA FE. VIGENCIA 2021. DE ACUERDO CON EL CONVENIO MARCO DE ASOCIACIÓN 40002 DE 2011 Y LA SOLICITUD 20215320000313</t>
  </si>
  <si>
    <t>PAGO DE COSTOS OPERATIVOS LIGADOS AL PAGO DE SUBSIDIOS CORRESPONDIENTE AL PROYECTO NO. 2081 “SANTA FE ACTIVO CON EL ENVEJECIMIENTO CUIDADOR E INCLUYENTE”, COMPONENTE: SUBSIDIO TIPO C. LOCALIDAD DE SANTAFE. VIGENCIA2021. DE ACUERDO CON LA SOLICITUD 20215320000013</t>
  </si>
  <si>
    <t>POR LA CUAL SE AUTORIZA DE RECURSOS DEL FONDO DE DESARROLLO LOCAL DESANTA FE, CON DESTINO AL SISTEMA DISTRITAL BOGOTÁ SOLIDARIA A TRAVÉS DE LA DIRECCIÓN DISTRITAL DE TESORERÍA – SECRETARÍA DE HACIENDA DISTRITAL.</t>
  </si>
  <si>
    <t>PAGO DE COSTOS OPERATIVOS CORRESPONDIENTES AL MES DE DICIEMBRE DE 2020, QUE SE CAUSARON EN DESARROLLO DEL CONVENIO MARCO DE ASOCIACIÓN Nº 4002 DE 2011 Y SUS MODIFICACIONES, CELEBRADO ENTRE LA ALCALDÍA LOCAL DE SANTA FE, LA SECRETARÍA DISTRITAL DE INTEGRACIÓN SOCIAL Y LA CAJA DE COMPENSACIÓN FAMILIAR – COMPENSAR.</t>
  </si>
  <si>
    <t>ORDENAR EL GASTO CORRESPONDIENTE AL PROYECTO DE INVERSIÓN 2081 - SANTA FE ACTIVO CON EL ENVEJECIMIENTO, CUIDADOR E INCLUYENTE DE SANTA FE, POR VALOR DE MIL CIENTO SETENTA MILLONES NOVECIENTOS CINCO MIL SEISCIENTOS DIECISIETE PESOS MCTE ($1.170.905.617), PARA EL CANAL DE TRANSFERENCIAS MONETARIAS Y BENEFICIAR EN LA LOCALIDAD DE SANTA FE A LOS HOGARES EN SITUACIÓN DE POBREZA O DE VULNERABILIDAD, AFECTADOS POR LA EMERGENCIA SOCIAL Y ECONÓMICA OCASIONADA POR EL COVID  19. SOLICITUD SIPSE 59032</t>
  </si>
  <si>
    <t>Ordenar el gasto y pago correspondiente al proyecto de Proyecto No. 2081"Santa Fe activo con el envejecimiento, cuidador e incluyente" - Componente: Apoyo económico tipo C de la localidad de Santa Fe - Vigencia 2021 autorizado por el señor Alcalde Local mediante solicitud 60155 del 9 de julio de 2021 por el aplicativo sipse. Autorizo el CRP el señor alcalde mediante memorando 20215320007613 del 9 de julio de 2021</t>
  </si>
  <si>
    <t>garantizar el pago de los costos operativos que se causen en desarrollo del convenio de asociación No. 4002 de 2011, celebrado entre la Alcaldíalocal de Santa Fe, y la Caja de Compensación Familiar Compensar, dentro del Proyecto No. 2081 "Santa Fe activo con el envejecimiento, cuidador e incluyente". Localidad de Sanata Fe. Vigencia 2021, el señor Alcalde autoriza mediante la solicitud 59935 emitida el 30 de junio de 2021, y entregada a presupuesto por el aplicativo sipse el 9 de julio de 2021. Se autoriza por el señor Alcalde la expedición del CRP mediante memorando 20215320007613 del 9 de julio de 2021.</t>
  </si>
  <si>
    <t>GESTION DE SEGURIDAD ELECTRONICA S.A</t>
  </si>
  <si>
    <t>GUSTAVO ADOLFO FORERO GONZALEZ</t>
  </si>
  <si>
    <t>13108      OBLIGACIONES POR PAGAR FUNCIONAMIENTO</t>
  </si>
  <si>
    <t>CONTRATO DE ARRNDAMIENTO 127 DE 2020</t>
  </si>
  <si>
    <t>FDLSF-CPS-169-2019</t>
  </si>
  <si>
    <t>ORDEN DE COMPRA 45438</t>
  </si>
  <si>
    <t xml:space="preserve"> FDLSF-COP-237-2020</t>
  </si>
  <si>
    <t>FDLSF-CIN-238-2020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</si>
</sst>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quot;$&quot;\ #,##0.00"/>
    <numFmt numFmtId="166" formatCode="0.0"/>
    <numFmt numFmtId="167" formatCode="&quot;$&quot;\ #,##0"/>
  </numFmts>
  <fonts count="61" x14ac:knownFonts="1">
    <font>
      <sz val="11"/>
      <color theme="1"/>
      <name val="Calibri"/>
      <family val="2"/>
      <scheme val="minor"/>
    </font>
    <font>
      <b/>
      <sz val="10"/>
      <name val="Times New Roman"/>
      <family val="1"/>
    </font>
    <font>
      <b/>
      <sz val="14"/>
      <name val="Times New Roman"/>
      <family val="1"/>
    </font>
    <font>
      <sz val="10"/>
      <name val="Times New Roman"/>
      <family val="1"/>
    </font>
    <font>
      <b/>
      <sz val="12"/>
      <name val="Times New Roman"/>
      <family val="1"/>
    </font>
    <font>
      <b/>
      <i/>
      <sz val="10"/>
      <color indexed="8"/>
      <name val="Times New Roman"/>
      <family val="1"/>
    </font>
    <font>
      <sz val="10"/>
      <color indexed="8"/>
      <name val="Times New Roman"/>
      <family val="1"/>
    </font>
    <font>
      <sz val="10"/>
      <name val="Arial"/>
      <family val="2"/>
    </font>
    <font>
      <b/>
      <sz val="11"/>
      <name val="Arial Narrow"/>
      <family val="2"/>
    </font>
    <font>
      <b/>
      <sz val="12"/>
      <name val="Arial Narrow"/>
      <family val="2"/>
    </font>
    <font>
      <b/>
      <sz val="12"/>
      <color indexed="10"/>
      <name val="Times New Roman"/>
      <family val="1"/>
    </font>
    <font>
      <sz val="11"/>
      <name val="Times New Roman"/>
      <family val="1"/>
    </font>
    <font>
      <sz val="12"/>
      <name val="Times New Roman"/>
      <family val="1"/>
    </font>
    <font>
      <sz val="11"/>
      <name val="Arial Narrow"/>
      <family val="2"/>
    </font>
    <font>
      <sz val="11"/>
      <color indexed="8"/>
      <name val="Times New Roman"/>
      <family val="1"/>
    </font>
    <font>
      <sz val="9"/>
      <name val="Times New Roman"/>
      <family val="1"/>
    </font>
    <font>
      <i/>
      <sz val="10"/>
      <color indexed="8"/>
      <name val="Times New Roman"/>
      <family val="1"/>
    </font>
    <font>
      <b/>
      <sz val="10"/>
      <color indexed="8"/>
      <name val="Times New Roman"/>
      <family val="1"/>
    </font>
    <font>
      <sz val="12"/>
      <name val="Arial Narrow"/>
      <family val="2"/>
    </font>
    <font>
      <sz val="12"/>
      <color indexed="8"/>
      <name val="Times New Roman"/>
      <family val="1"/>
    </font>
    <font>
      <b/>
      <sz val="12"/>
      <color indexed="8"/>
      <name val="Times New Roman"/>
      <family val="1"/>
    </font>
    <font>
      <i/>
      <sz val="12"/>
      <color indexed="8"/>
      <name val="Times New Roman"/>
      <family val="1"/>
    </font>
    <font>
      <sz val="9"/>
      <color indexed="8"/>
      <name val="Tahoma"/>
      <family val="2"/>
    </font>
    <font>
      <b/>
      <sz val="9"/>
      <color indexed="8"/>
      <name val="Tahoma"/>
      <family val="2"/>
    </font>
    <font>
      <i/>
      <sz val="12"/>
      <name val="Times New Roman"/>
      <family val="1"/>
    </font>
    <font>
      <b/>
      <sz val="10"/>
      <color indexed="10"/>
      <name val="Times New Roman"/>
      <family val="1"/>
    </font>
    <font>
      <sz val="10"/>
      <color indexed="10"/>
      <name val="Times New Roman"/>
      <family val="1"/>
    </font>
    <font>
      <b/>
      <u/>
      <sz val="10"/>
      <color indexed="8"/>
      <name val="Times New Roman"/>
      <family val="1"/>
    </font>
    <font>
      <sz val="11"/>
      <name val="Calibri"/>
      <family val="2"/>
    </font>
    <font>
      <u/>
      <sz val="11"/>
      <name val="Calibri"/>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u/>
      <sz val="11"/>
      <color theme="10"/>
      <name val="Calibri"/>
      <family val="2"/>
      <scheme val="minor"/>
    </font>
    <font>
      <sz val="10"/>
      <color rgb="FF000000"/>
      <name val="Arial"/>
      <family val="2"/>
    </font>
    <font>
      <sz val="11"/>
      <color rgb="FFFF0000"/>
      <name val="Calibri"/>
      <family val="2"/>
      <scheme val="minor"/>
    </font>
    <font>
      <b/>
      <sz val="11"/>
      <color theme="1"/>
      <name val="Calibri"/>
      <family val="2"/>
      <scheme val="minor"/>
    </font>
    <font>
      <sz val="10"/>
      <color theme="1"/>
      <name val="Times New Roman"/>
      <family val="1"/>
    </font>
    <font>
      <b/>
      <sz val="10"/>
      <color rgb="FFFF0000"/>
      <name val="Arial Narrow"/>
      <family val="2"/>
    </font>
    <font>
      <sz val="10"/>
      <color theme="1"/>
      <name val="Arial Narrow"/>
      <family val="2"/>
    </font>
    <font>
      <sz val="11"/>
      <color theme="1"/>
      <name val="Arial"/>
      <family val="2"/>
    </font>
    <font>
      <sz val="9"/>
      <color theme="1"/>
      <name val="Arial Narrow"/>
      <family val="2"/>
    </font>
    <font>
      <sz val="11"/>
      <color theme="1"/>
      <name val="Arial Narrow"/>
      <family val="2"/>
    </font>
    <font>
      <b/>
      <sz val="11"/>
      <color rgb="FFFF0000"/>
      <name val="Calibri"/>
      <family val="2"/>
      <scheme val="minor"/>
    </font>
    <font>
      <b/>
      <sz val="12"/>
      <color rgb="FFFF0000"/>
      <name val="Times New Roman"/>
      <family val="1"/>
    </font>
    <font>
      <sz val="11"/>
      <color theme="0" tint="-4.9989318521683403E-2"/>
      <name val="Calibri"/>
      <family val="2"/>
      <scheme val="minor"/>
    </font>
    <font>
      <sz val="5"/>
      <color theme="1"/>
      <name val="Arial"/>
      <family val="2"/>
    </font>
    <font>
      <b/>
      <sz val="11"/>
      <color theme="1"/>
      <name val="Arial Narrow"/>
      <family val="2"/>
    </font>
    <font>
      <sz val="11"/>
      <color theme="1"/>
      <name val="Times New Roman"/>
      <family val="1"/>
    </font>
    <font>
      <b/>
      <sz val="12"/>
      <color theme="1"/>
      <name val="Times New Roman"/>
      <family val="1"/>
    </font>
    <font>
      <b/>
      <sz val="10"/>
      <color theme="1"/>
      <name val="Times New Roman"/>
      <family val="1"/>
    </font>
    <font>
      <sz val="12"/>
      <color theme="1"/>
      <name val="Times New Roman"/>
      <family val="1"/>
    </font>
    <font>
      <sz val="11"/>
      <name val="Calibri"/>
      <family val="2"/>
      <scheme val="minor"/>
    </font>
    <font>
      <b/>
      <sz val="11"/>
      <color theme="1"/>
      <name val="Times New Roman"/>
      <family val="1"/>
    </font>
    <font>
      <u/>
      <sz val="11"/>
      <color theme="10"/>
      <name val="Calibri"/>
      <family val="2"/>
    </font>
    <font>
      <sz val="11"/>
      <color rgb="FF000000"/>
      <name val="Calibri"/>
      <family val="2"/>
      <scheme val="minor"/>
    </font>
    <font>
      <b/>
      <sz val="12"/>
      <color theme="5" tint="-0.499984740745262"/>
      <name val="Times New Roman"/>
      <family val="1"/>
    </font>
    <font>
      <b/>
      <i/>
      <sz val="10"/>
      <color theme="1"/>
      <name val="Times New Roman"/>
      <family val="1"/>
    </font>
    <font>
      <sz val="10"/>
      <name val="Arial"/>
      <family val="2"/>
    </font>
    <font>
      <sz val="10"/>
      <color rgb="FFFF0000"/>
      <name val="Times New Roman"/>
      <family val="1"/>
    </font>
  </fonts>
  <fills count="18">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4" tint="0.39997558519241921"/>
        <bgColor indexed="64"/>
      </patternFill>
    </fill>
    <fill>
      <patternFill patternType="solid">
        <fgColor theme="9"/>
        <bgColor indexed="64"/>
      </patternFill>
    </fill>
    <fill>
      <patternFill patternType="solid">
        <fgColor rgb="FFFFC000"/>
        <bgColor indexed="64"/>
      </patternFill>
    </fill>
    <fill>
      <patternFill patternType="solid">
        <fgColor theme="3" tint="0.59999389629810485"/>
        <bgColor indexed="64"/>
      </patternFill>
    </fill>
    <fill>
      <patternFill patternType="solid">
        <fgColor theme="0" tint="-0.249977111117893"/>
        <bgColor indexed="64"/>
      </patternFill>
    </fill>
    <fill>
      <patternFill patternType="solid">
        <fgColor rgb="FFF2F2F2"/>
        <bgColor indexed="64"/>
      </patternFill>
    </fill>
  </fills>
  <borders count="46">
    <border>
      <left/>
      <right/>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s>
  <cellStyleXfs count="7">
    <xf numFmtId="0" fontId="0" fillId="0" borderId="0"/>
    <xf numFmtId="0" fontId="34" fillId="0" borderId="0" applyNumberFormat="0" applyFill="0" applyBorder="0" applyAlignment="0" applyProtection="0"/>
    <xf numFmtId="164" fontId="32" fillId="0" borderId="0" applyFont="0" applyFill="0" applyBorder="0" applyAlignment="0" applyProtection="0"/>
    <xf numFmtId="0" fontId="35" fillId="0" borderId="0"/>
    <xf numFmtId="0" fontId="35" fillId="0" borderId="0"/>
    <xf numFmtId="9" fontId="32" fillId="0" borderId="0" applyFont="0" applyFill="0" applyBorder="0" applyAlignment="0" applyProtection="0"/>
    <xf numFmtId="0" fontId="59" fillId="0" borderId="0"/>
  </cellStyleXfs>
  <cellXfs count="355">
    <xf numFmtId="0" fontId="0" fillId="0" borderId="0" xfId="0"/>
    <xf numFmtId="0" fontId="38" fillId="0" borderId="1" xfId="0" applyFont="1" applyBorder="1" applyAlignment="1">
      <alignment horizontal="justify" vertical="center" wrapText="1"/>
    </xf>
    <xf numFmtId="0" fontId="38" fillId="0" borderId="2" xfId="0" applyFont="1" applyBorder="1" applyAlignment="1">
      <alignment horizontal="justify" vertical="center" wrapText="1"/>
    </xf>
    <xf numFmtId="0" fontId="39" fillId="2" borderId="3" xfId="0" applyFont="1" applyFill="1" applyBorder="1" applyAlignment="1">
      <alignment vertical="center"/>
    </xf>
    <xf numFmtId="0" fontId="37" fillId="0" borderId="0" xfId="0" applyFont="1"/>
    <xf numFmtId="0" fontId="40" fillId="0" borderId="0" xfId="0" applyFont="1"/>
    <xf numFmtId="0" fontId="7" fillId="0" borderId="4" xfId="0" applyFont="1" applyBorder="1" applyAlignment="1">
      <alignment vertical="center"/>
    </xf>
    <xf numFmtId="166" fontId="0" fillId="0" borderId="0" xfId="0" applyNumberFormat="1" applyProtection="1">
      <protection hidden="1"/>
    </xf>
    <xf numFmtId="0" fontId="40" fillId="0" borderId="0" xfId="0" applyFont="1" applyAlignment="1">
      <alignment horizontal="left"/>
    </xf>
    <xf numFmtId="0" fontId="41" fillId="0" borderId="0" xfId="0" applyFont="1" applyProtection="1">
      <protection hidden="1"/>
    </xf>
    <xf numFmtId="0" fontId="40" fillId="0" borderId="0" xfId="0" applyFont="1" applyAlignment="1">
      <alignment wrapText="1"/>
    </xf>
    <xf numFmtId="0" fontId="42" fillId="0" borderId="0" xfId="0" applyFont="1"/>
    <xf numFmtId="0" fontId="43" fillId="0" borderId="0" xfId="0" applyFont="1" applyAlignment="1">
      <alignment wrapText="1"/>
    </xf>
    <xf numFmtId="0" fontId="44" fillId="2" borderId="0" xfId="0" applyFont="1" applyFill="1"/>
    <xf numFmtId="0" fontId="0" fillId="0" borderId="0" xfId="0" applyAlignment="1" applyProtection="1">
      <alignment wrapText="1"/>
      <protection hidden="1"/>
    </xf>
    <xf numFmtId="0" fontId="44" fillId="2" borderId="0" xfId="0" applyFont="1" applyFill="1" applyAlignment="1" applyProtection="1">
      <alignment wrapText="1"/>
      <protection hidden="1"/>
    </xf>
    <xf numFmtId="0" fontId="0" fillId="0" borderId="0" xfId="0" applyAlignment="1">
      <alignment vertical="top"/>
    </xf>
    <xf numFmtId="0" fontId="0" fillId="0" borderId="0" xfId="0" applyAlignment="1" applyProtection="1">
      <alignment vertical="top" wrapText="1"/>
      <protection hidden="1"/>
    </xf>
    <xf numFmtId="0" fontId="43" fillId="0" borderId="3" xfId="0" applyFont="1" applyBorder="1" applyAlignment="1">
      <alignment wrapText="1"/>
    </xf>
    <xf numFmtId="0" fontId="43" fillId="3" borderId="3" xfId="0" applyFont="1" applyFill="1" applyBorder="1" applyAlignment="1">
      <alignment wrapText="1"/>
    </xf>
    <xf numFmtId="0" fontId="43" fillId="4" borderId="3" xfId="0" applyFont="1" applyFill="1" applyBorder="1" applyAlignment="1">
      <alignment wrapText="1"/>
    </xf>
    <xf numFmtId="0" fontId="43" fillId="5" borderId="3" xfId="0" applyFont="1" applyFill="1" applyBorder="1" applyAlignment="1">
      <alignment wrapText="1"/>
    </xf>
    <xf numFmtId="0" fontId="43" fillId="6" borderId="3" xfId="0" applyFont="1" applyFill="1" applyBorder="1" applyAlignment="1">
      <alignment wrapText="1"/>
    </xf>
    <xf numFmtId="0" fontId="43" fillId="7" borderId="3" xfId="0" applyFont="1" applyFill="1" applyBorder="1" applyAlignment="1">
      <alignment wrapText="1"/>
    </xf>
    <xf numFmtId="0" fontId="43" fillId="8" borderId="3" xfId="0" applyFont="1" applyFill="1" applyBorder="1" applyAlignment="1">
      <alignment wrapText="1"/>
    </xf>
    <xf numFmtId="0" fontId="0" fillId="3" borderId="5" xfId="0" applyFill="1" applyBorder="1"/>
    <xf numFmtId="0" fontId="0" fillId="4" borderId="5" xfId="0" applyFill="1" applyBorder="1"/>
    <xf numFmtId="0" fontId="0" fillId="5" borderId="5" xfId="0" applyFill="1" applyBorder="1"/>
    <xf numFmtId="0" fontId="0" fillId="6" borderId="5" xfId="0" applyFill="1" applyBorder="1"/>
    <xf numFmtId="0" fontId="0" fillId="7" borderId="5" xfId="0" applyFill="1" applyBorder="1"/>
    <xf numFmtId="0" fontId="0" fillId="8" borderId="5" xfId="0" applyFill="1" applyBorder="1"/>
    <xf numFmtId="0" fontId="0" fillId="0" borderId="5" xfId="0" applyBorder="1"/>
    <xf numFmtId="0" fontId="0" fillId="0" borderId="0" xfId="0" applyAlignment="1">
      <alignment vertical="center" wrapText="1"/>
    </xf>
    <xf numFmtId="0" fontId="36" fillId="2" borderId="0" xfId="0" applyFont="1" applyFill="1" applyAlignment="1">
      <alignment vertical="top"/>
    </xf>
    <xf numFmtId="0" fontId="47" fillId="0" borderId="0" xfId="0" applyFont="1"/>
    <xf numFmtId="0" fontId="43" fillId="0" borderId="8" xfId="0" applyFont="1" applyBorder="1" applyAlignment="1">
      <alignment wrapText="1"/>
    </xf>
    <xf numFmtId="0" fontId="0" fillId="9" borderId="0" xfId="0" applyFill="1"/>
    <xf numFmtId="0" fontId="0" fillId="0" borderId="11" xfId="0" applyBorder="1"/>
    <xf numFmtId="0" fontId="8" fillId="10" borderId="3" xfId="0" applyFont="1" applyFill="1" applyBorder="1" applyAlignment="1">
      <alignment horizontal="center"/>
    </xf>
    <xf numFmtId="0" fontId="8" fillId="10" borderId="12" xfId="0" applyFont="1" applyFill="1" applyBorder="1" applyAlignment="1">
      <alignment horizontal="center"/>
    </xf>
    <xf numFmtId="0" fontId="48" fillId="10" borderId="13" xfId="0" applyFont="1" applyFill="1" applyBorder="1" applyAlignment="1">
      <alignment horizontal="center"/>
    </xf>
    <xf numFmtId="0" fontId="37" fillId="10" borderId="14" xfId="0" applyFont="1" applyFill="1" applyBorder="1" applyAlignment="1">
      <alignment horizontal="center"/>
    </xf>
    <xf numFmtId="0" fontId="37" fillId="11" borderId="3" xfId="0" applyFont="1" applyFill="1" applyBorder="1" applyAlignment="1">
      <alignment horizontal="center" vertical="center"/>
    </xf>
    <xf numFmtId="0" fontId="43" fillId="11" borderId="3" xfId="0" applyFont="1" applyFill="1" applyBorder="1" applyAlignment="1">
      <alignment horizontal="justify" vertical="center" wrapText="1"/>
    </xf>
    <xf numFmtId="0" fontId="0" fillId="11" borderId="3" xfId="0" applyFill="1" applyBorder="1" applyAlignment="1">
      <alignment horizontal="justify" vertical="center"/>
    </xf>
    <xf numFmtId="0" fontId="37" fillId="12" borderId="3" xfId="0" applyFont="1" applyFill="1" applyBorder="1" applyAlignment="1">
      <alignment horizontal="center"/>
    </xf>
    <xf numFmtId="0" fontId="43" fillId="12" borderId="3" xfId="0" applyFont="1" applyFill="1" applyBorder="1" applyAlignment="1">
      <alignment horizontal="justify" vertical="center" wrapText="1"/>
    </xf>
    <xf numFmtId="0" fontId="37" fillId="13" borderId="3" xfId="0" applyFont="1" applyFill="1" applyBorder="1" applyAlignment="1">
      <alignment horizontal="center"/>
    </xf>
    <xf numFmtId="0" fontId="43" fillId="13" borderId="3" xfId="0" applyFont="1" applyFill="1" applyBorder="1" applyAlignment="1">
      <alignment horizontal="justify" vertical="center" wrapText="1"/>
    </xf>
    <xf numFmtId="0" fontId="0" fillId="13" borderId="3" xfId="0" applyFill="1" applyBorder="1" applyAlignment="1">
      <alignment horizontal="justify" vertical="center"/>
    </xf>
    <xf numFmtId="0" fontId="37" fillId="14" borderId="3" xfId="0" applyFont="1" applyFill="1" applyBorder="1" applyAlignment="1">
      <alignment horizontal="center" vertical="center"/>
    </xf>
    <xf numFmtId="0" fontId="43" fillId="14" borderId="3" xfId="0" applyFont="1" applyFill="1" applyBorder="1" applyAlignment="1">
      <alignment horizontal="justify" vertical="center" wrapText="1"/>
    </xf>
    <xf numFmtId="0" fontId="0" fillId="14" borderId="3" xfId="0" applyFill="1" applyBorder="1" applyAlignment="1">
      <alignment horizontal="justify" vertical="center"/>
    </xf>
    <xf numFmtId="14" fontId="0" fillId="0" borderId="0" xfId="0" applyNumberFormat="1"/>
    <xf numFmtId="0" fontId="9" fillId="15" borderId="3" xfId="0" applyFont="1" applyFill="1" applyBorder="1" applyAlignment="1">
      <alignment horizontal="center" vertical="center"/>
    </xf>
    <xf numFmtId="0" fontId="43" fillId="15" borderId="3" xfId="0" applyFont="1" applyFill="1" applyBorder="1" applyAlignment="1">
      <alignment horizontal="left" vertical="center" wrapText="1"/>
    </xf>
    <xf numFmtId="0" fontId="0" fillId="15" borderId="3" xfId="0" applyFill="1" applyBorder="1" applyAlignment="1">
      <alignment horizontal="justify" vertical="center"/>
    </xf>
    <xf numFmtId="0" fontId="37" fillId="15" borderId="3" xfId="0" applyFont="1" applyFill="1" applyBorder="1" applyAlignment="1">
      <alignment horizontal="center" vertical="center"/>
    </xf>
    <xf numFmtId="0" fontId="0" fillId="15" borderId="3" xfId="0" applyFill="1" applyBorder="1" applyAlignment="1">
      <alignment horizontal="left" vertical="center"/>
    </xf>
    <xf numFmtId="0" fontId="0" fillId="12" borderId="3" xfId="0" applyFill="1" applyBorder="1" applyAlignment="1">
      <alignment horizontal="justify" vertical="center" wrapText="1"/>
    </xf>
    <xf numFmtId="0" fontId="36" fillId="0" borderId="0" xfId="0" applyFont="1"/>
    <xf numFmtId="0" fontId="38" fillId="9" borderId="1" xfId="0" applyFont="1" applyFill="1" applyBorder="1" applyAlignment="1">
      <alignment horizontal="justify" vertical="center" wrapText="1"/>
    </xf>
    <xf numFmtId="0" fontId="9" fillId="3" borderId="15" xfId="0" applyFont="1" applyFill="1" applyBorder="1" applyAlignment="1">
      <alignment horizontal="center" vertical="center"/>
    </xf>
    <xf numFmtId="0" fontId="9" fillId="4" borderId="15" xfId="0" applyFont="1" applyFill="1" applyBorder="1" applyAlignment="1">
      <alignment horizontal="center" vertical="center"/>
    </xf>
    <xf numFmtId="0" fontId="9" fillId="5" borderId="15" xfId="0" applyFont="1" applyFill="1" applyBorder="1" applyAlignment="1">
      <alignment horizontal="center" vertical="center"/>
    </xf>
    <xf numFmtId="0" fontId="9" fillId="6" borderId="15" xfId="0" applyFont="1" applyFill="1" applyBorder="1" applyAlignment="1">
      <alignment horizontal="center" vertical="center"/>
    </xf>
    <xf numFmtId="0" fontId="9" fillId="7" borderId="15" xfId="0" applyFont="1" applyFill="1" applyBorder="1" applyAlignment="1">
      <alignment horizontal="center" vertical="center"/>
    </xf>
    <xf numFmtId="0" fontId="9" fillId="8" borderId="15" xfId="0" applyFont="1" applyFill="1" applyBorder="1" applyAlignment="1">
      <alignment horizontal="center" vertical="center"/>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0" fillId="2" borderId="3" xfId="0" applyFill="1" applyBorder="1"/>
    <xf numFmtId="0" fontId="0" fillId="8" borderId="3" xfId="0" applyFill="1" applyBorder="1" applyAlignment="1">
      <alignment horizontal="left" vertical="center"/>
    </xf>
    <xf numFmtId="3" fontId="0" fillId="0" borderId="0" xfId="0" applyNumberFormat="1"/>
    <xf numFmtId="0" fontId="49" fillId="0" borderId="0" xfId="0" applyFont="1" applyAlignment="1">
      <alignment horizontal="center"/>
    </xf>
    <xf numFmtId="14" fontId="49" fillId="0" borderId="0" xfId="0" applyNumberFormat="1" applyFont="1" applyAlignment="1">
      <alignment horizontal="center"/>
    </xf>
    <xf numFmtId="3" fontId="49" fillId="0" borderId="0" xfId="0" applyNumberFormat="1" applyFont="1" applyAlignment="1">
      <alignment horizontal="center"/>
    </xf>
    <xf numFmtId="0" fontId="49" fillId="0" borderId="0" xfId="0" applyFont="1"/>
    <xf numFmtId="14" fontId="50" fillId="0" borderId="3" xfId="0" applyNumberFormat="1" applyFont="1" applyBorder="1" applyAlignment="1">
      <alignment horizontal="left" vertical="center"/>
    </xf>
    <xf numFmtId="3" fontId="50" fillId="0" borderId="3" xfId="0" applyNumberFormat="1" applyFont="1" applyBorder="1" applyAlignment="1">
      <alignment vertical="center"/>
    </xf>
    <xf numFmtId="0" fontId="49" fillId="0" borderId="0" xfId="0" applyFont="1" applyAlignment="1">
      <alignment horizontal="justify"/>
    </xf>
    <xf numFmtId="1" fontId="0" fillId="0" borderId="0" xfId="0" applyNumberFormat="1" applyAlignment="1">
      <alignment horizontal="center" vertical="center"/>
    </xf>
    <xf numFmtId="49" fontId="0" fillId="0" borderId="0" xfId="0" applyNumberFormat="1"/>
    <xf numFmtId="1" fontId="0" fillId="9" borderId="0" xfId="0" applyNumberFormat="1" applyFill="1" applyAlignment="1">
      <alignment horizontal="center" vertical="center"/>
    </xf>
    <xf numFmtId="49" fontId="0" fillId="9" borderId="0" xfId="0" applyNumberFormat="1" applyFill="1"/>
    <xf numFmtId="1" fontId="50" fillId="0" borderId="0" xfId="0" applyNumberFormat="1" applyFont="1" applyAlignment="1">
      <alignment horizontal="center" vertical="center"/>
    </xf>
    <xf numFmtId="3" fontId="50" fillId="0" borderId="0" xfId="0" applyNumberFormat="1" applyFont="1" applyAlignment="1">
      <alignment horizontal="left" vertical="center"/>
    </xf>
    <xf numFmtId="0" fontId="50" fillId="0" borderId="0" xfId="0" applyFont="1" applyAlignment="1">
      <alignment horizontal="left" vertical="center"/>
    </xf>
    <xf numFmtId="3" fontId="50" fillId="0" borderId="0" xfId="0" applyNumberFormat="1" applyFont="1" applyAlignment="1">
      <alignment horizontal="center" vertical="center"/>
    </xf>
    <xf numFmtId="0" fontId="50" fillId="0" borderId="0" xfId="0" applyFont="1" applyAlignment="1">
      <alignment horizontal="center" vertical="center"/>
    </xf>
    <xf numFmtId="0" fontId="38" fillId="9" borderId="0" xfId="0" applyFont="1" applyFill="1" applyAlignment="1">
      <alignment horizontal="center" vertical="center"/>
    </xf>
    <xf numFmtId="0" fontId="38" fillId="9" borderId="0" xfId="0" applyFont="1" applyFill="1" applyAlignment="1">
      <alignment horizontal="center" vertical="center" wrapText="1"/>
    </xf>
    <xf numFmtId="0" fontId="50" fillId="9" borderId="0" xfId="0" applyFont="1" applyFill="1" applyAlignment="1">
      <alignment vertical="center"/>
    </xf>
    <xf numFmtId="0" fontId="50" fillId="9" borderId="0" xfId="0" applyFont="1" applyFill="1" applyAlignment="1">
      <alignment horizontal="center" vertical="center"/>
    </xf>
    <xf numFmtId="3" fontId="50" fillId="9" borderId="0" xfId="0" applyNumberFormat="1" applyFont="1" applyFill="1" applyAlignment="1">
      <alignment horizontal="left" vertical="center"/>
    </xf>
    <xf numFmtId="1" fontId="50" fillId="9" borderId="0" xfId="0" applyNumberFormat="1" applyFont="1" applyFill="1" applyAlignment="1">
      <alignment horizontal="left" vertical="center"/>
    </xf>
    <xf numFmtId="3" fontId="49" fillId="16" borderId="3" xfId="0" applyNumberFormat="1" applyFont="1" applyFill="1" applyBorder="1"/>
    <xf numFmtId="14" fontId="49" fillId="16" borderId="3" xfId="0" applyNumberFormat="1" applyFont="1" applyFill="1" applyBorder="1"/>
    <xf numFmtId="1" fontId="49" fillId="16" borderId="3" xfId="0" applyNumberFormat="1" applyFont="1" applyFill="1" applyBorder="1" applyAlignment="1">
      <alignment horizontal="center" vertical="center"/>
    </xf>
    <xf numFmtId="14" fontId="49" fillId="9" borderId="3" xfId="0" applyNumberFormat="1" applyFont="1" applyFill="1" applyBorder="1" applyAlignment="1">
      <alignment horizontal="center" vertical="center" wrapText="1"/>
    </xf>
    <xf numFmtId="14" fontId="49" fillId="9" borderId="3" xfId="0" applyNumberFormat="1" applyFont="1" applyFill="1" applyBorder="1" applyAlignment="1">
      <alignment horizontal="center" wrapText="1"/>
    </xf>
    <xf numFmtId="0" fontId="0" fillId="16" borderId="3" xfId="0" applyFill="1" applyBorder="1"/>
    <xf numFmtId="0" fontId="0" fillId="16" borderId="3" xfId="0" applyFill="1" applyBorder="1" applyAlignment="1">
      <alignment horizontal="center"/>
    </xf>
    <xf numFmtId="1" fontId="50" fillId="16" borderId="3" xfId="0" applyNumberFormat="1" applyFont="1" applyFill="1" applyBorder="1" applyAlignment="1">
      <alignment horizontal="left" vertical="center"/>
    </xf>
    <xf numFmtId="3" fontId="50" fillId="16" borderId="3" xfId="0" applyNumberFormat="1" applyFont="1" applyFill="1" applyBorder="1" applyAlignment="1">
      <alignment horizontal="left" vertical="center"/>
    </xf>
    <xf numFmtId="0" fontId="50" fillId="16" borderId="3" xfId="0" applyFont="1" applyFill="1" applyBorder="1" applyAlignment="1">
      <alignment horizontal="center" vertical="center"/>
    </xf>
    <xf numFmtId="0" fontId="38" fillId="9" borderId="3" xfId="0" applyFont="1" applyFill="1" applyBorder="1" applyAlignment="1">
      <alignment horizontal="center" vertical="center" wrapText="1"/>
    </xf>
    <xf numFmtId="0" fontId="38" fillId="9" borderId="3" xfId="0" applyFont="1" applyFill="1" applyBorder="1" applyAlignment="1">
      <alignment horizontal="center" vertical="center"/>
    </xf>
    <xf numFmtId="3" fontId="50" fillId="16" borderId="3" xfId="0" applyNumberFormat="1" applyFont="1" applyFill="1" applyBorder="1" applyAlignment="1">
      <alignment horizontal="center" vertical="center"/>
    </xf>
    <xf numFmtId="0" fontId="51" fillId="9" borderId="0" xfId="0" applyFont="1" applyFill="1" applyAlignment="1">
      <alignment vertical="center"/>
    </xf>
    <xf numFmtId="0" fontId="52" fillId="0" borderId="0" xfId="0" applyFont="1" applyAlignment="1">
      <alignment horizontal="justify" vertical="center"/>
    </xf>
    <xf numFmtId="0" fontId="53" fillId="0" borderId="0" xfId="0" applyFont="1"/>
    <xf numFmtId="0" fontId="4" fillId="0" borderId="0" xfId="0" applyFont="1" applyAlignment="1">
      <alignment horizontal="center" vertical="center"/>
    </xf>
    <xf numFmtId="9" fontId="49" fillId="0" borderId="3" xfId="5" applyFont="1" applyFill="1" applyBorder="1" applyAlignment="1" applyProtection="1">
      <alignment horizontal="center" vertical="center"/>
    </xf>
    <xf numFmtId="0" fontId="0" fillId="8" borderId="28" xfId="0" applyFill="1" applyBorder="1" applyAlignment="1">
      <alignment horizontal="left" vertical="center" wrapText="1"/>
    </xf>
    <xf numFmtId="0" fontId="0" fillId="11" borderId="5" xfId="0" applyFill="1" applyBorder="1" applyAlignment="1">
      <alignment horizontal="justify" vertical="center"/>
    </xf>
    <xf numFmtId="0" fontId="0" fillId="12" borderId="5" xfId="0" applyFill="1" applyBorder="1" applyAlignment="1">
      <alignment horizontal="justify" vertical="center" wrapText="1"/>
    </xf>
    <xf numFmtId="0" fontId="0" fillId="13" borderId="5" xfId="0" applyFill="1" applyBorder="1" applyAlignment="1">
      <alignment horizontal="justify" vertical="center"/>
    </xf>
    <xf numFmtId="0" fontId="0" fillId="14" borderId="5" xfId="0" applyFill="1" applyBorder="1" applyAlignment="1">
      <alignment horizontal="justify" vertical="center"/>
    </xf>
    <xf numFmtId="0" fontId="0" fillId="8" borderId="29" xfId="0" applyFill="1" applyBorder="1" applyAlignment="1">
      <alignment horizontal="left" vertical="center" wrapText="1"/>
    </xf>
    <xf numFmtId="0" fontId="8" fillId="10" borderId="12" xfId="0" applyFont="1" applyFill="1" applyBorder="1" applyAlignment="1">
      <alignment horizontal="center" wrapText="1"/>
    </xf>
    <xf numFmtId="0" fontId="38" fillId="0" borderId="30" xfId="0" applyFont="1" applyBorder="1" applyAlignment="1">
      <alignment horizontal="center" vertical="center" wrapText="1"/>
    </xf>
    <xf numFmtId="0" fontId="3" fillId="0" borderId="2" xfId="0" applyFont="1" applyBorder="1" applyAlignment="1">
      <alignment horizontal="justify" vertical="center" wrapText="1"/>
    </xf>
    <xf numFmtId="0" fontId="38" fillId="0" borderId="31" xfId="0" applyFont="1" applyBorder="1" applyAlignment="1">
      <alignment horizontal="center" vertical="center" wrapText="1"/>
    </xf>
    <xf numFmtId="0" fontId="38" fillId="0" borderId="32" xfId="0" applyFont="1" applyBorder="1" applyAlignment="1">
      <alignment horizontal="justify" vertical="center" wrapText="1"/>
    </xf>
    <xf numFmtId="0" fontId="3" fillId="0" borderId="1" xfId="0" applyFont="1" applyBorder="1" applyAlignment="1">
      <alignment horizontal="justify" vertical="center" wrapText="1"/>
    </xf>
    <xf numFmtId="0" fontId="38" fillId="0" borderId="0" xfId="0" applyFont="1" applyAlignment="1">
      <alignment horizontal="center" vertical="center" wrapText="1"/>
    </xf>
    <xf numFmtId="0" fontId="38" fillId="0" borderId="0" xfId="0" applyFont="1" applyAlignment="1">
      <alignment horizontal="justify" vertical="center" wrapText="1"/>
    </xf>
    <xf numFmtId="0" fontId="38" fillId="0" borderId="33" xfId="0" applyFont="1" applyBorder="1" applyAlignment="1">
      <alignment horizontal="center" vertical="center" wrapText="1"/>
    </xf>
    <xf numFmtId="0" fontId="38" fillId="0" borderId="33" xfId="0" applyFont="1" applyBorder="1" applyAlignment="1">
      <alignment horizontal="justify" vertical="center" wrapText="1"/>
    </xf>
    <xf numFmtId="0" fontId="38" fillId="0" borderId="32" xfId="0" applyFont="1" applyBorder="1" applyAlignment="1">
      <alignment horizontal="center" vertical="center" wrapText="1"/>
    </xf>
    <xf numFmtId="0" fontId="38" fillId="0" borderId="34" xfId="0" applyFont="1" applyBorder="1" applyAlignment="1">
      <alignment horizontal="justify" vertical="center" wrapText="1"/>
    </xf>
    <xf numFmtId="0" fontId="9" fillId="10" borderId="3" xfId="0" applyFont="1" applyFill="1" applyBorder="1" applyAlignment="1">
      <alignment horizontal="center" vertical="center"/>
    </xf>
    <xf numFmtId="0" fontId="43" fillId="10" borderId="3" xfId="0" applyFont="1" applyFill="1" applyBorder="1" applyAlignment="1">
      <alignment horizontal="left" vertical="center" wrapText="1"/>
    </xf>
    <xf numFmtId="0" fontId="0" fillId="10" borderId="5" xfId="0" applyFill="1" applyBorder="1" applyAlignment="1">
      <alignment horizontal="justify" vertical="center"/>
    </xf>
    <xf numFmtId="0" fontId="37" fillId="10" borderId="3" xfId="0" applyFont="1" applyFill="1" applyBorder="1" applyAlignment="1">
      <alignment horizontal="center" vertical="center"/>
    </xf>
    <xf numFmtId="0" fontId="0" fillId="10" borderId="3" xfId="0" applyFill="1" applyBorder="1" applyAlignment="1">
      <alignment horizontal="left" vertical="center"/>
    </xf>
    <xf numFmtId="0" fontId="0" fillId="10" borderId="4" xfId="0" applyFill="1" applyBorder="1" applyAlignment="1">
      <alignment horizontal="left" vertical="center"/>
    </xf>
    <xf numFmtId="0" fontId="0" fillId="10" borderId="35" xfId="0" applyFill="1" applyBorder="1" applyAlignment="1">
      <alignment horizontal="justify" vertical="center"/>
    </xf>
    <xf numFmtId="0" fontId="38" fillId="9" borderId="2" xfId="0" applyFont="1" applyFill="1" applyBorder="1" applyAlignment="1">
      <alignment horizontal="justify" vertical="center" wrapText="1"/>
    </xf>
    <xf numFmtId="0" fontId="55" fillId="0" borderId="3" xfId="1" applyFont="1" applyFill="1" applyBorder="1" applyAlignment="1">
      <alignment horizontal="center" vertical="center"/>
    </xf>
    <xf numFmtId="9" fontId="11" fillId="0" borderId="3" xfId="5" applyFont="1" applyFill="1" applyBorder="1" applyAlignment="1" applyProtection="1">
      <alignment horizontal="center" vertical="center"/>
    </xf>
    <xf numFmtId="0" fontId="0" fillId="0" borderId="3" xfId="0" applyFill="1" applyBorder="1" applyAlignment="1" applyProtection="1">
      <alignment horizontal="justify" vertical="center"/>
      <protection locked="0"/>
    </xf>
    <xf numFmtId="3" fontId="3" fillId="0" borderId="3" xfId="0" applyNumberFormat="1" applyFont="1" applyFill="1" applyBorder="1" applyAlignment="1" applyProtection="1">
      <alignment horizontal="right" vertical="center" wrapText="1"/>
      <protection locked="0"/>
    </xf>
    <xf numFmtId="0" fontId="0" fillId="0" borderId="0" xfId="0" applyFill="1" applyAlignment="1">
      <alignment horizontal="justify" vertical="center"/>
    </xf>
    <xf numFmtId="0" fontId="0" fillId="0" borderId="3" xfId="0" applyFill="1" applyBorder="1" applyAlignment="1">
      <alignment horizontal="justify" vertical="center"/>
    </xf>
    <xf numFmtId="0" fontId="0" fillId="0" borderId="3" xfId="0" applyFill="1" applyBorder="1" applyAlignment="1" applyProtection="1">
      <alignment horizontal="center" vertical="center"/>
      <protection locked="0"/>
    </xf>
    <xf numFmtId="0" fontId="49" fillId="0" borderId="3" xfId="0" applyFont="1" applyFill="1" applyBorder="1" applyAlignment="1" applyProtection="1">
      <alignment horizontal="left" vertical="center"/>
      <protection locked="0"/>
    </xf>
    <xf numFmtId="0" fontId="49" fillId="0" borderId="3" xfId="0" applyFont="1" applyFill="1" applyBorder="1" applyAlignment="1" applyProtection="1">
      <alignment horizontal="left" vertical="center" wrapText="1"/>
      <protection locked="0"/>
    </xf>
    <xf numFmtId="0" fontId="49" fillId="0" borderId="3" xfId="0" applyFont="1" applyFill="1" applyBorder="1" applyAlignment="1" applyProtection="1">
      <alignment horizontal="justify" vertical="center"/>
      <protection locked="0"/>
    </xf>
    <xf numFmtId="0" fontId="14" fillId="0" borderId="3" xfId="4" applyFont="1" applyFill="1" applyBorder="1" applyAlignment="1" applyProtection="1">
      <alignment horizontal="left" vertical="center" wrapText="1"/>
      <protection locked="0"/>
    </xf>
    <xf numFmtId="0" fontId="49" fillId="0" borderId="3" xfId="0" applyFont="1" applyFill="1" applyBorder="1" applyAlignment="1" applyProtection="1">
      <alignment horizontal="center" vertical="center"/>
      <protection locked="0"/>
    </xf>
    <xf numFmtId="0" fontId="49" fillId="0" borderId="3" xfId="0" applyFont="1" applyFill="1" applyBorder="1" applyAlignment="1">
      <alignment horizontal="justify" vertical="center" wrapText="1"/>
    </xf>
    <xf numFmtId="0" fontId="15" fillId="0" borderId="3" xfId="0" applyFont="1" applyFill="1" applyBorder="1" applyAlignment="1" applyProtection="1">
      <alignment horizontal="center" vertical="center"/>
      <protection locked="0"/>
    </xf>
    <xf numFmtId="1" fontId="15" fillId="0" borderId="3" xfId="0" applyNumberFormat="1" applyFont="1" applyFill="1" applyBorder="1" applyAlignment="1" applyProtection="1">
      <alignment horizontal="center" vertical="center"/>
      <protection locked="0"/>
    </xf>
    <xf numFmtId="1" fontId="38" fillId="0" borderId="3" xfId="0" applyNumberFormat="1" applyFont="1" applyFill="1" applyBorder="1" applyAlignment="1" applyProtection="1">
      <alignment horizontal="center" vertical="center" wrapText="1"/>
      <protection locked="0"/>
    </xf>
    <xf numFmtId="1" fontId="38" fillId="0" borderId="3" xfId="0" applyNumberFormat="1" applyFont="1" applyFill="1" applyBorder="1" applyAlignment="1" applyProtection="1">
      <alignment horizontal="left" vertical="center" wrapText="1"/>
      <protection locked="0"/>
    </xf>
    <xf numFmtId="0" fontId="28" fillId="0" borderId="3" xfId="0" applyFont="1" applyFill="1" applyBorder="1" applyAlignment="1">
      <alignment horizontal="center" vertical="center"/>
    </xf>
    <xf numFmtId="0" fontId="0" fillId="0" borderId="3" xfId="0" applyFill="1" applyBorder="1" applyAlignment="1">
      <alignment horizontal="center" vertical="center"/>
    </xf>
    <xf numFmtId="0" fontId="29" fillId="0" borderId="3" xfId="1" applyFont="1" applyFill="1" applyBorder="1" applyAlignment="1">
      <alignment horizontal="center" vertical="center"/>
    </xf>
    <xf numFmtId="0" fontId="53" fillId="0" borderId="3" xfId="0" applyFont="1" applyFill="1" applyBorder="1" applyAlignment="1" applyProtection="1">
      <alignment horizontal="justify" vertical="center"/>
      <protection locked="0"/>
    </xf>
    <xf numFmtId="0" fontId="11" fillId="0" borderId="3" xfId="0" applyFont="1" applyFill="1" applyBorder="1" applyAlignment="1" applyProtection="1">
      <alignment horizontal="left" vertical="center"/>
      <protection locked="0"/>
    </xf>
    <xf numFmtId="0" fontId="56" fillId="0" borderId="3" xfId="0" applyFont="1" applyFill="1" applyBorder="1" applyAlignment="1">
      <alignment horizontal="center" vertical="center"/>
    </xf>
    <xf numFmtId="1" fontId="3" fillId="0" borderId="3" xfId="0" applyNumberFormat="1"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justify" vertical="center"/>
      <protection locked="0"/>
    </xf>
    <xf numFmtId="0" fontId="11" fillId="0" borderId="3" xfId="4" applyFont="1" applyFill="1" applyBorder="1" applyAlignment="1" applyProtection="1">
      <alignment horizontal="left" vertical="center" wrapText="1"/>
      <protection locked="0"/>
    </xf>
    <xf numFmtId="0" fontId="53" fillId="0" borderId="3" xfId="0" applyFont="1" applyFill="1" applyBorder="1" applyAlignment="1">
      <alignment horizontal="justify" vertical="center"/>
    </xf>
    <xf numFmtId="0" fontId="11" fillId="0" borderId="3" xfId="0" applyFont="1" applyFill="1" applyBorder="1" applyAlignment="1" applyProtection="1">
      <alignment horizontal="center" vertical="center"/>
      <protection locked="0"/>
    </xf>
    <xf numFmtId="0" fontId="11" fillId="0" borderId="3" xfId="0" applyFont="1" applyFill="1" applyBorder="1" applyAlignment="1">
      <alignment horizontal="justify" vertical="center" wrapText="1"/>
    </xf>
    <xf numFmtId="1" fontId="3" fillId="0" borderId="3" xfId="0" applyNumberFormat="1" applyFont="1" applyFill="1" applyBorder="1" applyAlignment="1" applyProtection="1">
      <alignment horizontal="center" vertical="center" wrapText="1"/>
      <protection locked="0"/>
    </xf>
    <xf numFmtId="0" fontId="28" fillId="0" borderId="3" xfId="0" applyFont="1" applyFill="1" applyBorder="1" applyAlignment="1">
      <alignment horizontal="center" vertical="center" wrapText="1"/>
    </xf>
    <xf numFmtId="0" fontId="55" fillId="0" borderId="0" xfId="1" applyFont="1" applyFill="1" applyBorder="1" applyAlignment="1">
      <alignment horizontal="center" vertical="center"/>
    </xf>
    <xf numFmtId="1" fontId="3" fillId="0" borderId="3" xfId="0" applyNumberFormat="1" applyFont="1" applyFill="1" applyBorder="1" applyAlignment="1" applyProtection="1">
      <alignment horizontal="center" vertical="center"/>
      <protection locked="0"/>
    </xf>
    <xf numFmtId="3" fontId="3" fillId="0" borderId="3" xfId="0" applyNumberFormat="1" applyFont="1" applyFill="1" applyBorder="1" applyAlignment="1" applyProtection="1">
      <alignment horizontal="center" vertical="center" wrapText="1"/>
      <protection locked="0"/>
    </xf>
    <xf numFmtId="3" fontId="14" fillId="0" borderId="3" xfId="2" applyNumberFormat="1" applyFont="1" applyFill="1" applyBorder="1" applyAlignment="1" applyProtection="1">
      <alignment horizontal="right" vertical="center" wrapText="1"/>
    </xf>
    <xf numFmtId="3" fontId="11" fillId="0" borderId="3" xfId="0" applyNumberFormat="1" applyFont="1" applyFill="1" applyBorder="1" applyAlignment="1" applyProtection="1">
      <alignment horizontal="right" vertical="center"/>
      <protection locked="0"/>
    </xf>
    <xf numFmtId="3" fontId="11" fillId="0" borderId="3" xfId="2" applyNumberFormat="1" applyFont="1" applyFill="1" applyBorder="1" applyAlignment="1" applyProtection="1">
      <alignment horizontal="right" vertical="center" wrapText="1"/>
    </xf>
    <xf numFmtId="0" fontId="0" fillId="0" borderId="0" xfId="0" applyFill="1"/>
    <xf numFmtId="0" fontId="34" fillId="0" borderId="0" xfId="1" applyFill="1" applyProtection="1"/>
    <xf numFmtId="0" fontId="0" fillId="0" borderId="0" xfId="0" applyFill="1" applyProtection="1">
      <protection locked="0"/>
    </xf>
    <xf numFmtId="0" fontId="46" fillId="0" borderId="0" xfId="0" applyFont="1" applyFill="1"/>
    <xf numFmtId="0" fontId="33" fillId="0" borderId="0" xfId="0" applyFont="1" applyFill="1"/>
    <xf numFmtId="0" fontId="2" fillId="0" borderId="0" xfId="0" applyFont="1" applyFill="1" applyAlignment="1">
      <alignment horizontal="center" vertical="top" wrapText="1"/>
    </xf>
    <xf numFmtId="0" fontId="33" fillId="0" borderId="0" xfId="0" quotePrefix="1" applyFont="1" applyFill="1"/>
    <xf numFmtId="0" fontId="11" fillId="0" borderId="14" xfId="0" applyFont="1" applyFill="1" applyBorder="1" applyAlignment="1" applyProtection="1">
      <alignment horizontal="left" vertical="center" wrapText="1"/>
      <protection locked="0"/>
    </xf>
    <xf numFmtId="0" fontId="3" fillId="0" borderId="0" xfId="0" applyFont="1" applyFill="1" applyAlignment="1">
      <alignment horizontal="justify" vertical="top" wrapText="1"/>
    </xf>
    <xf numFmtId="0" fontId="1" fillId="0" borderId="19" xfId="0" applyFont="1" applyFill="1" applyBorder="1" applyAlignment="1">
      <alignment horizontal="left" vertical="center" wrapText="1"/>
    </xf>
    <xf numFmtId="0" fontId="1" fillId="0" borderId="0" xfId="0" applyFont="1" applyFill="1" applyAlignment="1">
      <alignment vertical="top" wrapText="1"/>
    </xf>
    <xf numFmtId="0" fontId="45" fillId="0" borderId="0" xfId="0" applyFont="1" applyFill="1" applyAlignment="1">
      <alignment horizontal="center" vertical="top" wrapText="1"/>
    </xf>
    <xf numFmtId="3" fontId="1" fillId="0" borderId="0" xfId="0" applyNumberFormat="1" applyFont="1" applyFill="1" applyAlignment="1">
      <alignment horizontal="justify" vertical="top" wrapText="1"/>
    </xf>
    <xf numFmtId="0" fontId="1" fillId="0" borderId="0" xfId="0" applyFont="1" applyFill="1" applyAlignment="1">
      <alignment horizontal="justify" vertical="top" wrapText="1"/>
    </xf>
    <xf numFmtId="167" fontId="12" fillId="0" borderId="5" xfId="0" applyNumberFormat="1" applyFont="1" applyFill="1" applyBorder="1" applyAlignment="1" applyProtection="1">
      <alignment horizontal="right" vertical="center" wrapText="1"/>
      <protection locked="0"/>
    </xf>
    <xf numFmtId="165" fontId="1" fillId="0" borderId="0" xfId="0" applyNumberFormat="1" applyFont="1" applyFill="1" applyAlignment="1" applyProtection="1">
      <alignment horizontal="justify" vertical="top" wrapText="1"/>
      <protection locked="0"/>
    </xf>
    <xf numFmtId="0" fontId="1" fillId="0" borderId="6" xfId="0" applyFont="1" applyFill="1" applyBorder="1" applyAlignment="1">
      <alignment horizontal="left" vertical="center" wrapText="1"/>
    </xf>
    <xf numFmtId="165" fontId="1" fillId="0" borderId="0" xfId="0" applyNumberFormat="1" applyFont="1" applyFill="1" applyAlignment="1">
      <alignment vertical="top" wrapText="1"/>
    </xf>
    <xf numFmtId="165" fontId="1" fillId="0" borderId="0" xfId="0" applyNumberFormat="1" applyFont="1" applyFill="1" applyAlignment="1">
      <alignment horizontal="justify" vertical="top" wrapText="1"/>
    </xf>
    <xf numFmtId="0" fontId="4" fillId="0" borderId="0" xfId="0" applyFont="1" applyFill="1" applyAlignment="1" applyProtection="1">
      <alignment vertical="top" wrapText="1"/>
      <protection locked="0"/>
    </xf>
    <xf numFmtId="0" fontId="12" fillId="0" borderId="19" xfId="0" applyFont="1" applyFill="1" applyBorder="1" applyAlignment="1" applyProtection="1">
      <alignment horizontal="left" vertical="center" wrapText="1"/>
      <protection locked="0"/>
    </xf>
    <xf numFmtId="0" fontId="12" fillId="0" borderId="20" xfId="0" applyFont="1" applyFill="1" applyBorder="1" applyAlignment="1" applyProtection="1">
      <alignment horizontal="left" vertical="center" wrapText="1"/>
      <protection locked="0"/>
    </xf>
    <xf numFmtId="0" fontId="12" fillId="0" borderId="21" xfId="0" applyFont="1" applyFill="1" applyBorder="1" applyAlignment="1" applyProtection="1">
      <alignment horizontal="left" vertical="center" wrapText="1"/>
      <protection locked="0"/>
    </xf>
    <xf numFmtId="167" fontId="12" fillId="0" borderId="35" xfId="0" applyNumberFormat="1" applyFont="1" applyFill="1" applyBorder="1" applyAlignment="1" applyProtection="1">
      <alignment horizontal="right" vertical="center" wrapText="1"/>
      <protection locked="0"/>
    </xf>
    <xf numFmtId="0" fontId="1" fillId="0" borderId="7" xfId="0" applyFont="1" applyFill="1" applyBorder="1" applyAlignment="1">
      <alignment horizontal="left" vertical="center" wrapText="1"/>
    </xf>
    <xf numFmtId="0" fontId="9" fillId="0" borderId="0" xfId="0" applyFont="1" applyFill="1" applyAlignment="1" applyProtection="1">
      <alignment vertical="top" wrapText="1"/>
      <protection locked="0"/>
    </xf>
    <xf numFmtId="0" fontId="18" fillId="0" borderId="6" xfId="0" applyFont="1" applyFill="1" applyBorder="1" applyAlignment="1" applyProtection="1">
      <alignment horizontal="left" vertical="center" wrapText="1"/>
      <protection locked="0"/>
    </xf>
    <xf numFmtId="0" fontId="18" fillId="0" borderId="22" xfId="0" applyFont="1" applyFill="1" applyBorder="1" applyAlignment="1" applyProtection="1">
      <alignment horizontal="left" vertical="center" wrapText="1"/>
      <protection locked="0"/>
    </xf>
    <xf numFmtId="0" fontId="18" fillId="0" borderId="23" xfId="0" applyFont="1" applyFill="1" applyBorder="1" applyAlignment="1" applyProtection="1">
      <alignment horizontal="left" vertical="center" wrapText="1"/>
      <protection locked="0"/>
    </xf>
    <xf numFmtId="0" fontId="3" fillId="0" borderId="0" xfId="0" applyFont="1" applyFill="1" applyAlignment="1">
      <alignment vertical="top" wrapText="1"/>
    </xf>
    <xf numFmtId="167" fontId="12" fillId="0" borderId="14" xfId="0" applyNumberFormat="1" applyFont="1" applyFill="1" applyBorder="1" applyAlignment="1" applyProtection="1">
      <alignment horizontal="right" vertical="center" wrapText="1"/>
      <protection locked="0"/>
    </xf>
    <xf numFmtId="0" fontId="0" fillId="0" borderId="0" xfId="0" applyFill="1" applyAlignment="1">
      <alignment vertical="center"/>
    </xf>
    <xf numFmtId="14" fontId="0" fillId="0" borderId="0" xfId="0" applyNumberFormat="1" applyFill="1"/>
    <xf numFmtId="0" fontId="36" fillId="0" borderId="0" xfId="0" applyFont="1" applyFill="1"/>
    <xf numFmtId="167" fontId="12" fillId="0" borderId="11" xfId="0" applyNumberFormat="1" applyFont="1" applyFill="1" applyBorder="1" applyAlignment="1" applyProtection="1">
      <alignment horizontal="right" vertical="center" wrapText="1"/>
      <protection locked="0"/>
    </xf>
    <xf numFmtId="0" fontId="4" fillId="0" borderId="0" xfId="0" applyFont="1" applyFill="1" applyAlignment="1" applyProtection="1">
      <alignment horizontal="center" vertical="center" wrapText="1"/>
      <protection locked="0"/>
    </xf>
    <xf numFmtId="0" fontId="9" fillId="0" borderId="0" xfId="0" applyFont="1" applyFill="1" applyAlignment="1" applyProtection="1">
      <alignment horizontal="center" vertical="top" wrapText="1"/>
      <protection locked="0"/>
    </xf>
    <xf numFmtId="0" fontId="34" fillId="0" borderId="7" xfId="1" applyFill="1" applyBorder="1" applyAlignment="1" applyProtection="1">
      <alignment horizontal="left" vertical="center" wrapText="1"/>
      <protection locked="0"/>
    </xf>
    <xf numFmtId="0" fontId="9" fillId="0" borderId="24" xfId="0" applyFont="1" applyFill="1" applyBorder="1" applyAlignment="1" applyProtection="1">
      <alignment horizontal="left" vertical="center" wrapText="1"/>
      <protection locked="0"/>
    </xf>
    <xf numFmtId="0" fontId="9" fillId="0" borderId="25" xfId="0" applyFont="1" applyFill="1" applyBorder="1" applyAlignment="1" applyProtection="1">
      <alignment horizontal="left" vertical="center" wrapText="1"/>
      <protection locked="0"/>
    </xf>
    <xf numFmtId="10" fontId="1" fillId="0" borderId="18" xfId="0" applyNumberFormat="1" applyFont="1" applyFill="1" applyBorder="1" applyAlignment="1">
      <alignment horizontal="center" vertical="center" wrapText="1"/>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26" xfId="0" applyFont="1" applyFill="1" applyBorder="1" applyAlignment="1">
      <alignment horizontal="center" vertical="center"/>
    </xf>
    <xf numFmtId="3" fontId="1" fillId="0" borderId="10" xfId="0" applyNumberFormat="1" applyFont="1" applyFill="1" applyBorder="1" applyAlignment="1">
      <alignment horizontal="center" vertical="center"/>
    </xf>
    <xf numFmtId="0" fontId="1" fillId="0" borderId="17" xfId="0" applyFont="1" applyFill="1" applyBorder="1" applyAlignment="1">
      <alignment horizontal="center" vertical="center"/>
    </xf>
    <xf numFmtId="0" fontId="1" fillId="0" borderId="3" xfId="0" applyFont="1" applyFill="1" applyBorder="1" applyAlignment="1" applyProtection="1">
      <alignment horizontal="center" vertical="center" wrapText="1"/>
      <protection locked="0"/>
    </xf>
    <xf numFmtId="3" fontId="1" fillId="0" borderId="3" xfId="0" applyNumberFormat="1" applyFont="1" applyFill="1" applyBorder="1" applyAlignment="1" applyProtection="1">
      <alignment horizontal="center" vertical="center" wrapText="1"/>
      <protection locked="0"/>
    </xf>
    <xf numFmtId="49" fontId="38" fillId="0" borderId="3" xfId="0" applyNumberFormat="1" applyFont="1" applyFill="1" applyBorder="1" applyAlignment="1" applyProtection="1">
      <alignment horizontal="left" vertical="center" wrapText="1"/>
      <protection locked="0"/>
    </xf>
    <xf numFmtId="9" fontId="38" fillId="0" borderId="3" xfId="0" applyNumberFormat="1" applyFont="1" applyFill="1" applyBorder="1" applyAlignment="1" applyProtection="1">
      <alignment horizontal="center" vertical="center" wrapText="1"/>
      <protection locked="0"/>
    </xf>
    <xf numFmtId="3" fontId="3" fillId="0" borderId="3" xfId="0" applyNumberFormat="1" applyFont="1" applyFill="1" applyBorder="1" applyAlignment="1" applyProtection="1">
      <alignment vertical="center"/>
      <protection locked="0"/>
    </xf>
    <xf numFmtId="14" fontId="38" fillId="0" borderId="3" xfId="0" applyNumberFormat="1" applyFont="1" applyFill="1" applyBorder="1" applyAlignment="1" applyProtection="1">
      <alignment horizontal="center" vertical="center" wrapText="1"/>
      <protection locked="0"/>
    </xf>
    <xf numFmtId="0" fontId="38" fillId="0" borderId="3" xfId="0" applyFont="1" applyFill="1" applyBorder="1" applyProtection="1">
      <protection locked="0"/>
    </xf>
    <xf numFmtId="1" fontId="49" fillId="0" borderId="3" xfId="0" applyNumberFormat="1" applyFont="1" applyFill="1" applyBorder="1" applyAlignment="1" applyProtection="1">
      <alignment horizontal="center" vertical="center"/>
      <protection locked="0"/>
    </xf>
    <xf numFmtId="3" fontId="49" fillId="0" borderId="3" xfId="0" applyNumberFormat="1" applyFont="1" applyFill="1" applyBorder="1" applyAlignment="1" applyProtection="1">
      <alignment horizontal="left" vertical="center"/>
      <protection locked="0"/>
    </xf>
    <xf numFmtId="0" fontId="38" fillId="0" borderId="3" xfId="0" applyFont="1" applyFill="1" applyBorder="1" applyAlignment="1" applyProtection="1">
      <alignment horizontal="center"/>
      <protection locked="0"/>
    </xf>
    <xf numFmtId="3" fontId="11" fillId="0" borderId="3" xfId="2" applyNumberFormat="1" applyFont="1" applyFill="1" applyBorder="1" applyAlignment="1" applyProtection="1">
      <alignment horizontal="right" vertical="center"/>
      <protection locked="0"/>
    </xf>
    <xf numFmtId="14" fontId="38" fillId="0" borderId="3" xfId="0" applyNumberFormat="1" applyFont="1" applyFill="1" applyBorder="1" applyProtection="1">
      <protection locked="0"/>
    </xf>
    <xf numFmtId="0" fontId="0" fillId="0" borderId="0" xfId="0" applyFill="1" applyAlignment="1">
      <alignment horizontal="center" vertical="center"/>
    </xf>
    <xf numFmtId="0" fontId="34" fillId="0" borderId="0" xfId="1" applyFill="1" applyAlignment="1">
      <alignment horizontal="center" vertical="center"/>
    </xf>
    <xf numFmtId="0" fontId="34" fillId="0" borderId="3" xfId="1" applyFill="1" applyBorder="1" applyAlignment="1">
      <alignment horizontal="center" vertical="center"/>
    </xf>
    <xf numFmtId="3" fontId="60" fillId="0" borderId="3" xfId="0" applyNumberFormat="1" applyFont="1" applyFill="1" applyBorder="1" applyAlignment="1" applyProtection="1">
      <alignment horizontal="right" vertical="center" wrapText="1"/>
      <protection locked="0"/>
    </xf>
    <xf numFmtId="0" fontId="53" fillId="0" borderId="0" xfId="0" applyFont="1" applyFill="1"/>
    <xf numFmtId="0" fontId="53" fillId="0" borderId="3" xfId="0"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left" vertical="center" wrapText="1"/>
      <protection locked="0"/>
    </xf>
    <xf numFmtId="9" fontId="3" fillId="0" borderId="3" xfId="0" applyNumberFormat="1" applyFont="1" applyFill="1" applyBorder="1" applyAlignment="1" applyProtection="1">
      <alignment horizontal="center" vertical="center" wrapText="1"/>
      <protection locked="0"/>
    </xf>
    <xf numFmtId="14" fontId="3" fillId="0" borderId="3" xfId="0" applyNumberFormat="1" applyFont="1" applyFill="1" applyBorder="1" applyAlignment="1" applyProtection="1">
      <alignment horizontal="center" vertical="center" wrapText="1"/>
      <protection locked="0"/>
    </xf>
    <xf numFmtId="0" fontId="3" fillId="0" borderId="3" xfId="0" applyFont="1" applyFill="1" applyBorder="1" applyProtection="1">
      <protection locked="0"/>
    </xf>
    <xf numFmtId="1" fontId="11" fillId="0" borderId="3" xfId="0" applyNumberFormat="1" applyFont="1" applyFill="1" applyBorder="1" applyAlignment="1" applyProtection="1">
      <alignment horizontal="center" vertical="center"/>
      <protection locked="0"/>
    </xf>
    <xf numFmtId="3" fontId="11" fillId="0" borderId="3" xfId="0" applyNumberFormat="1" applyFont="1" applyFill="1" applyBorder="1" applyAlignment="1" applyProtection="1">
      <alignment horizontal="left" vertical="center"/>
      <protection locked="0"/>
    </xf>
    <xf numFmtId="0" fontId="3" fillId="0" borderId="3" xfId="0" applyFont="1" applyFill="1" applyBorder="1" applyAlignment="1" applyProtection="1">
      <alignment horizontal="center"/>
      <protection locked="0"/>
    </xf>
    <xf numFmtId="0" fontId="53" fillId="0" borderId="0" xfId="0" applyFont="1" applyFill="1" applyAlignment="1">
      <alignment horizontal="center" vertical="center"/>
    </xf>
    <xf numFmtId="0" fontId="55" fillId="0" borderId="3" xfId="1" applyNumberFormat="1" applyFont="1" applyFill="1" applyBorder="1" applyAlignment="1">
      <alignment horizontal="center" vertical="center"/>
    </xf>
    <xf numFmtId="0" fontId="54" fillId="0" borderId="3" xfId="0" applyFont="1" applyFill="1" applyBorder="1" applyAlignment="1">
      <alignment horizontal="center" vertical="center"/>
    </xf>
    <xf numFmtId="0" fontId="0" fillId="0" borderId="3" xfId="0" applyFill="1" applyBorder="1" applyAlignment="1">
      <alignment vertical="center"/>
    </xf>
    <xf numFmtId="3" fontId="0" fillId="0" borderId="3" xfId="0" applyNumberFormat="1" applyFill="1" applyBorder="1" applyAlignment="1">
      <alignment horizontal="left" vertical="center"/>
    </xf>
    <xf numFmtId="3" fontId="0" fillId="0" borderId="3" xfId="0" applyNumberFormat="1" applyFill="1" applyBorder="1" applyAlignment="1">
      <alignment vertical="center"/>
    </xf>
    <xf numFmtId="3" fontId="54" fillId="0" borderId="3" xfId="0" applyNumberFormat="1" applyFont="1" applyFill="1" applyBorder="1" applyAlignment="1">
      <alignment vertical="center"/>
    </xf>
    <xf numFmtId="0" fontId="0" fillId="0" borderId="3" xfId="0" applyFill="1" applyBorder="1" applyAlignment="1">
      <alignment horizontal="right" vertical="center"/>
    </xf>
    <xf numFmtId="0" fontId="0" fillId="0" borderId="3" xfId="0" applyFill="1" applyBorder="1" applyAlignment="1" applyProtection="1">
      <alignment vertical="center"/>
      <protection locked="0"/>
    </xf>
    <xf numFmtId="0" fontId="46" fillId="0" borderId="3" xfId="0" applyFont="1" applyFill="1" applyBorder="1" applyAlignment="1">
      <alignment vertical="center"/>
    </xf>
    <xf numFmtId="0" fontId="33" fillId="0" borderId="3" xfId="0" applyFont="1" applyFill="1" applyBorder="1" applyAlignment="1">
      <alignment vertical="center"/>
    </xf>
    <xf numFmtId="0" fontId="0" fillId="0" borderId="0" xfId="0" applyFill="1" applyAlignment="1" applyProtection="1">
      <alignment horizontal="justify" vertical="center"/>
      <protection locked="0"/>
    </xf>
    <xf numFmtId="3" fontId="0" fillId="0" borderId="0" xfId="0" applyNumberFormat="1" applyFill="1" applyAlignment="1">
      <alignment horizontal="left"/>
    </xf>
    <xf numFmtId="0" fontId="0" fillId="0" borderId="0" xfId="0" applyFill="1" applyAlignment="1">
      <alignment horizontal="right"/>
    </xf>
    <xf numFmtId="0" fontId="2" fillId="0" borderId="0" xfId="0" applyFont="1" applyFill="1" applyAlignment="1">
      <alignment horizontal="center" vertical="top" wrapText="1"/>
    </xf>
    <xf numFmtId="0" fontId="1" fillId="0" borderId="19" xfId="0" applyFont="1" applyFill="1" applyBorder="1" applyAlignment="1">
      <alignment horizontal="justify" vertical="center" wrapText="1"/>
    </xf>
    <xf numFmtId="0" fontId="1" fillId="0" borderId="20" xfId="0" applyFont="1" applyFill="1" applyBorder="1" applyAlignment="1">
      <alignment horizontal="justify" vertical="center" wrapText="1"/>
    </xf>
    <xf numFmtId="0" fontId="1" fillId="0" borderId="39" xfId="0" applyFont="1" applyFill="1" applyBorder="1" applyAlignment="1">
      <alignment horizontal="justify" vertical="center" wrapText="1"/>
    </xf>
    <xf numFmtId="0" fontId="13" fillId="0" borderId="38" xfId="0" applyFont="1" applyFill="1" applyBorder="1" applyAlignment="1" applyProtection="1">
      <alignment horizontal="left" vertical="center" wrapText="1"/>
      <protection locked="0"/>
    </xf>
    <xf numFmtId="0" fontId="13" fillId="0" borderId="20" xfId="0" applyFont="1" applyFill="1" applyBorder="1" applyAlignment="1" applyProtection="1">
      <alignment horizontal="left" vertical="center" wrapText="1"/>
      <protection locked="0"/>
    </xf>
    <xf numFmtId="0" fontId="13" fillId="0" borderId="21" xfId="0" applyFont="1" applyFill="1" applyBorder="1" applyAlignment="1" applyProtection="1">
      <alignment horizontal="left" vertical="center" wrapText="1"/>
      <protection locked="0"/>
    </xf>
    <xf numFmtId="0" fontId="1" fillId="0" borderId="0" xfId="0" applyFont="1" applyFill="1" applyAlignment="1">
      <alignment horizontal="justify" vertical="top" wrapText="1"/>
    </xf>
    <xf numFmtId="0" fontId="1" fillId="0" borderId="28" xfId="0" applyFont="1" applyFill="1" applyBorder="1" applyAlignment="1">
      <alignment horizontal="justify" vertical="top" wrapText="1"/>
    </xf>
    <xf numFmtId="0" fontId="1" fillId="0" borderId="3" xfId="0" applyFont="1" applyFill="1" applyBorder="1" applyAlignment="1">
      <alignment horizontal="justify" vertical="top" wrapText="1"/>
    </xf>
    <xf numFmtId="167" fontId="12" fillId="0" borderId="43" xfId="0" applyNumberFormat="1" applyFont="1" applyFill="1" applyBorder="1" applyAlignment="1" applyProtection="1">
      <alignment horizontal="right" vertical="center" wrapText="1"/>
      <protection locked="0"/>
    </xf>
    <xf numFmtId="167" fontId="12" fillId="0" borderId="22" xfId="0" applyNumberFormat="1" applyFont="1" applyFill="1" applyBorder="1" applyAlignment="1" applyProtection="1">
      <alignment horizontal="right" vertical="center" wrapText="1"/>
      <protection locked="0"/>
    </xf>
    <xf numFmtId="167" fontId="12" fillId="0" borderId="23" xfId="0" applyNumberFormat="1" applyFont="1" applyFill="1" applyBorder="1" applyAlignment="1" applyProtection="1">
      <alignment horizontal="right" vertical="center" wrapText="1"/>
      <protection locked="0"/>
    </xf>
    <xf numFmtId="0" fontId="1" fillId="0" borderId="12" xfId="0" applyFont="1" applyFill="1" applyBorder="1" applyAlignment="1">
      <alignment horizontal="left" vertical="center" wrapText="1"/>
    </xf>
    <xf numFmtId="0" fontId="1" fillId="0" borderId="14" xfId="0" applyFont="1" applyFill="1" applyBorder="1" applyAlignment="1">
      <alignment horizontal="left" vertical="center" wrapText="1"/>
    </xf>
    <xf numFmtId="0" fontId="1" fillId="0" borderId="29" xfId="0" applyFont="1" applyFill="1" applyBorder="1" applyAlignment="1">
      <alignment horizontal="justify" vertical="top" wrapText="1"/>
    </xf>
    <xf numFmtId="0" fontId="1" fillId="0" borderId="4" xfId="0" applyFont="1" applyFill="1" applyBorder="1" applyAlignment="1">
      <alignment horizontal="justify" vertical="top" wrapText="1"/>
    </xf>
    <xf numFmtId="167" fontId="12" fillId="0" borderId="44" xfId="0" applyNumberFormat="1" applyFont="1" applyFill="1" applyBorder="1" applyAlignment="1" applyProtection="1">
      <alignment horizontal="right" vertical="center" wrapText="1"/>
      <protection locked="0"/>
    </xf>
    <xf numFmtId="167" fontId="12" fillId="0" borderId="24" xfId="0" applyNumberFormat="1" applyFont="1" applyFill="1" applyBorder="1" applyAlignment="1" applyProtection="1">
      <alignment horizontal="right" vertical="center" wrapText="1"/>
      <protection locked="0"/>
    </xf>
    <xf numFmtId="167" fontId="12" fillId="0" borderId="25" xfId="0" applyNumberFormat="1" applyFont="1" applyFill="1" applyBorder="1" applyAlignment="1" applyProtection="1">
      <alignment horizontal="right" vertical="center" wrapText="1"/>
      <protection locked="0"/>
    </xf>
    <xf numFmtId="0" fontId="1" fillId="0" borderId="28" xfId="0" applyFont="1" applyFill="1" applyBorder="1" applyAlignment="1">
      <alignment horizontal="left" vertical="center" wrapText="1"/>
    </xf>
    <xf numFmtId="0" fontId="1" fillId="0" borderId="5" xfId="0" applyFont="1" applyFill="1" applyBorder="1" applyAlignment="1">
      <alignment horizontal="left" vertical="center" wrapText="1"/>
    </xf>
    <xf numFmtId="0" fontId="57" fillId="0" borderId="0" xfId="0" applyFont="1" applyFill="1" applyAlignment="1">
      <alignment horizontal="center" vertical="top" wrapText="1"/>
    </xf>
    <xf numFmtId="0" fontId="1" fillId="0" borderId="41" xfId="0" applyFont="1" applyFill="1" applyBorder="1" applyAlignment="1">
      <alignment horizontal="justify" vertical="center" wrapText="1"/>
    </xf>
    <xf numFmtId="0" fontId="1" fillId="0" borderId="42" xfId="0" applyFont="1" applyFill="1" applyBorder="1" applyAlignment="1">
      <alignment horizontal="justify" vertical="center" wrapText="1"/>
    </xf>
    <xf numFmtId="0" fontId="1" fillId="0" borderId="0" xfId="0" applyFont="1" applyFill="1" applyAlignment="1">
      <alignment horizontal="right" vertical="center" wrapText="1"/>
    </xf>
    <xf numFmtId="0" fontId="1" fillId="0" borderId="29" xfId="0" applyFont="1" applyFill="1" applyBorder="1" applyAlignment="1">
      <alignment horizontal="left" vertical="center" wrapText="1"/>
    </xf>
    <xf numFmtId="0" fontId="1" fillId="0" borderId="35" xfId="0" applyFont="1" applyFill="1" applyBorder="1" applyAlignment="1">
      <alignment horizontal="left" vertical="center" wrapText="1"/>
    </xf>
    <xf numFmtId="0" fontId="1" fillId="0" borderId="36" xfId="0" applyFont="1" applyFill="1" applyBorder="1" applyAlignment="1">
      <alignment horizontal="center" vertical="center" wrapText="1"/>
    </xf>
    <xf numFmtId="0" fontId="1" fillId="0" borderId="37" xfId="0" applyFont="1" applyFill="1" applyBorder="1" applyAlignment="1">
      <alignment horizontal="center" vertical="center" wrapText="1"/>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2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40" xfId="0" applyFont="1" applyFill="1" applyBorder="1" applyAlignment="1">
      <alignment horizontal="center" vertical="center" wrapText="1"/>
    </xf>
    <xf numFmtId="0" fontId="1" fillId="0" borderId="34" xfId="0" applyFont="1" applyFill="1" applyBorder="1" applyAlignment="1">
      <alignment horizontal="center" vertical="center" wrapText="1"/>
    </xf>
    <xf numFmtId="3" fontId="52" fillId="0" borderId="0" xfId="0" applyNumberFormat="1" applyFont="1" applyAlignment="1">
      <alignment horizontal="justify" vertical="center"/>
    </xf>
    <xf numFmtId="14" fontId="52" fillId="0" borderId="43" xfId="0" applyNumberFormat="1" applyFont="1" applyBorder="1" applyAlignment="1">
      <alignment horizontal="center" vertical="center"/>
    </xf>
    <xf numFmtId="14" fontId="52" fillId="0" borderId="15" xfId="0" applyNumberFormat="1" applyFont="1" applyBorder="1" applyAlignment="1">
      <alignment horizontal="center" vertical="center"/>
    </xf>
    <xf numFmtId="0" fontId="50" fillId="0" borderId="0" xfId="0" applyFont="1" applyAlignment="1">
      <alignment horizontal="center" vertical="center"/>
    </xf>
    <xf numFmtId="14" fontId="52" fillId="0" borderId="3" xfId="0" applyNumberFormat="1" applyFont="1" applyBorder="1" applyAlignment="1">
      <alignment horizontal="center" vertical="center"/>
    </xf>
    <xf numFmtId="0" fontId="51" fillId="9" borderId="3" xfId="0" applyFont="1" applyFill="1" applyBorder="1" applyAlignment="1">
      <alignment horizontal="center" vertical="justify" wrapText="1"/>
    </xf>
    <xf numFmtId="0" fontId="51" fillId="9" borderId="3" xfId="0" applyFont="1" applyFill="1" applyBorder="1" applyAlignment="1">
      <alignment horizontal="center" vertical="center"/>
    </xf>
    <xf numFmtId="0" fontId="12" fillId="0" borderId="0" xfId="0" applyFont="1" applyAlignment="1">
      <alignment horizontal="justify" vertical="center"/>
    </xf>
    <xf numFmtId="0" fontId="38" fillId="9" borderId="0" xfId="0" applyFont="1" applyFill="1" applyAlignment="1">
      <alignment horizontal="center" vertical="center"/>
    </xf>
    <xf numFmtId="0" fontId="50" fillId="0" borderId="0" xfId="0" applyFont="1" applyAlignment="1">
      <alignment horizontal="justify" vertical="center"/>
    </xf>
    <xf numFmtId="0" fontId="49" fillId="9" borderId="3" xfId="0" applyFont="1" applyFill="1" applyBorder="1" applyAlignment="1">
      <alignment horizontal="center" vertical="center"/>
    </xf>
    <xf numFmtId="0" fontId="49" fillId="9" borderId="8" xfId="0" applyFont="1" applyFill="1" applyBorder="1" applyAlignment="1">
      <alignment horizontal="center" vertical="center"/>
    </xf>
    <xf numFmtId="0" fontId="49" fillId="9" borderId="45" xfId="0" applyFont="1" applyFill="1" applyBorder="1" applyAlignment="1">
      <alignment horizontal="center" vertical="center"/>
    </xf>
    <xf numFmtId="0" fontId="49" fillId="9" borderId="10" xfId="0" applyFont="1" applyFill="1" applyBorder="1" applyAlignment="1">
      <alignment horizontal="center" vertical="center"/>
    </xf>
    <xf numFmtId="0" fontId="50" fillId="9" borderId="3" xfId="0" applyFont="1" applyFill="1" applyBorder="1" applyAlignment="1">
      <alignment horizontal="center" vertical="center"/>
    </xf>
    <xf numFmtId="0" fontId="51" fillId="9" borderId="3" xfId="0" applyFont="1" applyFill="1" applyBorder="1" applyAlignment="1">
      <alignment horizontal="center" vertical="center" wrapText="1"/>
    </xf>
    <xf numFmtId="0" fontId="52" fillId="0" borderId="0" xfId="0" applyFont="1" applyAlignment="1">
      <alignment horizontal="justify" vertical="center"/>
    </xf>
    <xf numFmtId="0" fontId="0" fillId="0" borderId="0" xfId="0" applyAlignment="1">
      <alignment horizontal="left" wrapText="1"/>
    </xf>
    <xf numFmtId="0" fontId="4" fillId="0" borderId="0" xfId="0" applyFont="1" applyAlignment="1">
      <alignment horizontal="justify" vertical="center"/>
    </xf>
    <xf numFmtId="0" fontId="50" fillId="9" borderId="43" xfId="0" applyFont="1" applyFill="1" applyBorder="1" applyAlignment="1">
      <alignment horizontal="center" vertical="center"/>
    </xf>
    <xf numFmtId="0" fontId="50" fillId="9" borderId="22" xfId="0" applyFont="1" applyFill="1" applyBorder="1" applyAlignment="1">
      <alignment horizontal="center" vertical="center"/>
    </xf>
    <xf numFmtId="0" fontId="50" fillId="9" borderId="15" xfId="0" applyFont="1" applyFill="1" applyBorder="1" applyAlignment="1">
      <alignment horizontal="center" vertical="center"/>
    </xf>
    <xf numFmtId="0" fontId="58" fillId="10" borderId="40" xfId="0" applyFont="1" applyFill="1" applyBorder="1" applyAlignment="1">
      <alignment horizontal="center" vertical="center" wrapText="1"/>
    </xf>
    <xf numFmtId="0" fontId="58" fillId="10" borderId="36" xfId="0" applyFont="1" applyFill="1" applyBorder="1" applyAlignment="1">
      <alignment horizontal="center" vertical="center" wrapText="1"/>
    </xf>
    <xf numFmtId="0" fontId="58" fillId="10" borderId="34" xfId="0" applyFont="1" applyFill="1" applyBorder="1" applyAlignment="1">
      <alignment horizontal="center" vertical="center" wrapText="1"/>
    </xf>
    <xf numFmtId="0" fontId="38" fillId="0" borderId="33" xfId="0" applyFont="1" applyBorder="1" applyAlignment="1">
      <alignment horizontal="center" vertical="center" wrapText="1"/>
    </xf>
    <xf numFmtId="0" fontId="38" fillId="0" borderId="30" xfId="0" applyFont="1" applyBorder="1" applyAlignment="1">
      <alignment horizontal="center" vertical="center" wrapText="1"/>
    </xf>
    <xf numFmtId="0" fontId="38" fillId="0" borderId="33" xfId="0" applyFont="1" applyBorder="1" applyAlignment="1">
      <alignment horizontal="justify" vertical="center" wrapText="1"/>
    </xf>
    <xf numFmtId="0" fontId="38" fillId="0" borderId="30" xfId="0" applyFont="1" applyBorder="1" applyAlignment="1">
      <alignment horizontal="justify" vertical="center" wrapText="1"/>
    </xf>
    <xf numFmtId="0" fontId="38" fillId="0" borderId="31" xfId="0" applyFont="1" applyBorder="1" applyAlignment="1">
      <alignment horizontal="justify" vertical="center" wrapText="1"/>
    </xf>
    <xf numFmtId="0" fontId="38" fillId="0" borderId="33" xfId="0" applyFont="1" applyBorder="1" applyAlignment="1">
      <alignment horizontal="left" vertical="center" wrapText="1"/>
    </xf>
    <xf numFmtId="0" fontId="38" fillId="0" borderId="31" xfId="0" applyFont="1" applyBorder="1" applyAlignment="1">
      <alignment horizontal="left" vertical="center" wrapText="1"/>
    </xf>
    <xf numFmtId="0" fontId="38" fillId="0" borderId="30" xfId="0" applyFont="1" applyBorder="1" applyAlignment="1">
      <alignment horizontal="left" vertical="center" wrapText="1"/>
    </xf>
    <xf numFmtId="0" fontId="38" fillId="0" borderId="31" xfId="0" applyFont="1" applyBorder="1" applyAlignment="1">
      <alignment horizontal="center" vertical="center" wrapText="1"/>
    </xf>
    <xf numFmtId="0" fontId="38" fillId="9" borderId="33" xfId="0" applyFont="1" applyFill="1" applyBorder="1" applyAlignment="1">
      <alignment horizontal="justify" vertical="center" wrapText="1"/>
    </xf>
    <xf numFmtId="0" fontId="38" fillId="9" borderId="30" xfId="0" applyFont="1" applyFill="1" applyBorder="1" applyAlignment="1">
      <alignment horizontal="justify" vertical="center" wrapText="1"/>
    </xf>
    <xf numFmtId="0" fontId="58" fillId="17" borderId="12" xfId="0" applyFont="1" applyFill="1" applyBorder="1" applyAlignment="1">
      <alignment horizontal="center" vertical="center" wrapText="1"/>
    </xf>
    <xf numFmtId="0" fontId="58" fillId="17" borderId="13" xfId="0" applyFont="1" applyFill="1" applyBorder="1" applyAlignment="1">
      <alignment horizontal="center" vertical="center" wrapText="1"/>
    </xf>
    <xf numFmtId="0" fontId="58" fillId="17" borderId="14" xfId="0" applyFont="1" applyFill="1" applyBorder="1" applyAlignment="1">
      <alignment horizontal="center" vertical="center" wrapText="1"/>
    </xf>
    <xf numFmtId="0" fontId="38" fillId="0" borderId="28" xfId="0" applyFont="1" applyBorder="1" applyAlignment="1">
      <alignment horizontal="justify" vertical="justify" wrapText="1"/>
    </xf>
    <xf numFmtId="0" fontId="38" fillId="0" borderId="3" xfId="0" applyFont="1" applyBorder="1" applyAlignment="1">
      <alignment horizontal="justify" vertical="justify" wrapText="1"/>
    </xf>
    <xf numFmtId="0" fontId="38" fillId="0" borderId="5" xfId="0" applyFont="1" applyBorder="1" applyAlignment="1">
      <alignment horizontal="justify" vertical="justify" wrapText="1"/>
    </xf>
    <xf numFmtId="0" fontId="38" fillId="9" borderId="28" xfId="0" applyFont="1" applyFill="1" applyBorder="1" applyAlignment="1">
      <alignment horizontal="justify" vertical="center" wrapText="1"/>
    </xf>
    <xf numFmtId="0" fontId="38" fillId="9" borderId="3" xfId="0" applyFont="1" applyFill="1" applyBorder="1" applyAlignment="1">
      <alignment horizontal="justify" vertical="center" wrapText="1"/>
    </xf>
    <xf numFmtId="0" fontId="38" fillId="9" borderId="5" xfId="0" applyFont="1" applyFill="1" applyBorder="1" applyAlignment="1">
      <alignment horizontal="justify" vertical="center" wrapText="1"/>
    </xf>
    <xf numFmtId="0" fontId="38" fillId="0" borderId="28" xfId="0" applyFont="1" applyBorder="1" applyAlignment="1">
      <alignment horizontal="justify" vertical="center" wrapText="1"/>
    </xf>
    <xf numFmtId="0" fontId="38" fillId="0" borderId="3" xfId="0" applyFont="1" applyBorder="1" applyAlignment="1">
      <alignment horizontal="justify" vertical="center" wrapText="1"/>
    </xf>
    <xf numFmtId="0" fontId="38" fillId="0" borderId="5" xfId="0" applyFont="1" applyBorder="1" applyAlignment="1">
      <alignment horizontal="justify" vertical="center" wrapText="1"/>
    </xf>
    <xf numFmtId="0" fontId="58" fillId="17" borderId="40" xfId="0" applyFont="1" applyFill="1" applyBorder="1" applyAlignment="1">
      <alignment horizontal="center" vertical="center" wrapText="1"/>
    </xf>
    <xf numFmtId="0" fontId="58" fillId="17" borderId="36" xfId="0" applyFont="1" applyFill="1" applyBorder="1" applyAlignment="1">
      <alignment horizontal="center" vertical="center" wrapText="1"/>
    </xf>
    <xf numFmtId="0" fontId="58" fillId="17" borderId="34" xfId="0" applyFont="1" applyFill="1" applyBorder="1" applyAlignment="1">
      <alignment horizontal="center" vertical="center" wrapText="1"/>
    </xf>
    <xf numFmtId="0" fontId="38" fillId="0" borderId="29" xfId="0" applyFont="1" applyBorder="1" applyAlignment="1">
      <alignment horizontal="justify" vertical="center" wrapText="1"/>
    </xf>
    <xf numFmtId="0" fontId="38" fillId="0" borderId="4" xfId="0" applyFont="1" applyBorder="1" applyAlignment="1">
      <alignment horizontal="justify" vertical="center" wrapText="1"/>
    </xf>
    <xf numFmtId="0" fontId="38" fillId="0" borderId="35" xfId="0" applyFont="1" applyBorder="1" applyAlignment="1">
      <alignment horizontal="justify" vertical="center" wrapText="1"/>
    </xf>
  </cellXfs>
  <cellStyles count="7">
    <cellStyle name="Hipervínculo" xfId="1" builtinId="8"/>
    <cellStyle name="Millares" xfId="2" builtinId="3"/>
    <cellStyle name="Normal" xfId="0" builtinId="0"/>
    <cellStyle name="Normal 2" xfId="3" xr:uid="{00000000-0005-0000-0000-000004000000}"/>
    <cellStyle name="Normal 3" xfId="6" xr:uid="{20B283AD-EE89-4557-9404-98592249007C}"/>
    <cellStyle name="Normal_Hoja1" xfId="4" xr:uid="{00000000-0005-0000-0000-000005000000}"/>
    <cellStyle name="Porcentaje" xfId="5" builtinId="5"/>
  </cellStyles>
  <dxfs count="0"/>
  <tableStyles count="0" defaultTableStyle="TableStyleMedium2" defaultPivotStyle="PivotStyleLight16"/>
  <colors>
    <mruColors>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1819275</xdr:colOff>
      <xdr:row>8</xdr:row>
      <xdr:rowOff>114300</xdr:rowOff>
    </xdr:from>
    <xdr:to>
      <xdr:col>8</xdr:col>
      <xdr:colOff>78291</xdr:colOff>
      <xdr:row>10</xdr:row>
      <xdr:rowOff>28575</xdr:rowOff>
    </xdr:to>
    <xdr:sp macro="" textlink="">
      <xdr:nvSpPr>
        <xdr:cNvPr id="11481" name="CommandButton1" hidden="1">
          <a:extLst>
            <a:ext uri="{FF2B5EF4-FFF2-40B4-BE49-F238E27FC236}">
              <a16:creationId xmlns:a16="http://schemas.microsoft.com/office/drawing/2014/main" id="{00000000-0008-0000-0000-0000D92C0000}"/>
            </a:ext>
          </a:extLst>
        </xdr:cNvPr>
        <xdr:cNvSpPr>
          <a:spLocks noChangeArrowheads="1"/>
        </xdr:cNvSpPr>
      </xdr:nvSpPr>
      <xdr:spPr bwMode="auto">
        <a:xfrm>
          <a:off x="5981700" y="2362200"/>
          <a:ext cx="10191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1609725</xdr:colOff>
      <xdr:row>5</xdr:row>
      <xdr:rowOff>257175</xdr:rowOff>
    </xdr:from>
    <xdr:to>
      <xdr:col>7</xdr:col>
      <xdr:colOff>923925</xdr:colOff>
      <xdr:row>7</xdr:row>
      <xdr:rowOff>123825</xdr:rowOff>
    </xdr:to>
    <xdr:sp macro="" textlink="">
      <xdr:nvSpPr>
        <xdr:cNvPr id="11482" name="CommandButton1" hidden="1">
          <a:extLst>
            <a:ext uri="{FF2B5EF4-FFF2-40B4-BE49-F238E27FC236}">
              <a16:creationId xmlns:a16="http://schemas.microsoft.com/office/drawing/2014/main" id="{00000000-0008-0000-0000-0000DA2C0000}"/>
            </a:ext>
          </a:extLst>
        </xdr:cNvPr>
        <xdr:cNvSpPr>
          <a:spLocks noChangeArrowheads="1"/>
        </xdr:cNvSpPr>
      </xdr:nvSpPr>
      <xdr:spPr bwMode="auto">
        <a:xfrm>
          <a:off x="5981700" y="1476375"/>
          <a:ext cx="92392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0</xdr:colOff>
          <xdr:row>12</xdr:row>
          <xdr:rowOff>0</xdr:rowOff>
        </xdr:from>
        <xdr:to>
          <xdr:col>8</xdr:col>
          <xdr:colOff>1028700</xdr:colOff>
          <xdr:row>12</xdr:row>
          <xdr:rowOff>295275</xdr:rowOff>
        </xdr:to>
        <xdr:sp macro="" textlink="">
          <xdr:nvSpPr>
            <xdr:cNvPr id="11274" name="CommandButton1" hidden="1">
              <a:extLst>
                <a:ext uri="{63B3BB69-23CF-44E3-9099-C40C66FF867C}">
                  <a14:compatExt spid="_x0000_s11274"/>
                </a:ext>
                <a:ext uri="{FF2B5EF4-FFF2-40B4-BE49-F238E27FC236}">
                  <a16:creationId xmlns:a16="http://schemas.microsoft.com/office/drawing/2014/main" id="{00000000-0008-0000-0000-00000A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974119&amp;isFromPublicArea=True&amp;isModal=False" TargetMode="External"/><Relationship Id="rId299" Type="http://schemas.openxmlformats.org/officeDocument/2006/relationships/hyperlink" Target="https://community.secop.gov.co/Public/Tendering/OpportunityDetail/Index?noticeUID=CO1.NTC.2346997&amp;isFromPublicArea=True&amp;isModal=False" TargetMode="External"/><Relationship Id="rId21" Type="http://schemas.openxmlformats.org/officeDocument/2006/relationships/hyperlink" Target="https://community.secop.gov.co/Public/Tendering/OpportunityDetail/Index?noticeUID=CO1.NTC.1775640&amp;isFromPublicArea=True&amp;isModal=False" TargetMode="External"/><Relationship Id="rId63" Type="http://schemas.openxmlformats.org/officeDocument/2006/relationships/hyperlink" Target="https://community.secop.gov.co/Public/Tendering/OpportunityDetail/Index?noticeUID=CO1.NTC.1741816&amp;isFromPublicArea=True&amp;isModal=False" TargetMode="External"/><Relationship Id="rId159" Type="http://schemas.openxmlformats.org/officeDocument/2006/relationships/hyperlink" Target="https://community.secop.gov.co/Public/Tendering/OpportunityDetail/Index?noticeUID=CO1.NTC.2228105&amp;isFromPublicArea=True&amp;isModal=False" TargetMode="External"/><Relationship Id="rId170" Type="http://schemas.openxmlformats.org/officeDocument/2006/relationships/hyperlink" Target="https://community.secop.gov.co/Public/Tendering/OpportunityDetail/Index?noticeUID=CO1.NTC.2216976&amp;isFromPublicArea=True&amp;isModal=False" TargetMode="External"/><Relationship Id="rId226" Type="http://schemas.openxmlformats.org/officeDocument/2006/relationships/hyperlink" Target="https://community.secop.gov.co/Public/Tendering/OpportunityDetail/Index?noticeUID=CO1.NTC.2270241&amp;isFromPublicArea=True&amp;isModal=False" TargetMode="External"/><Relationship Id="rId268" Type="http://schemas.openxmlformats.org/officeDocument/2006/relationships/hyperlink" Target="https://community.secop.gov.co/Public/Tendering/OpportunityDetail/Index?noticeUID=CO1.NTC.2321456&amp;isFromPublicArea=True&amp;isModal=False" TargetMode="External"/><Relationship Id="rId32" Type="http://schemas.openxmlformats.org/officeDocument/2006/relationships/hyperlink" Target="https://community.secop.gov.co/Public/Tendering/OpportunityDetail/Index?noticeUID=CO1.NTC.1786939&amp;isFromPublicArea=True&amp;isModal=False" TargetMode="External"/><Relationship Id="rId74" Type="http://schemas.openxmlformats.org/officeDocument/2006/relationships/hyperlink" Target="https://community.secop.gov.co/Public/Tendering/OpportunityDetail/Index?noticeUID=CO1.NTC.1750477&amp;isFromPublicArea=True&amp;isModal=False" TargetMode="External"/><Relationship Id="rId128" Type="http://schemas.openxmlformats.org/officeDocument/2006/relationships/hyperlink" Target="https://community.secop.gov.co/Public/Tendering/OpportunityDetail/Index?noticeUID=CO1.NTC.2196323&amp;isFromPublicArea=True&amp;isModal=False" TargetMode="External"/><Relationship Id="rId5" Type="http://schemas.openxmlformats.org/officeDocument/2006/relationships/hyperlink" Target="https://community.secop.gov.co/Public/Tendering/OpportunityDetail/Index?noticeUID=CO1.NTC.1740893&amp;isFromPublicArea=True&amp;isModal=False" TargetMode="External"/><Relationship Id="rId181" Type="http://schemas.openxmlformats.org/officeDocument/2006/relationships/hyperlink" Target="https://community.secop.gov.co/Public/Tendering/OpportunityDetail/Index?noticeUID=CO1.NTC.2238901&amp;isFromPublicArea=True&amp;isModal=False" TargetMode="External"/><Relationship Id="rId237" Type="http://schemas.openxmlformats.org/officeDocument/2006/relationships/hyperlink" Target="https://community.secop.gov.co/Public/Tendering/OpportunityDetail/Index?noticeUID=CO1.NTC.2311902&amp;isFromPublicArea=True&amp;isModal=False" TargetMode="External"/><Relationship Id="rId279" Type="http://schemas.openxmlformats.org/officeDocument/2006/relationships/hyperlink" Target="https://community.secop.gov.co/Public/Tendering/OpportunityDetail/Index?noticeUID=CO1.NTC.2342199&amp;isFromPublicArea=True&amp;isModal=False" TargetMode="External"/><Relationship Id="rId43" Type="http://schemas.openxmlformats.org/officeDocument/2006/relationships/hyperlink" Target="https://community.secop.gov.co/Public/Tendering/OpportunityDetail/Index?noticeUID=CO1.NTC.1796323&amp;isFromPublicArea=True&amp;isModal=False" TargetMode="External"/><Relationship Id="rId139" Type="http://schemas.openxmlformats.org/officeDocument/2006/relationships/hyperlink" Target="https://community.secop.gov.co/Public/Tendering/OpportunityDetail/Index?noticeUID=CO1.NTC.2199869&amp;isFromPublicArea=True&amp;isModal=False" TargetMode="External"/><Relationship Id="rId290" Type="http://schemas.openxmlformats.org/officeDocument/2006/relationships/hyperlink" Target="https://community.secop.gov.co/Public/Tendering/OpportunityDetail/Index?noticeUID=CO1.NTC.2241363&amp;isFromPublicArea=True&amp;isModal=False" TargetMode="External"/><Relationship Id="rId304" Type="http://schemas.openxmlformats.org/officeDocument/2006/relationships/vmlDrawing" Target="../drawings/vmlDrawing1.vml"/><Relationship Id="rId85" Type="http://schemas.openxmlformats.org/officeDocument/2006/relationships/hyperlink" Target="https://community.secop.gov.co/Public/Tendering/OpportunityDetail/Index?noticeUID=CO1.NTC.1832703&amp;isFromPublicArea=True&amp;isModal=False" TargetMode="External"/><Relationship Id="rId150" Type="http://schemas.openxmlformats.org/officeDocument/2006/relationships/hyperlink" Target="https://community.secop.gov.co/Public/Tendering/OpportunityDetail/Index?noticeUID=CO1.NTC.2216045&amp;isFromPublicArea=True&amp;isModal=False" TargetMode="External"/><Relationship Id="rId192" Type="http://schemas.openxmlformats.org/officeDocument/2006/relationships/hyperlink" Target="https://community.secop.gov.co/Public/Tendering/OpportunityDetail/Index?noticeUID=CO1.NTC.2244461&amp;isFromPublicArea=True&amp;isModal=False" TargetMode="External"/><Relationship Id="rId206" Type="http://schemas.openxmlformats.org/officeDocument/2006/relationships/hyperlink" Target="https://community.secop.gov.co/Public/Tendering/OpportunityDetail/Index?noticeUID=CO1.NTC.2250216&amp;isFromPublicArea=True&amp;isModal=False" TargetMode="External"/><Relationship Id="rId248" Type="http://schemas.openxmlformats.org/officeDocument/2006/relationships/hyperlink" Target="https://community.secop.gov.co/Public/Tendering/OpportunityDetail/Index?noticeUID=CO1.NTC.2241363&amp;isFromPublicArea=True&amp;isModal=False" TargetMode="External"/><Relationship Id="rId12" Type="http://schemas.openxmlformats.org/officeDocument/2006/relationships/hyperlink" Target="https://community.secop.gov.co/Public/Tendering/OpportunityDetail/Index?noticeUID=CO1.NTC.1761593&amp;isFromPublicArea=True&amp;isModal=False" TargetMode="External"/><Relationship Id="rId108" Type="http://schemas.openxmlformats.org/officeDocument/2006/relationships/hyperlink" Target="https://community.secop.gov.co/Public/Tendering/OpportunityDetail/Index?noticeUID=CO1.NTC.2061624&amp;isFromPublicArea=True&amp;isModal=False" TargetMode="External"/><Relationship Id="rId54" Type="http://schemas.openxmlformats.org/officeDocument/2006/relationships/hyperlink" Target="https://community.secop.gov.co/Public/Tendering/OpportunityDetail/Index?noticeUID=CO1.NTC.1777014&amp;isFromPublicArea=True&amp;isModal=False" TargetMode="External"/><Relationship Id="rId96" Type="http://schemas.openxmlformats.org/officeDocument/2006/relationships/hyperlink" Target="https://community.secop.gov.co/Public/Tendering/OpportunityDetail/Index?noticeUID=CO1.NTC.1761593&amp;isFromPublicArea=True&amp;isModal=False" TargetMode="External"/><Relationship Id="rId161" Type="http://schemas.openxmlformats.org/officeDocument/2006/relationships/hyperlink" Target="https://community.secop.gov.co/Public/Tendering/OpportunityDetail/Index?noticeUID=CO1.NTC.2126604&amp;isFromPublicArea=True&amp;isModal=False" TargetMode="External"/><Relationship Id="rId217" Type="http://schemas.openxmlformats.org/officeDocument/2006/relationships/hyperlink" Target="https://community.secop.gov.co/Public/Tendering/OpportunityDetail/Index?noticeUID=CO1.NTC.2221670&amp;isFromPublicArea=True&amp;isModal=False" TargetMode="External"/><Relationship Id="rId259" Type="http://schemas.openxmlformats.org/officeDocument/2006/relationships/hyperlink" Target="https://community.secop.gov.co/Public/Tendering/OpportunityDetail/Index?noticeUID=CO1.NTC.2344231&amp;isFromPublicArea=True&amp;isModal=False" TargetMode="External"/><Relationship Id="rId23" Type="http://schemas.openxmlformats.org/officeDocument/2006/relationships/hyperlink" Target="https://community.secop.gov.co/Public/Tendering/OpportunityDetail/Index?noticeUID=CO1.NTC.1775476&amp;isFromPublicArea=True&amp;isModal=False" TargetMode="External"/><Relationship Id="rId119" Type="http://schemas.openxmlformats.org/officeDocument/2006/relationships/hyperlink" Target="https://community.secop.gov.co/Public/Tendering/OpportunityDetail/Index?noticeUID=CO1.NTC.2193608&amp;isFromPublicArea=True&amp;isModal=False" TargetMode="External"/><Relationship Id="rId270" Type="http://schemas.openxmlformats.org/officeDocument/2006/relationships/hyperlink" Target="https://community.secop.gov.co/Public/Tendering/OpportunityDetail/Index?noticeUID=CO1.NTC.2261693&amp;isFromPublicArea=True&amp;isModal=False" TargetMode="External"/><Relationship Id="rId291" Type="http://schemas.openxmlformats.org/officeDocument/2006/relationships/hyperlink" Target="https://community.secop.gov.co/Public/Tendering/OpportunityDetail/Index?noticeUID=CO1.NTC.2252090&amp;isFromPublicArea=True&amp;isModal=False" TargetMode="External"/><Relationship Id="rId305" Type="http://schemas.openxmlformats.org/officeDocument/2006/relationships/control" Target="../activeX/activeX1.xml"/><Relationship Id="rId44" Type="http://schemas.openxmlformats.org/officeDocument/2006/relationships/hyperlink" Target="https://community.secop.gov.co/Public/Tendering/OpportunityDetail/Index?noticeUID=CO1.NTC.1794271&amp;isFromPublicArea=True&amp;isModal=False" TargetMode="External"/><Relationship Id="rId65" Type="http://schemas.openxmlformats.org/officeDocument/2006/relationships/hyperlink" Target="https:/community.secop.gov.co/Public/Tendering/OpportunityDetail/Index?noticeUID=CO1.NTC.1817723&amp;amp;isFromPublicArea=True&amp;amp;isModal=False" TargetMode="External"/><Relationship Id="rId86" Type="http://schemas.openxmlformats.org/officeDocument/2006/relationships/hyperlink" Target="https://community.secop.gov.co/Public/Tendering/OpportunityDetail/Index?noticeUID=CO1.NTC.1741816&amp;isFromPublicArea=True&amp;isModal=False" TargetMode="External"/><Relationship Id="rId130" Type="http://schemas.openxmlformats.org/officeDocument/2006/relationships/hyperlink" Target="https://community.secop.gov.co/Public/Tendering/OpportunityDetail/Index?noticeUID=CO1.NTC.2199924&amp;isFromPublicArea=True&amp;isModal=False" TargetMode="External"/><Relationship Id="rId151" Type="http://schemas.openxmlformats.org/officeDocument/2006/relationships/hyperlink" Target="https://community.secop.gov.co/Public/Tendering/OpportunityDetail/Index?noticeUID=CO1.NTC.2216045&amp;isFromPublicArea=True&amp;isModal=False" TargetMode="External"/><Relationship Id="rId172" Type="http://schemas.openxmlformats.org/officeDocument/2006/relationships/hyperlink" Target="https://community.secop.gov.co/Public/Tendering/OpportunityDetail/Index?noticeUID=CO1.NTC.2216976&amp;isFromPublicArea=True&amp;isModal=False" TargetMode="External"/><Relationship Id="rId193" Type="http://schemas.openxmlformats.org/officeDocument/2006/relationships/hyperlink" Target="https://community.secop.gov.co/Public/Tendering/OpportunityDetail/Index?noticeUID=CO1.NTC.2252090&amp;isFromPublicArea=True&amp;isModal=False" TargetMode="External"/><Relationship Id="rId207" Type="http://schemas.openxmlformats.org/officeDocument/2006/relationships/hyperlink" Target="https://community.secop.gov.co/Public/Tendering/OpportunityDetail/Index?noticeUID=CO1.NTC.2230225&amp;isFromPublicArea=True&amp;isModal=False" TargetMode="External"/><Relationship Id="rId228" Type="http://schemas.openxmlformats.org/officeDocument/2006/relationships/hyperlink" Target="https://community.secop.gov.co/Public/Tendering/OpportunityDetail/Index?noticeUID=CO1.NTC.2277282&amp;isFromPublicArea=True&amp;isModal=False" TargetMode="External"/><Relationship Id="rId249" Type="http://schemas.openxmlformats.org/officeDocument/2006/relationships/hyperlink" Target="https://community.secop.gov.co/Public/Tendering/OpportunityDetail/Index?noticeUID=CO1.NTC.2345038&amp;isFromPublicArea=True&amp;isModal=False" TargetMode="External"/><Relationship Id="rId13" Type="http://schemas.openxmlformats.org/officeDocument/2006/relationships/hyperlink" Target="https://community.secop.gov.co/Public/Tendering/OpportunityDetail/Index?noticeUID=CO1.NTC.1794271&amp;isFromPublicArea=True&amp;isModal=False" TargetMode="External"/><Relationship Id="rId109" Type="http://schemas.openxmlformats.org/officeDocument/2006/relationships/hyperlink" Target="https://community.secop.gov.co/Public/Tendering/OpportunityDetail/Index?noticeUID=CO1.NTC.2113794&amp;isFromPublicArea=True&amp;isModal=False" TargetMode="External"/><Relationship Id="rId260" Type="http://schemas.openxmlformats.org/officeDocument/2006/relationships/hyperlink" Target="https://community.secop.gov.co/Public/Tendering/OpportunityDetail/Index?noticeUID=CO1.NTC.2336443&amp;isFromPublicArea=True&amp;isModal=False" TargetMode="External"/><Relationship Id="rId281" Type="http://schemas.openxmlformats.org/officeDocument/2006/relationships/hyperlink" Target="https://community.secop.gov.co/Public/Tendering/OpportunityDetail/Index?noticeUID=CO1.NTC.2449960&amp;isFromPublicArea=True&amp;isModal=False" TargetMode="External"/><Relationship Id="rId34" Type="http://schemas.openxmlformats.org/officeDocument/2006/relationships/hyperlink" Target="https://community.secop.gov.co/Public/Common/GoogleReCaptcha/Index?previousUrl=https%3a%2f%2fcommunity.secop.gov.co%2fPublic%2fTendering%2fOpportunityDetail%2fIndex%3fnoticeUID%3dCO1.NTC.1787997%26isFromPublicArea%3dTrue%26isModal%3dFalse" TargetMode="External"/><Relationship Id="rId55" Type="http://schemas.openxmlformats.org/officeDocument/2006/relationships/hyperlink" Target="https://community.secop.gov.co/Public/Tendering/OpportunityDetail/Index?noticeUID=CO1.NTC.1761593&amp;isFromPublicArea=True&amp;isModal=False" TargetMode="External"/><Relationship Id="rId76" Type="http://schemas.openxmlformats.org/officeDocument/2006/relationships/hyperlink" Target="https://community.secop.gov.co/Public/Tendering/OpportunityDetail/Index?noticeUID=CO1.NTC.1822508&amp;isFromPublicArea=True&amp;isModal=False" TargetMode="External"/><Relationship Id="rId97" Type="http://schemas.openxmlformats.org/officeDocument/2006/relationships/hyperlink" Target="https://community.secop.gov.co/Public/Tendering/OpportunityDetail/Index?noticeUID=CO1.NTC.1866928&amp;isFromPublicArea=True&amp;isModal=False" TargetMode="External"/><Relationship Id="rId120" Type="http://schemas.openxmlformats.org/officeDocument/2006/relationships/hyperlink" Target="https://community.secop.gov.co/Public/Tendering/OpportunityDetail/Index?noticeUID=CO1.NTC.2182808&amp;isFromPublicArea=True&amp;isModal=False" TargetMode="External"/><Relationship Id="rId141" Type="http://schemas.openxmlformats.org/officeDocument/2006/relationships/hyperlink" Target="https://community.secop.gov.co/Public/Tendering/OpportunityDetail/Index?noticeUID=CO1.NTC.2215304&amp;isFromPublicArea=True&amp;isModal=False" TargetMode="External"/><Relationship Id="rId7" Type="http://schemas.openxmlformats.org/officeDocument/2006/relationships/hyperlink" Target="https://community.secop.gov.co/Public/Tendering/OpportunityDetail/Index?noticeUID=CO1.NTC.1740481&amp;isFromPublicArea=True&amp;isModal=False" TargetMode="External"/><Relationship Id="rId162" Type="http://schemas.openxmlformats.org/officeDocument/2006/relationships/hyperlink" Target="https://community.secop.gov.co/Public/Tendering/OpportunityDetail/Index?noticeUID=CO1.NTC.2126604&amp;isFromPublicArea=True&amp;isModal=False" TargetMode="External"/><Relationship Id="rId183" Type="http://schemas.openxmlformats.org/officeDocument/2006/relationships/hyperlink" Target="https://community.secop.gov.co/Public/Tendering/OpportunityDetail/Index?noticeUID=CO1.NTC.2216976&amp;isFromPublicArea=True&amp;isModal=False" TargetMode="External"/><Relationship Id="rId218" Type="http://schemas.openxmlformats.org/officeDocument/2006/relationships/hyperlink" Target="https://community.secop.gov.co/Public/Tendering/OpportunityDetail/Index?noticeUID=CO1.NTC.2237994&amp;isFromPublicArea=True&amp;isModal=False" TargetMode="External"/><Relationship Id="rId239" Type="http://schemas.openxmlformats.org/officeDocument/2006/relationships/hyperlink" Target="https://community.secop.gov.co/Public/Tendering/OpportunityDetail/Index?noticeUID=CO1.NTC.2311902&amp;isFromPublicArea=True&amp;isModal=False" TargetMode="External"/><Relationship Id="rId250" Type="http://schemas.openxmlformats.org/officeDocument/2006/relationships/hyperlink" Target="https://community.secop.gov.co/Public/Tendering/OpportunityDetail/Index?noticeUID=CO1.NTC.2349802&amp;isFromPublicArea=True&amp;isModal=False" TargetMode="External"/><Relationship Id="rId271" Type="http://schemas.openxmlformats.org/officeDocument/2006/relationships/hyperlink" Target="https://community.secop.gov.co/Public/Tendering/OpportunityDetail/Index?noticeUID=CO1.NTC.2261693&amp;isFromPublicArea=True&amp;isModal=False" TargetMode="External"/><Relationship Id="rId292" Type="http://schemas.openxmlformats.org/officeDocument/2006/relationships/hyperlink" Target="https://community.secop.gov.co/Public/Tendering/OpportunityDetail/Index?noticeUID=CO1.NTC.2265693&amp;isFromPublicArea=True&amp;isModal=False" TargetMode="External"/><Relationship Id="rId306" Type="http://schemas.openxmlformats.org/officeDocument/2006/relationships/image" Target="../media/image1.emf"/><Relationship Id="rId24" Type="http://schemas.openxmlformats.org/officeDocument/2006/relationships/hyperlink" Target="https://community.secop.gov.co/Public/Tendering/OpportunityDetail/Index?noticeUID=CO1.NTC.1778714&amp;isFromPublicArea=True&amp;isModal=False" TargetMode="External"/><Relationship Id="rId45" Type="http://schemas.openxmlformats.org/officeDocument/2006/relationships/hyperlink" Target="https://community.secop.gov.co/Public/Tendering/OpportunityDetail/Index?noticeUID=CO1.NTC.1794271&amp;isFromPublicArea=True&amp;isModal=False" TargetMode="External"/><Relationship Id="rId66" Type="http://schemas.openxmlformats.org/officeDocument/2006/relationships/hyperlink" Target="https://community.secop.gov.co/Public/Tendering/OpportunityDetail/Index?noticeUID=CO1.NTC.1817723&amp;isFromPublicArea=True&amp;isModal=False" TargetMode="External"/><Relationship Id="rId87" Type="http://schemas.openxmlformats.org/officeDocument/2006/relationships/hyperlink" Target="https://community.secop.gov.co/Public/Tendering/OpportunityDetail/Index?noticeUID=CO1.NTC.1836434&amp;isFromPublicArea=True&amp;isModal=False" TargetMode="External"/><Relationship Id="rId110" Type="http://schemas.openxmlformats.org/officeDocument/2006/relationships/hyperlink" Target="https://community.secop.gov.co/Public/Tendering/OpportunityDetail/Index?noticeUID=CO1.NTC.2023840&amp;isFromPublicArea=True&amp;isModal=FalseFDLSF-CIA-114-2021" TargetMode="External"/><Relationship Id="rId131" Type="http://schemas.openxmlformats.org/officeDocument/2006/relationships/hyperlink" Target="https://community.secop.gov.co/Public/Tendering/OpportunityDetail/Index?noticeUID=CO1.NTC.2195790&amp;isFromPublicArea=True&amp;isModal=False" TargetMode="External"/><Relationship Id="rId152" Type="http://schemas.openxmlformats.org/officeDocument/2006/relationships/hyperlink" Target="https://community.secop.gov.co/Public/Tendering/OpportunityDetail/Index?noticeUID=CO1.NTC.2174017&amp;isFromPublicArea=True&amp;isModal=False" TargetMode="External"/><Relationship Id="rId173" Type="http://schemas.openxmlformats.org/officeDocument/2006/relationships/hyperlink" Target="https://community.secop.gov.co/Public/Tendering/OpportunityDetail/Index?noticeUID=CO1.NTC.2216976&amp;isFromPublicArea=True&amp;isModal=False" TargetMode="External"/><Relationship Id="rId194" Type="http://schemas.openxmlformats.org/officeDocument/2006/relationships/hyperlink" Target="https://community.secop.gov.co/Public/Tendering/OpportunityDetail/Index?noticeUID=CO1.NTC.2256741&amp;isFromPublicArea=True&amp;isModal=False" TargetMode="External"/><Relationship Id="rId208" Type="http://schemas.openxmlformats.org/officeDocument/2006/relationships/hyperlink" Target="https://community.secop.gov.co/Public/Tendering/OpportunityDetail/Index?noticeUID=CO1.NTC.2250233&amp;isFromPublicArea=True&amp;isModal=False" TargetMode="External"/><Relationship Id="rId229" Type="http://schemas.openxmlformats.org/officeDocument/2006/relationships/hyperlink" Target="https://community.secop.gov.co/Public/Tendering/OpportunityDetail/Index?noticeUID=CO1.NTC.2278779&amp;isFromPublicArea=True&amp;isModal=False" TargetMode="External"/><Relationship Id="rId240" Type="http://schemas.openxmlformats.org/officeDocument/2006/relationships/hyperlink" Target="https://community.secop.gov.co/Public/Tendering/OpportunityDetail/Index?noticeUID=CO1.NTC.2311902&amp;isFromPublicArea=True&amp;isModal=False" TargetMode="External"/><Relationship Id="rId261" Type="http://schemas.openxmlformats.org/officeDocument/2006/relationships/hyperlink" Target="https://community.secop.gov.co/Public/Tendering/OpportunityDetail/Index?noticeUID=CO1.NTC.2352863&amp;isFromPublicArea=True&amp;isModal=False" TargetMode="External"/><Relationship Id="rId14" Type="http://schemas.openxmlformats.org/officeDocument/2006/relationships/hyperlink" Target="https://community.secop.gov.co/Public/Tendering/OpportunityDetail/Index?noticeUID=CO1.NTC.1766098&amp;isFromPublicArea=True&amp;isModal=False" TargetMode="External"/><Relationship Id="rId35" Type="http://schemas.openxmlformats.org/officeDocument/2006/relationships/hyperlink" Target="https://community.secop.gov.co/Public/Tendering/OpportunityDetail/Index?noticeUID=CO1.NTC.1788290&amp;isFromPublicArea=True&amp;isModal=False" TargetMode="External"/><Relationship Id="rId56" Type="http://schemas.openxmlformats.org/officeDocument/2006/relationships/hyperlink" Target="https://community.secop.gov.co/Public/Tendering/OpportunityDetail/Index?noticeUID=CO1.NTC.1792578&amp;isFromPublicArea=True&amp;isModal=False" TargetMode="External"/><Relationship Id="rId77" Type="http://schemas.openxmlformats.org/officeDocument/2006/relationships/hyperlink" Target="https://community.secop.gov.co/Public/Tendering/OpportunityDetail/Index?noticeUID=CO1.NTC.1822508&amp;isFromPublicArea=True&amp;isModal=False" TargetMode="External"/><Relationship Id="rId100" Type="http://schemas.openxmlformats.org/officeDocument/2006/relationships/hyperlink" Target="https://community.secop.gov.co/Public/Tendering/OpportunityDetail/Index?noticeUID=CO1.NTC.1877358&amp;isFromPublicArea=True&amp;isModal=False" TargetMode="External"/><Relationship Id="rId282" Type="http://schemas.openxmlformats.org/officeDocument/2006/relationships/hyperlink" Target="https://community.secop.gov.co/Public/Tendering/OpportunityDetail/Index?noticeUID=CO1.NTC.2438437&amp;isFromPublicArea=True&amp;isModal=False" TargetMode="External"/><Relationship Id="rId8" Type="http://schemas.openxmlformats.org/officeDocument/2006/relationships/hyperlink" Target="https://community.secop.gov.co/Public/Tendering/OpportunityDetail/Index?noticeUID=CO1.NTC.1741816&amp;isFromPublicArea=True&amp;isModal=False" TargetMode="External"/><Relationship Id="rId98" Type="http://schemas.openxmlformats.org/officeDocument/2006/relationships/hyperlink" Target="https://community.secop.gov.co/Public/Tendering/OpportunityDetail/Index?noticeUID=CO1.NTC.1762308&amp;isFromPublicArea=True&amp;isModal=False" TargetMode="External"/><Relationship Id="rId121" Type="http://schemas.openxmlformats.org/officeDocument/2006/relationships/hyperlink" Target="https://community.secop.gov.co/Public/Tendering/OpportunityDetail/Index?noticeUID=CO1.NTC.2193394&amp;isFromPublicArea=True&amp;isModal=False" TargetMode="External"/><Relationship Id="rId142" Type="http://schemas.openxmlformats.org/officeDocument/2006/relationships/hyperlink" Target="https://community.secop.gov.co/Public/Tendering/OpportunityDetail/Index?noticeUID=CO1.NTC.2200217&amp;isFromPublicArea=True&amp;isModal=False" TargetMode="External"/><Relationship Id="rId163" Type="http://schemas.openxmlformats.org/officeDocument/2006/relationships/hyperlink" Target="https://community.secop.gov.co/Public/Tendering/OpportunityDetail/Index?noticeUID=CO1.NTC.2228105&amp;isFromPublicArea=True&amp;isModal=False" TargetMode="External"/><Relationship Id="rId184" Type="http://schemas.openxmlformats.org/officeDocument/2006/relationships/hyperlink" Target="https://community.secop.gov.co/Public/Tendering/OpportunityDetail/Index?noticeUID=CO1.NTC.2181207&amp;isFromPublicArea=True&amp;isModal=False" TargetMode="External"/><Relationship Id="rId219" Type="http://schemas.openxmlformats.org/officeDocument/2006/relationships/hyperlink" Target="https://community.secop.gov.co/Public/Tendering/OpportunityDetail/Index?noticeUID=CO1.NTC.2265693&amp;isFromPublicArea=True&amp;isModal=False" TargetMode="External"/><Relationship Id="rId230" Type="http://schemas.openxmlformats.org/officeDocument/2006/relationships/hyperlink" Target="https://community.secop.gov.co/Public/Tendering/OpportunityDetail/Index?noticeUID=CO1.NTC.2286746&amp;isFromPublicArea=True&amp;isModal=False" TargetMode="External"/><Relationship Id="rId251" Type="http://schemas.openxmlformats.org/officeDocument/2006/relationships/hyperlink" Target="https://community.secop.gov.co/Public/Tendering/OpportunityDetail/Index?noticeUID=CO1.NTC.2329002&amp;isFromPublicArea=True&amp;isModal=False" TargetMode="External"/><Relationship Id="rId25" Type="http://schemas.openxmlformats.org/officeDocument/2006/relationships/hyperlink" Target="https://community.secop.gov.co/Public/Tendering/OpportunityDetail/Index?noticeUID=CO1.NTC.1780176&amp;isFromPublicArea=True&amp;isModal=False" TargetMode="External"/><Relationship Id="rId46" Type="http://schemas.openxmlformats.org/officeDocument/2006/relationships/hyperlink" Target="https://community.secop.gov.co/Public/Tendering/OpportunityDetail/Index?noticeUID=CO1.NTC.1796058&amp;isFromPublicArea=True&amp;isModal=False" TargetMode="External"/><Relationship Id="rId67" Type="http://schemas.openxmlformats.org/officeDocument/2006/relationships/hyperlink" Target="https://community.secop.gov.co/Public/Tendering/OpportunityDetail/Index?noticeUID=CO1.NTC.1750477&amp;isFromPublicArea=True&amp;isModal=False" TargetMode="External"/><Relationship Id="rId272" Type="http://schemas.openxmlformats.org/officeDocument/2006/relationships/hyperlink" Target="https://community.secop.gov.co/Public/Tendering/OpportunityDetail/Index?noticeUID=CO1.NTC.2430570&amp;isFromPublicArea=True&amp;isModal=False" TargetMode="External"/><Relationship Id="rId293" Type="http://schemas.openxmlformats.org/officeDocument/2006/relationships/hyperlink" Target="https://community.secop.gov.co/Public/Tendering/OpportunityDetail/Index?noticeUID=CO1.NTC.2346998&amp;isFromPublicArea=True&amp;isModal=False" TargetMode="External"/><Relationship Id="rId307" Type="http://schemas.openxmlformats.org/officeDocument/2006/relationships/comments" Target="../comments1.xml"/><Relationship Id="rId88" Type="http://schemas.openxmlformats.org/officeDocument/2006/relationships/hyperlink" Target="https://community.secop.gov.co/Public/Tendering/OpportunityDetail/Index?noticeUID=CO1.NTC.1792578&amp;isFromPublicArea=True&amp;isModal=False" TargetMode="External"/><Relationship Id="rId111" Type="http://schemas.openxmlformats.org/officeDocument/2006/relationships/hyperlink" Target="https://community.secop.gov.co/Public/Tendering/OpportunityDetail/Index?noticeUID=CO1.NTC.2174369&amp;isFromPublicArea=True&amp;isModal=False" TargetMode="External"/><Relationship Id="rId132" Type="http://schemas.openxmlformats.org/officeDocument/2006/relationships/hyperlink" Target="https://community.secop.gov.co/Public/Tendering/OpportunityDetail/Index?noticeUID=CO1.NTC.2196626&amp;isFromPublicArea=True&amp;isModal=False" TargetMode="External"/><Relationship Id="rId153" Type="http://schemas.openxmlformats.org/officeDocument/2006/relationships/hyperlink" Target="https://community.secop.gov.co/Public/Tendering/OpportunityDetail/Index?noticeUID=CO1.NTC.2199347&amp;isFromPublicArea=True&amp;isModal=False" TargetMode="External"/><Relationship Id="rId174" Type="http://schemas.openxmlformats.org/officeDocument/2006/relationships/hyperlink" Target="https://community.secop.gov.co/Public/Tendering/OpportunityDetail/Index?noticeUID=CO1.NTC.2216976&amp;isFromPublicArea=True&amp;isModal=False" TargetMode="External"/><Relationship Id="rId195" Type="http://schemas.openxmlformats.org/officeDocument/2006/relationships/hyperlink" Target="https://community.secop.gov.co/Public/Tendering/OpportunityDetail/Index?noticeUID=CO1.NTC.2244458&amp;isFromPublicArea=True&amp;isModal=False" TargetMode="External"/><Relationship Id="rId209" Type="http://schemas.openxmlformats.org/officeDocument/2006/relationships/hyperlink" Target="https://community.secop.gov.co/Public/Tendering/OpportunityDetail/Index?noticeUID=CO1.NTC.2244461&amp;isFromPublicArea=True&amp;isModal=False" TargetMode="External"/><Relationship Id="rId220" Type="http://schemas.openxmlformats.org/officeDocument/2006/relationships/hyperlink" Target="https://community.secop.gov.co/Public/Tendering/OpportunityDetail/Index?noticeUID=CO1.NTC.2262342&amp;isFromPublicArea=True&amp;isModal=False" TargetMode="External"/><Relationship Id="rId241" Type="http://schemas.openxmlformats.org/officeDocument/2006/relationships/hyperlink" Target="https://community.secop.gov.co/Public/Tendering/OpportunityDetail/Index?noticeUID=CO1.NTC.2173743&amp;isFromPublicArea=True&amp;isModal=False" TargetMode="External"/><Relationship Id="rId15" Type="http://schemas.openxmlformats.org/officeDocument/2006/relationships/hyperlink" Target="https://community.secop.gov.co/Public/Tendering/OpportunityDetail/Index?noticeUID=CO1.NTC.1762308&amp;isFromPublicArea=True&amp;isModal=False" TargetMode="External"/><Relationship Id="rId36" Type="http://schemas.openxmlformats.org/officeDocument/2006/relationships/hyperlink" Target="https://community.secop.gov.co/Public/Tendering/OpportunityDetail/Index?noticeUID=CO1.NTC.1735799&amp;isFromPublicArea=True&amp;isModal=False" TargetMode="External"/><Relationship Id="rId57" Type="http://schemas.openxmlformats.org/officeDocument/2006/relationships/hyperlink" Target="https://community.secop.gov.co/Public/Tendering/OpportunityDetail/Index?noticeUID=CO1.NTC.1787997&amp;isFromPublicArea=True&amp;isModal=False" TargetMode="External"/><Relationship Id="rId262" Type="http://schemas.openxmlformats.org/officeDocument/2006/relationships/hyperlink" Target="https://community.secop.gov.co/Public/Tendering/OpportunityDetail/Index?noticeUID=CO1.NTC.2301532&amp;isFromPublicArea=True&amp;isModal=False" TargetMode="External"/><Relationship Id="rId283" Type="http://schemas.openxmlformats.org/officeDocument/2006/relationships/hyperlink" Target="https://www.colombiacompra.gov.co/tienda-virtual-del-estado-colombiano/ordenes-compra/66507" TargetMode="External"/><Relationship Id="rId78" Type="http://schemas.openxmlformats.org/officeDocument/2006/relationships/hyperlink" Target="https://community.secop.gov.co/Public/Tendering/OpportunityDetail/Index?noticeUID=CO1.NTC.1761593&amp;isFromPublicArea=True&amp;isModal=False" TargetMode="External"/><Relationship Id="rId99" Type="http://schemas.openxmlformats.org/officeDocument/2006/relationships/hyperlink" Target="https://community.secop.gov.co/Public/Tendering/OpportunityDetail/Index?noticeUID=CO1.NTC.1762308&amp;isFromPublicArea=True&amp;isModal=False" TargetMode="External"/><Relationship Id="rId101" Type="http://schemas.openxmlformats.org/officeDocument/2006/relationships/hyperlink" Target="https://community.secop.gov.co/Public/Tendering/OpportunityDetail/Index?noticeUID=CO1.NTC.1883305&amp;isFromPublicArea=True&amp;isModal=False" TargetMode="External"/><Relationship Id="rId122" Type="http://schemas.openxmlformats.org/officeDocument/2006/relationships/hyperlink" Target="https://community.secop.gov.co/Public/Tendering/OpportunityDetail/Index?noticeUID=CO1.NTC.2193394&amp;isFromPublicArea=True&amp;isModal=False" TargetMode="External"/><Relationship Id="rId143" Type="http://schemas.openxmlformats.org/officeDocument/2006/relationships/hyperlink" Target="https://community.secop.gov.co/Public/Tendering/OpportunityDetail/Index?noticeUID=CO1.NTC.2196626&amp;isFromPublicArea=True&amp;isModal=False" TargetMode="External"/><Relationship Id="rId164" Type="http://schemas.openxmlformats.org/officeDocument/2006/relationships/hyperlink" Target="https://community.secop.gov.co/Public/Tendering/OpportunityDetail/Index?noticeUID=CO1.NTC.2230412&amp;isFromPublicArea=True&amp;isModal=False" TargetMode="External"/><Relationship Id="rId185" Type="http://schemas.openxmlformats.org/officeDocument/2006/relationships/hyperlink" Target="https://community.secop.gov.co/Public/Tendering/OpportunityDetail/Index?noticeUID=CO1.NTC.2174017&amp;isFromPublicArea=True&amp;isModal=False" TargetMode="External"/><Relationship Id="rId9" Type="http://schemas.openxmlformats.org/officeDocument/2006/relationships/hyperlink" Target="https://community.secop.gov.co/Public/Tendering/OpportunityDetail/Index?noticeUID=CO1.NTC.1751903&amp;isFromPublicArea=True&amp;isModal=False" TargetMode="External"/><Relationship Id="rId210" Type="http://schemas.openxmlformats.org/officeDocument/2006/relationships/hyperlink" Target="https://community.secop.gov.co/Public/Tendering/OpportunityDetail/Index?noticeUID=CO1.NTC.2252090&amp;isFromPublicArea=True&amp;isModal=False" TargetMode="External"/><Relationship Id="rId26" Type="http://schemas.openxmlformats.org/officeDocument/2006/relationships/hyperlink" Target="https://community.secop.gov.co/Public/Tendering/OpportunityDetail/Index?noticeUID=CO1.NTC.1782937&amp;isFromPublicArea=True&amp;isModal=False" TargetMode="External"/><Relationship Id="rId231" Type="http://schemas.openxmlformats.org/officeDocument/2006/relationships/hyperlink" Target="https://community.secop.gov.co/Public/Tendering/OpportunityDetail/Index?noticeUID=CO1.NTC.2156684&amp;isFromPublicArea=True&amp;isModal=False" TargetMode="External"/><Relationship Id="rId252" Type="http://schemas.openxmlformats.org/officeDocument/2006/relationships/hyperlink" Target="https://community.secop.gov.co/Public/Tendering/OpportunityDetail/Index?noticeUID=CO1.NTC.2342703&amp;isFromPublicArea=True&amp;isModal=False" TargetMode="External"/><Relationship Id="rId273" Type="http://schemas.openxmlformats.org/officeDocument/2006/relationships/hyperlink" Target="https://colombiacompra.coupahost.com/order_headers/64741" TargetMode="External"/><Relationship Id="rId294" Type="http://schemas.openxmlformats.org/officeDocument/2006/relationships/hyperlink" Target="https://community.secop.gov.co/Public/Tendering/OpportunityDetail/Index?noticeUID=CO1.NTC.2301442&amp;isFromPublicArea=True&amp;isModal=False" TargetMode="External"/><Relationship Id="rId47" Type="http://schemas.openxmlformats.org/officeDocument/2006/relationships/hyperlink" Target="https://community.secop.gov.co/Public/Tendering/OpportunityDetail/Index?noticeUID=CO1.NTC.1796058&amp;isFromPublicArea=True&amp;isModal=False" TargetMode="External"/><Relationship Id="rId68" Type="http://schemas.openxmlformats.org/officeDocument/2006/relationships/hyperlink" Target="https://community.secop.gov.co/Public/Tendering/OpportunityDetail/Index?noticeUID=CO1.NTC.1817883&amp;isFromPublicArea=True&amp;isModal=False" TargetMode="External"/><Relationship Id="rId89" Type="http://schemas.openxmlformats.org/officeDocument/2006/relationships/hyperlink" Target="https://community.secop.gov.co/Public/Tendering/OpportunityDetail/Index?noticeUID=CO1.NTC.1839771&amp;isFromPublicArea=True&amp;isModal=False" TargetMode="External"/><Relationship Id="rId112" Type="http://schemas.openxmlformats.org/officeDocument/2006/relationships/hyperlink" Target="https://community.secop.gov.co/Public/Tendering/OpportunityDetail/Index?noticeUID=CO1.NTC.2174017&amp;isFromPublicArea=True&amp;isModal=False" TargetMode="External"/><Relationship Id="rId133" Type="http://schemas.openxmlformats.org/officeDocument/2006/relationships/hyperlink" Target="https://community.secop.gov.co/Public/Tendering/OpportunityDetail/Index?noticeUID=CO1.NTC.2196159&amp;isFromPublicArea=True&amp;isModal=False" TargetMode="External"/><Relationship Id="rId154" Type="http://schemas.openxmlformats.org/officeDocument/2006/relationships/hyperlink" Target="https://community.secop.gov.co/Public/Tendering/OpportunityDetail/Index?noticeUID=CO1.NTC.2151474&amp;isFromPublicArea=True&amp;isModal=False" TargetMode="External"/><Relationship Id="rId175" Type="http://schemas.openxmlformats.org/officeDocument/2006/relationships/hyperlink" Target="https://community.secop.gov.co/Public/Tendering/OpportunityDetail/Index?noticeUID=CO1.NTC.2237994&amp;isFromPublicArea=True&amp;isModal=False" TargetMode="External"/><Relationship Id="rId196" Type="http://schemas.openxmlformats.org/officeDocument/2006/relationships/hyperlink" Target="https://community.secop.gov.co/Public/Tendering/OpportunityDetail/Index?noticeUID=CO1.NTC.2244385&amp;isFromPublicArea=True&amp;isModal=False" TargetMode="External"/><Relationship Id="rId200" Type="http://schemas.openxmlformats.org/officeDocument/2006/relationships/hyperlink" Target="javascript:void(0);" TargetMode="External"/><Relationship Id="rId16" Type="http://schemas.openxmlformats.org/officeDocument/2006/relationships/hyperlink" Target="https://community.secop.gov.co/Public/Tendering/OpportunityDetail/Index?noticeUID=CO1.NTC.1723521&amp;isFromPublicArea=True&amp;isModal=False" TargetMode="External"/><Relationship Id="rId221" Type="http://schemas.openxmlformats.org/officeDocument/2006/relationships/hyperlink" Target="https://community.secop.gov.co/Public/Tendering/OpportunityDetail/Index?noticeUID=CO1.NTC.2261693&amp;isFromPublicArea=True&amp;isModal=False" TargetMode="External"/><Relationship Id="rId242" Type="http://schemas.openxmlformats.org/officeDocument/2006/relationships/hyperlink" Target="https://community.secop.gov.co/Public/Tendering/OpportunityDetail/Index?noticeUID=CO1.NTC.2316356&amp;isFromPublicArea=True&amp;isModal=False" TargetMode="External"/><Relationship Id="rId263" Type="http://schemas.openxmlformats.org/officeDocument/2006/relationships/hyperlink" Target="https://community.secop.gov.co/Public/Tendering/OpportunityDetail/Index?noticeUID=CO1.NTC.2346998&amp;isFromPublicArea=True&amp;isModal=False" TargetMode="External"/><Relationship Id="rId284" Type="http://schemas.openxmlformats.org/officeDocument/2006/relationships/hyperlink" Target="https://community.secop.gov.co/Public/Tendering/OpportunityDetail/Index?noticeUID=CO1.NTC.2301442&amp;isFromPublicArea=True&amp;isModal=False" TargetMode="External"/><Relationship Id="rId37" Type="http://schemas.openxmlformats.org/officeDocument/2006/relationships/hyperlink" Target="https://community.secop.gov.co/Public/Tendering/OpportunityDetail/Index?noticeUID=CO1.NTC.1794488&amp;isFromPublicArea=True&amp;isModal=False" TargetMode="External"/><Relationship Id="rId58" Type="http://schemas.openxmlformats.org/officeDocument/2006/relationships/hyperlink" Target="https://community.secop.gov.co/Public/Tendering/OpportunityDetail/Index?noticeUID=CO1.NTC.1787997&amp;isFromPublicArea=True&amp;isModal=False" TargetMode="External"/><Relationship Id="rId79" Type="http://schemas.openxmlformats.org/officeDocument/2006/relationships/hyperlink" Target="https://community.secop.gov.co/Public/Tendering/OpportunityDetail/Index?noticeUID=CO1.NTC.1827328&amp;isFromPublicArea=True&amp;isModal=False" TargetMode="External"/><Relationship Id="rId102" Type="http://schemas.openxmlformats.org/officeDocument/2006/relationships/hyperlink" Target="https://community.secop.gov.co/Public/Common/GoogleReCaptcha/Index?previousUrl=https%3a%2f%2fcommunity.secop.gov.co%2fPublic%2fTendering%2fOpportunityDetail%2fIndex%3fnoticeUID%3dCO1.NTC.1908871%26isFromPublicArea%3dTrue%26isModal%3dFalse" TargetMode="External"/><Relationship Id="rId123" Type="http://schemas.openxmlformats.org/officeDocument/2006/relationships/hyperlink" Target="https://community.secop.gov.co/Public/Tendering/OpportunityDetail/Index?noticeUID=CO1.NTC.2115546&amp;isFromPublicArea=True&amp;isModal=False" TargetMode="External"/><Relationship Id="rId144" Type="http://schemas.openxmlformats.org/officeDocument/2006/relationships/hyperlink" Target="https://community.secop.gov.co/Public/Tendering/OpportunityDetail/Index?noticeUID=CO1.NTC.2216152&amp;isFromPublicArea=True&amp;isModal=False" TargetMode="External"/><Relationship Id="rId90" Type="http://schemas.openxmlformats.org/officeDocument/2006/relationships/hyperlink" Target="https://community.secop.gov.co/Public/Tendering/OpportunityDetail/Index?noticeUID=CO1.NTC.1811359&amp;isFromPublicArea=True&amp;isModal=False" TargetMode="External"/><Relationship Id="rId165" Type="http://schemas.openxmlformats.org/officeDocument/2006/relationships/hyperlink" Target="https://community.secop.gov.co/Public/Tendering/OpportunityDetail/Index?noticeUID=CO1.NTC.2230225&amp;isFromPublicArea=True&amp;isModal=False" TargetMode="External"/><Relationship Id="rId186" Type="http://schemas.openxmlformats.org/officeDocument/2006/relationships/hyperlink" Target="https://community.secop.gov.co/Public/Tendering/OpportunityDetail/Index?noticeUID=CO1.NTC.2230225&amp;isFromPublicArea=True&amp;isModal=False" TargetMode="External"/><Relationship Id="rId211" Type="http://schemas.openxmlformats.org/officeDocument/2006/relationships/hyperlink" Target="https://community.secop.gov.co/Public/Tendering/OpportunityDetail/Index?noticeUID=CO1.NTC.2256741&amp;isFromPublicArea=True&amp;isModal=False" TargetMode="External"/><Relationship Id="rId232" Type="http://schemas.openxmlformats.org/officeDocument/2006/relationships/hyperlink" Target="https://community.secop.gov.co/Public/Tendering/OpportunityDetail/Index?noticeUID=CO1.NTC.2297015&amp;isFromPublicArea=True&amp;isModal=False" TargetMode="External"/><Relationship Id="rId253" Type="http://schemas.openxmlformats.org/officeDocument/2006/relationships/hyperlink" Target="https://community.secop.gov.co/Public/Tendering/OpportunityDetail/Index?noticeUID=CO1.NTC.2367122&amp;isFromPublicArea=True&amp;isModal=False" TargetMode="External"/><Relationship Id="rId274" Type="http://schemas.openxmlformats.org/officeDocument/2006/relationships/hyperlink" Target="https://www.colombiacompra.gov.co/tienda-virtual-del-estado-colombiano/ordenes-compra/63293" TargetMode="External"/><Relationship Id="rId295" Type="http://schemas.openxmlformats.org/officeDocument/2006/relationships/hyperlink" Target="https://community.secop.gov.co/Public/Tendering/OpportunityDetail/Index?noticeUID=CO1.NTC.2328789&amp;isFromPublicArea=True&amp;isModal=False" TargetMode="External"/><Relationship Id="rId27" Type="http://schemas.openxmlformats.org/officeDocument/2006/relationships/hyperlink" Target="https://community.secop.gov.co/Public/Tendering/OpportunityDetail/Index?noticeUID=CO1.NTC.1775640&amp;isFromPublicArea=True&amp;isModal=False" TargetMode="External"/><Relationship Id="rId48" Type="http://schemas.openxmlformats.org/officeDocument/2006/relationships/hyperlink" Target="https://community.secop.gov.co/Public/Tendering/OpportunityDetail/Index?noticeUID=CO1.NTC.1787997&amp;isFromPublicArea=True&amp;isModal=False" TargetMode="External"/><Relationship Id="rId69" Type="http://schemas.openxmlformats.org/officeDocument/2006/relationships/hyperlink" Target="https://community.secop.gov.co/Public/Tendering/OpportunityDetail/Index?noticeUID=CO1.NTC.1818255&amp;isFromPublicArea=True&amp;isModal=False" TargetMode="External"/><Relationship Id="rId113" Type="http://schemas.openxmlformats.org/officeDocument/2006/relationships/hyperlink" Target="https://community.secop.gov.co/Public/Tendering/OpportunityDetail/Index?noticeUID=CO1.NTC.2179627&amp;isFromPublicArea=True&amp;isModal=False" TargetMode="External"/><Relationship Id="rId134" Type="http://schemas.openxmlformats.org/officeDocument/2006/relationships/hyperlink" Target="https://community.secop.gov.co/Public/Tendering/OpportunityDetail/Index?noticeUID=CO1.NTC.2197259&amp;isFromPublicArea=True&amp;isModal=False" TargetMode="External"/><Relationship Id="rId80" Type="http://schemas.openxmlformats.org/officeDocument/2006/relationships/hyperlink" Target="https://community.secop.gov.co/Public/Tendering/OpportunityDetail/Index?noticeUID=CO1.NTC.1827328&amp;isFromPublicArea=True&amp;isModal=False" TargetMode="External"/><Relationship Id="rId155" Type="http://schemas.openxmlformats.org/officeDocument/2006/relationships/hyperlink" Target="https://community.secop.gov.co/Public/Tendering/OpportunityDetail/Index?noticeUID=CO1.NTC.2216976&amp;isFromPublicArea=True&amp;isModal=False" TargetMode="External"/><Relationship Id="rId176" Type="http://schemas.openxmlformats.org/officeDocument/2006/relationships/hyperlink" Target="https://community.secop.gov.co/Public/Tendering/OpportunityDetail/Index?noticeUID=CO1.NTC.2238901&amp;isFromPublicArea=True&amp;isModal=False" TargetMode="External"/><Relationship Id="rId197" Type="http://schemas.openxmlformats.org/officeDocument/2006/relationships/hyperlink" Target="https://community.secop.gov.co/Public/Tendering/OpportunityDetail/Index?noticeUID=CO1.NTC.2230225&amp;isFromPublicArea=True&amp;isModal=False" TargetMode="External"/><Relationship Id="rId201" Type="http://schemas.openxmlformats.org/officeDocument/2006/relationships/hyperlink" Target="javascript:void(0);" TargetMode="External"/><Relationship Id="rId222" Type="http://schemas.openxmlformats.org/officeDocument/2006/relationships/hyperlink" Target="https://community.secop.gov.co/Public/Tendering/OpportunityDetail/Index?noticeUID=CO1.NTC.2174017&amp;isFromPublicArea=True&amp;isModal=False" TargetMode="External"/><Relationship Id="rId243" Type="http://schemas.openxmlformats.org/officeDocument/2006/relationships/hyperlink" Target="https://community.secop.gov.co/Public/Tendering/OpportunityDetail/Index?noticeUID=CO1.NTC.2310804&amp;isFromPublicArea=True&amp;isModal=False" TargetMode="External"/><Relationship Id="rId264" Type="http://schemas.openxmlformats.org/officeDocument/2006/relationships/hyperlink" Target="https://community.secop.gov.co/Public/Tendering/OpportunityDetail/Index?noticeUID=CO1.NTC.2321456&amp;isFromPublicArea=True&amp;isModal=False" TargetMode="External"/><Relationship Id="rId285" Type="http://schemas.openxmlformats.org/officeDocument/2006/relationships/hyperlink" Target="https://community.secop.gov.co/Public/Tendering/OpportunityDetail/Index?noticeUID=CO1.NTC.2328789&amp;isFromPublicArea=True&amp;isModal=False" TargetMode="External"/><Relationship Id="rId17" Type="http://schemas.openxmlformats.org/officeDocument/2006/relationships/hyperlink" Target="https://community.secop.gov.co/Public/Tendering/OpportunityDetail/Index?noticeUID=CO1.NTC.1763194&amp;isFromPublicArea=True&amp;isModal=False" TargetMode="External"/><Relationship Id="rId38" Type="http://schemas.openxmlformats.org/officeDocument/2006/relationships/hyperlink" Target="https://community.secop.gov.co/Public/Tendering/OpportunityDetail/Index?noticeUID=CO1.NTC.1763194&amp;isFromPublicArea=True&amp;isModal=False" TargetMode="External"/><Relationship Id="rId59" Type="http://schemas.openxmlformats.org/officeDocument/2006/relationships/hyperlink" Target="https://community.secop.gov.co/Public/Tendering/OpportunityDetail/Index?noticeUID=CO1.NTC.1808034&amp;isFromPublicArea=True&amp;isModal=False" TargetMode="External"/><Relationship Id="rId103" Type="http://schemas.openxmlformats.org/officeDocument/2006/relationships/hyperlink" Target="https://community.secop.gov.co/Public/Common/GoogleReCaptcha/Index?previousUrl=https%3a%2f%2fcommunity.secop.gov.co%2fPublic%2fTendering%2fOpportunityDetail%2fIndex%3fnoticeUID%3dCO1.NTC.1897456%26isFromPublicArea%3dTrue%26isModal%3dFalse" TargetMode="External"/><Relationship Id="rId124" Type="http://schemas.openxmlformats.org/officeDocument/2006/relationships/hyperlink" Target="https://community.secop.gov.co/Public/Tendering/OpportunityDetail/Index?noticeUID=CO1.NTC.2193394&amp;isFromPublicArea=True&amp;isModal=False" TargetMode="External"/><Relationship Id="rId70" Type="http://schemas.openxmlformats.org/officeDocument/2006/relationships/hyperlink" Target="https://community.secop.gov.co/Public/Tendering/OpportunityDetail/Index?noticeUID=CO1.NTC.1820854&amp;isFromPublicArea=True&amp;isModal=False" TargetMode="External"/><Relationship Id="rId91" Type="http://schemas.openxmlformats.org/officeDocument/2006/relationships/hyperlink" Target="https://community.secop.gov.co/Public/Tendering/OpportunityDetail/Index?noticeUID=CO1.NTC.1792578&amp;isFromPublicArea=True&amp;isModal=False" TargetMode="External"/><Relationship Id="rId145" Type="http://schemas.openxmlformats.org/officeDocument/2006/relationships/hyperlink" Target="https://community.secop.gov.co/Public/Tendering/OpportunityDetail/Index?noticeUID=CO1.NTC.2216976&amp;isFromPublicArea=True&amp;isModal=False" TargetMode="External"/><Relationship Id="rId166" Type="http://schemas.openxmlformats.org/officeDocument/2006/relationships/hyperlink" Target="https://community.secop.gov.co/Public/Tendering/OpportunityDetail/Index?noticeUID=CO1.NTC.2230225&amp;isFromPublicArea=True&amp;isModal=False" TargetMode="External"/><Relationship Id="rId187" Type="http://schemas.openxmlformats.org/officeDocument/2006/relationships/hyperlink" Target="https://community.secop.gov.co/Public/Tendering/OpportunityDetail/Index?noticeUID=CO1.NTC.2227054&amp;isFromPublicArea=True&amp;isModal=False" TargetMode="External"/><Relationship Id="rId1" Type="http://schemas.openxmlformats.org/officeDocument/2006/relationships/hyperlink" Target="https://community.secop.gov.co/Public/Tendering/OpportunityDetail/Index?noticeUID=CO1.NTC.1083263&amp;isFromPublicArea=True&amp;isModal=False" TargetMode="External"/><Relationship Id="rId212" Type="http://schemas.openxmlformats.org/officeDocument/2006/relationships/hyperlink" Target="https://community.secop.gov.co/Public/Tendering/OpportunityDetail/Index?noticeUID=CO1.NTC.2256977&amp;isFromPublicArea=True&amp;isModal=False" TargetMode="External"/><Relationship Id="rId233" Type="http://schemas.openxmlformats.org/officeDocument/2006/relationships/hyperlink" Target="https://community.secop.gov.co/Public/Tendering/OpportunityDetail/Index?noticeUID=CO1.NTC.2299003&amp;isFromPublicArea=True&amp;isModal=False" TargetMode="External"/><Relationship Id="rId254" Type="http://schemas.openxmlformats.org/officeDocument/2006/relationships/hyperlink" Target="https://community.secop.gov.co/Public/Tendering/OpportunityDetail/Index?noticeUID=CO1.NTC.2367368&amp;isFromPublicArea=True&amp;isModal=False" TargetMode="External"/><Relationship Id="rId28" Type="http://schemas.openxmlformats.org/officeDocument/2006/relationships/hyperlink" Target="https://community.secop.gov.co/Public/Tendering/OpportunityDetail/Index?noticeUID=CO1.NTC.1782960&amp;isFromPublicArea=True&amp;isModal=False" TargetMode="External"/><Relationship Id="rId49" Type="http://schemas.openxmlformats.org/officeDocument/2006/relationships/hyperlink" Target="https://community.secop.gov.co/Public/Tendering/OpportunityDetail/Index?noticeUID=CO1.NTC.1792578&amp;isFromPublicArea=True&amp;isModal=False" TargetMode="External"/><Relationship Id="rId114" Type="http://schemas.openxmlformats.org/officeDocument/2006/relationships/hyperlink" Target="https://community.secop.gov.co/Public/Tendering/OpportunityDetail/Index?noticeUID=CO1.NTC.2179645&amp;isFromPublicArea=True&amp;isModal=False" TargetMode="External"/><Relationship Id="rId275" Type="http://schemas.openxmlformats.org/officeDocument/2006/relationships/hyperlink" Target="https://www.contratos.gov.co/consultas/detalleProceso.do?numConstancia=21-22-26937&amp;g-recaptcha-response=03AGdBq25GFmthWiGXjvbSXq_yM7BcpDh49GtEN7aX0hLyp18HwKKQjGP0Biust_V565PJY4eTf64tXTeopEdZ0m1P-CPgHVGMxdNJtYa4ubqFxEDNiNCwkpc4rPNNkKfaSVlUm1SBsGDGPNrRx1U5vw3Qe1ieGpOb_RihTr8h9aZRt8BBBSeurrnK6NqIpzheQB3NjeyGlk4-GbcnYWpmt-SyAEfTysOOkT26OhbE0KiOBmK-p0ET1GB966L_RD4H0Hjpx5QHkBudfVYol0kJlVRuyGV3hdCPp0a5nyMXNVHyYDjb83VBGx_XhLtkCclT3mOiJR4RTWL7vCHuNenGKB0MEFbyR8ubmr5Udcr5Uwb4FbRJ-8EPFYpVnb-r83HGPl_8yrkf-3Prp8R9lBgV12r-JughiEUeQeA0RKkQqK09mheLWAIb8OszHA9SkelHwFsa4UvTY59Y0t44uTM0yBpfHjfCdO4DHA" TargetMode="External"/><Relationship Id="rId296" Type="http://schemas.openxmlformats.org/officeDocument/2006/relationships/hyperlink" Target="https://community.secop.gov.co/Public/Tendering/OpportunityDetail/Index?noticeUID=CO1.NTC.2329089&amp;isFromPublicArea=True&amp;isModal=False" TargetMode="External"/><Relationship Id="rId300" Type="http://schemas.openxmlformats.org/officeDocument/2006/relationships/hyperlink" Target="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TargetMode="External"/><Relationship Id="rId60" Type="http://schemas.openxmlformats.org/officeDocument/2006/relationships/hyperlink" Target="https://community.secop.gov.co/Public/Tendering/OpportunityDetail/Index?noticeUID=CO1.NTC.1807616&amp;isFromPublicArea=True&amp;isModal=False" TargetMode="External"/><Relationship Id="rId81" Type="http://schemas.openxmlformats.org/officeDocument/2006/relationships/hyperlink" Target="https://community.secop.gov.co/Public/Tendering/OpportunityDetail/Index?noticeUID=CO1.NTC.1832188&amp;isFromPublicArea=True&amp;isModal=False" TargetMode="External"/><Relationship Id="rId135" Type="http://schemas.openxmlformats.org/officeDocument/2006/relationships/hyperlink" Target="https://community.secop.gov.co/Public/Tendering/OpportunityDetail/Index?noticeUID=CO1.NTC.2199347&amp;isFromPublicArea=True&amp;isModal=False" TargetMode="External"/><Relationship Id="rId156" Type="http://schemas.openxmlformats.org/officeDocument/2006/relationships/hyperlink" Target="https://community.secop.gov.co/Public/Tendering/OpportunityDetail/Index?noticeUID=CO1.NTC.2219643&amp;isFromPublicArea=True&amp;isModal=False" TargetMode="External"/><Relationship Id="rId177" Type="http://schemas.openxmlformats.org/officeDocument/2006/relationships/hyperlink" Target="https://community.secop.gov.co/Public/Tendering/OpportunityDetail/Index?noticeUID=CO1.NTC.2238714&amp;isFromPublicArea=True&amp;isModal=False" TargetMode="External"/><Relationship Id="rId198" Type="http://schemas.openxmlformats.org/officeDocument/2006/relationships/hyperlink" Target="https://community.secop.gov.co/Public/Tendering/OpportunityDetail/Index?noticeUID=CO1.NTC.2181207&amp;isFromPublicArea=True&amp;isModal=False" TargetMode="External"/><Relationship Id="rId202" Type="http://schemas.openxmlformats.org/officeDocument/2006/relationships/hyperlink" Target="https://community.secop.gov.co/Public/Tendering/OpportunityDetail/Index?noticeUID=CO1.NTC.2244458&amp;isFromPublicArea=True&amp;isModal=False" TargetMode="External"/><Relationship Id="rId223" Type="http://schemas.openxmlformats.org/officeDocument/2006/relationships/hyperlink" Target="https://community.secop.gov.co/Public/Tendering/OpportunityDetail/Index?noticeUID=CO1.NTC.2237994&amp;isFromPublicArea=True&amp;isModal=False" TargetMode="External"/><Relationship Id="rId244" Type="http://schemas.openxmlformats.org/officeDocument/2006/relationships/hyperlink" Target="https://community.secop.gov.co/Public/Tendering/OpportunityDetail/Index?noticeUID=CO1.NTC.2297438&amp;isFromPublicArea=True&amp;isModal=False" TargetMode="External"/><Relationship Id="rId18" Type="http://schemas.openxmlformats.org/officeDocument/2006/relationships/hyperlink" Target="https://community.secop.gov.co/Public/Tendering/OpportunityDetail/Index?noticeUID=CO1.NTC.1766300&amp;isFromPublicArea=True&amp;isModal=False" TargetMode="External"/><Relationship Id="rId39" Type="http://schemas.openxmlformats.org/officeDocument/2006/relationships/hyperlink" Target="https://community.secop.gov.co/Public/Tendering/OpportunityDetail/Index?noticeUID=CO1.NTC.1787997&amp;isFromPublicArea=True&amp;isModal=False" TargetMode="External"/><Relationship Id="rId265" Type="http://schemas.openxmlformats.org/officeDocument/2006/relationships/hyperlink" Target="https://community.secop.gov.co/Public/Tendering/OpportunityDetail/Index?noticeUID=CO1.NTC.2358704&amp;isFromPublicArea=True&amp;isModal=False" TargetMode="External"/><Relationship Id="rId286" Type="http://schemas.openxmlformats.org/officeDocument/2006/relationships/hyperlink" Target="https://community.secop.gov.co/Public/Tendering/OpportunityDetail/Index?noticeUID=CO1.NTC.2329089&amp;isFromPublicArea=True&amp;isModal=False" TargetMode="External"/><Relationship Id="rId50" Type="http://schemas.openxmlformats.org/officeDocument/2006/relationships/hyperlink" Target="https://community.secop.gov.co/Public/Tendering/OpportunityDetail/Index?noticeUID=CO1.NTC.1792578&amp;isFromPublicArea=True&amp;isModal=False" TargetMode="External"/><Relationship Id="rId104" Type="http://schemas.openxmlformats.org/officeDocument/2006/relationships/hyperlink" Target="https://community.secop.gov.co/Public/Tendering/OpportunityDetail/Index?noticeUID=CO1.NTC.1958148&amp;isFromPublicArea=True&amp;isModal=False" TargetMode="External"/><Relationship Id="rId125" Type="http://schemas.openxmlformats.org/officeDocument/2006/relationships/hyperlink" Target="https://community.secop.gov.co/Public/Tendering/OpportunityDetail/Index?noticeUID=CO1.NTC.2196159&amp;isFromPublicArea=True&amp;isModal=False" TargetMode="External"/><Relationship Id="rId146" Type="http://schemas.openxmlformats.org/officeDocument/2006/relationships/hyperlink" Target="https://community.secop.gov.co/Public/Tendering/OpportunityDetail/Index?noticeUID=CO1.NTC.2216976&amp;isFromPublicArea=True&amp;isModal=False" TargetMode="External"/><Relationship Id="rId167" Type="http://schemas.openxmlformats.org/officeDocument/2006/relationships/hyperlink" Target="https://community.secop.gov.co/Public/Tendering/OpportunityDetail/Index?noticeUID=CO1.NTC.2216976&amp;isFromPublicArea=True&amp;isModal=False" TargetMode="External"/><Relationship Id="rId188" Type="http://schemas.openxmlformats.org/officeDocument/2006/relationships/hyperlink" Target="https://community.secop.gov.co/Public/Tendering/OpportunityDetail/Index?noticeUID=CO1.NTC.2219643&amp;isFromPublicArea=True&amp;isModal=False" TargetMode="External"/><Relationship Id="rId71" Type="http://schemas.openxmlformats.org/officeDocument/2006/relationships/hyperlink" Target="https://community.secop.gov.co/Public/Tendering/OpportunityDetail/Index?noticeUID=CO1.NTC.1775640&amp;isFromPublicArea=True&amp;isModal=False" TargetMode="External"/><Relationship Id="rId92" Type="http://schemas.openxmlformats.org/officeDocument/2006/relationships/hyperlink" Target="https://community.secop.gov.co/Public/Tendering/OpportunityDetail/Index?noticeUID=CO1.NTC.1849022&amp;isFromPublicArea=True&amp;isModal=False" TargetMode="External"/><Relationship Id="rId213" Type="http://schemas.openxmlformats.org/officeDocument/2006/relationships/hyperlink" Target="https://community.secop.gov.co/Public/Tendering/OpportunityDetail/Index?noticeUID=CO1.NTC.2240138&amp;isFromPublicArea=True&amp;isModal=False" TargetMode="External"/><Relationship Id="rId234" Type="http://schemas.openxmlformats.org/officeDocument/2006/relationships/hyperlink" Target="https://community.secop.gov.co/Public/Tendering/OpportunityDetail/Index?noticeUID=CO1.NTC.2298700&amp;isFromPublicArea=True&amp;isModal=False" TargetMode="External"/><Relationship Id="rId2" Type="http://schemas.openxmlformats.org/officeDocument/2006/relationships/hyperlink" Target="https://community.secop.gov.co/Public/Tendering/OpportunityDetail/Index?noticeUID=CO1.NTC.1653113&amp;isFromPublicArea=True&amp;isModal=False" TargetMode="External"/><Relationship Id="rId29" Type="http://schemas.openxmlformats.org/officeDocument/2006/relationships/hyperlink" Target="https://community.secop.gov.co/Public/Common/GoogleReCaptcha/Index?previousUrl=https%3a%2f%2fcommunity.secop.gov.co%2fPublic%2fTendering%2fOpportunityDetail%2fIndex%3fnoticeUID%3dCO1.NTC.1782891%26isFromPublicArea%3dTrue%26isModal%3dFalse" TargetMode="External"/><Relationship Id="rId255" Type="http://schemas.openxmlformats.org/officeDocument/2006/relationships/hyperlink" Target="https://community.secop.gov.co/Public/Tendering/OpportunityDetail/Index?noticeUID=CO1.NTC.2303730&amp;isFromPublicArea=True&amp;isModal=False" TargetMode="External"/><Relationship Id="rId276" Type="http://schemas.openxmlformats.org/officeDocument/2006/relationships/hyperlink" Target="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TargetMode="External"/><Relationship Id="rId297" Type="http://schemas.openxmlformats.org/officeDocument/2006/relationships/hyperlink" Target="https://community.secop.gov.co/Public/Tendering/OpportunityDetail/Index?noticeUID=CO1.NTC.2430571&amp;isFromPublicArea=True&amp;isModal=False" TargetMode="External"/><Relationship Id="rId40" Type="http://schemas.openxmlformats.org/officeDocument/2006/relationships/hyperlink" Target="https://community.secop.gov.co/Public/Tendering/OpportunityDetail/Index?noticeUID=CO1.NTC.1792578&amp;isFromPublicArea=True&amp;isModal=False" TargetMode="External"/><Relationship Id="rId115" Type="http://schemas.openxmlformats.org/officeDocument/2006/relationships/hyperlink" Target="https://community.secop.gov.co/Public/Tendering/OpportunityDetail/Index?noticeUID=CO1.NTC.2181207&amp;isFromPublicArea=True&amp;isModal=False" TargetMode="External"/><Relationship Id="rId136" Type="http://schemas.openxmlformats.org/officeDocument/2006/relationships/hyperlink" Target="https://community.secop.gov.co/Public/Tendering/OpportunityDetail/Index?noticeUID=CO1.NTC.2198958&amp;isFromPublicArea=True&amp;isModal=False" TargetMode="External"/><Relationship Id="rId157" Type="http://schemas.openxmlformats.org/officeDocument/2006/relationships/hyperlink" Target="https://community.secop.gov.co/Public/Tendering/OpportunityDetail/Index?noticeUID=CO1.NTC.2227415&amp;isFromPublicArea=True&amp;isModal=False" TargetMode="External"/><Relationship Id="rId178" Type="http://schemas.openxmlformats.org/officeDocument/2006/relationships/hyperlink" Target="https://community.secop.gov.co/Public/Tendering/OpportunityDetail/Index?noticeUID=CO1.NTC.2215304&amp;isFromPublicArea=True&amp;isModal=False" TargetMode="External"/><Relationship Id="rId301" Type="http://schemas.openxmlformats.org/officeDocument/2006/relationships/hyperlink" Target="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TargetMode="External"/><Relationship Id="rId61" Type="http://schemas.openxmlformats.org/officeDocument/2006/relationships/hyperlink" Target="https://community.secop.gov.co/Public/Tendering/OpportunityDetail/Index?noticeUID=CO1.NTC.1813545&amp;isFromPublicArea=True&amp;isModal=False" TargetMode="External"/><Relationship Id="rId82" Type="http://schemas.openxmlformats.org/officeDocument/2006/relationships/hyperlink" Target="https://community.secop.gov.co/Public/Tendering/OpportunityDetail/Index?noticeUID=CO1.NTC.1860849&amp;isFromPublicArea=True&amp;isModal=False" TargetMode="External"/><Relationship Id="rId199" Type="http://schemas.openxmlformats.org/officeDocument/2006/relationships/hyperlink" Target="https://community.secop.gov.co/Public/Tendering/OpportunityDetail/Index?noticeUID=CO1.NTC.2250216&amp;isFromPublicArea=True&amp;isModal=False" TargetMode="External"/><Relationship Id="rId203" Type="http://schemas.openxmlformats.org/officeDocument/2006/relationships/hyperlink" Target="https://community.secop.gov.co/Public/Tendering/OpportunityDetail/Index?noticeUID=CO1.NTC.2244385&amp;isFromPublicArea=True&amp;isModal=False" TargetMode="External"/><Relationship Id="rId19" Type="http://schemas.openxmlformats.org/officeDocument/2006/relationships/hyperlink" Target="https://community.secop.gov.co/Public/Tendering/OpportunityDetail/Index?noticeUID=CO1.NTC.1766300&amp;isFromPublicArea=True&amp;isModal=False" TargetMode="External"/><Relationship Id="rId224" Type="http://schemas.openxmlformats.org/officeDocument/2006/relationships/hyperlink" Target="https://community.secop.gov.co/Public/Tendering/OpportunityDetail/Index?noticeUID=CO1.NTC.2216976&amp;isFromPublicArea=True&amp;isModal=False" TargetMode="External"/><Relationship Id="rId245" Type="http://schemas.openxmlformats.org/officeDocument/2006/relationships/hyperlink" Target="https://community.secop.gov.co/Public/Tendering/OpportunityDetail/Index?noticeUID=CO1.NTC.2321456&amp;isFromPublicArea=True&amp;isModal=False" TargetMode="External"/><Relationship Id="rId266" Type="http://schemas.openxmlformats.org/officeDocument/2006/relationships/hyperlink" Target="https://community.secop.gov.co/Public/Tendering/OpportunityDetail/Index?noticeUID=CO1.NTC.2410583&amp;isFromPublicArea=True&amp;isModal=False" TargetMode="External"/><Relationship Id="rId287" Type="http://schemas.openxmlformats.org/officeDocument/2006/relationships/hyperlink" Target="https://community.secop.gov.co/Public/Tendering/OpportunityDetail/Index?noticeUID=CO1.NTC.2422572&amp;isFromPublicArea=True&amp;isModal=False" TargetMode="External"/><Relationship Id="rId30" Type="http://schemas.openxmlformats.org/officeDocument/2006/relationships/hyperlink" Target="https://community.secop.gov.co/Public/Common/GoogleReCaptcha/Index?previousUrl=https%3a%2f%2fcommunity.secop.gov.co%2fPublic%2fTendering%2fOpportunityDetail%2fIndex%3fnoticeUID%3dCO1.NTC.1782958%26isFromPublicArea%3dTrue%26isModal%3dFalse" TargetMode="External"/><Relationship Id="rId105" Type="http://schemas.openxmlformats.org/officeDocument/2006/relationships/hyperlink" Target="https://community.secop.gov.co/Public/Tendering/OpportunityDetail/Index?noticeUID=CO1.NTC.1998335&amp;isFromPublicArea=True&amp;isModal=False" TargetMode="External"/><Relationship Id="rId126" Type="http://schemas.openxmlformats.org/officeDocument/2006/relationships/hyperlink" Target="https://community.secop.gov.co/Public/Tendering/OpportunityDetail/Index?noticeUID=CO1.NTC.2198267&amp;isFromPublicArea=True&amp;isModal=False" TargetMode="External"/><Relationship Id="rId147" Type="http://schemas.openxmlformats.org/officeDocument/2006/relationships/hyperlink" Target="https://community.secop.gov.co/Public/Tendering/OpportunityDetail/Index?noticeUID=CO1.NTC.2216976&amp;isFromPublicArea=True&amp;isModal=False" TargetMode="External"/><Relationship Id="rId168" Type="http://schemas.openxmlformats.org/officeDocument/2006/relationships/hyperlink" Target="https://community.secop.gov.co/Public/Tendering/OpportunityDetail/Index?noticeUID=CO1.NTC.2216976&amp;isFromPublicArea=True&amp;isModal=False" TargetMode="External"/><Relationship Id="rId51" Type="http://schemas.openxmlformats.org/officeDocument/2006/relationships/hyperlink" Target="https://community.secop.gov.co/Public/Tendering/OpportunityDetail/Index?noticeUID=CO1.NTC.1792578&amp;isFromPublicArea=True&amp;isModal=False" TargetMode="External"/><Relationship Id="rId72" Type="http://schemas.openxmlformats.org/officeDocument/2006/relationships/hyperlink" Target="https://community.secop.gov.co/Public/Tendering/OpportunityDetail/Index?noticeUID=CO1.NTC.1789324&amp;isFromPublicArea=True&amp;isModal=False" TargetMode="External"/><Relationship Id="rId93" Type="http://schemas.openxmlformats.org/officeDocument/2006/relationships/hyperlink" Target="https://community.secop.gov.co/Public/Tendering/OpportunityDetail/Index?noticeUID=CO1.NTC.1822508&amp;isFromPublicArea=True&amp;isModal=False" TargetMode="External"/><Relationship Id="rId189" Type="http://schemas.openxmlformats.org/officeDocument/2006/relationships/hyperlink" Target="https://community.secop.gov.co/Public/Tendering/OpportunityDetail/Index?noticeUID=CO1.NTC.2126604&amp;isFromPublicArea=True&amp;isModal=False" TargetMode="External"/><Relationship Id="rId3" Type="http://schemas.openxmlformats.org/officeDocument/2006/relationships/hyperlink" Target="https://community.secop.gov.co/Public/Tendering/OpportunityDetail/Index?noticeUID=CO1.NTC.1701872&amp;isFromPublicArea=True&amp;isModal=False" TargetMode="External"/><Relationship Id="rId214" Type="http://schemas.openxmlformats.org/officeDocument/2006/relationships/hyperlink" Target="https://community.secop.gov.co/Public/Tendering/OpportunityDetail/Index?noticeUID=CO1.NTC.2244461&amp;isFromPublicArea=True&amp;isModal=False" TargetMode="External"/><Relationship Id="rId235" Type="http://schemas.openxmlformats.org/officeDocument/2006/relationships/hyperlink" Target="https://community.secop.gov.co/Public/Tendering/OpportunityDetail/Index?noticeUID=CO1.NTC.2279415&amp;isFromPublicArea=True&amp;isModal=False" TargetMode="External"/><Relationship Id="rId256" Type="http://schemas.openxmlformats.org/officeDocument/2006/relationships/hyperlink" Target="https://community.secop.gov.co/Public/Tendering/OpportunityDetail/Index?noticeUID=CO1.NTC.2375912&amp;isFromPublicArea=True&amp;isModal=False" TargetMode="External"/><Relationship Id="rId277" Type="http://schemas.openxmlformats.org/officeDocument/2006/relationships/hyperlink" Target="https://community.secop.gov.co/Public/Tendering/OpportunityDetail/Index?noticeUID=CO1.NTC.2347266&amp;isFromPublicArea=True&amp;isModal=False" TargetMode="External"/><Relationship Id="rId298" Type="http://schemas.openxmlformats.org/officeDocument/2006/relationships/hyperlink" Target="https://community.secop.gov.co/Public/Tendering/OpportunityDetail/Index?noticeUID=CO1.NTC.2430569&amp;isFromPublicArea=True&amp;isModal=False" TargetMode="External"/><Relationship Id="rId116" Type="http://schemas.openxmlformats.org/officeDocument/2006/relationships/hyperlink" Target="https://community.secop.gov.co/Public/Tendering/OpportunityDetail/Index?noticeUID=CO1.NTC.2179494&amp;isFromPublicArea=True&amp;isModal=False" TargetMode="External"/><Relationship Id="rId137" Type="http://schemas.openxmlformats.org/officeDocument/2006/relationships/hyperlink" Target="https://community.secop.gov.co/Public/Tendering/OpportunityDetail/Index?noticeUID=CO1.NTC.2198485&amp;isFromPublicArea=True&amp;isModal=False" TargetMode="External"/><Relationship Id="rId158" Type="http://schemas.openxmlformats.org/officeDocument/2006/relationships/hyperlink" Target="https://community.secop.gov.co/Public/Tendering/OpportunityDetail/Index?noticeUID=CO1.NTC.2227736&amp;isFromPublicArea=True&amp;isModal=False" TargetMode="External"/><Relationship Id="rId302" Type="http://schemas.openxmlformats.org/officeDocument/2006/relationships/printerSettings" Target="../printerSettings/printerSettings1.bin"/><Relationship Id="rId20" Type="http://schemas.openxmlformats.org/officeDocument/2006/relationships/hyperlink" Target="https://community.secop.gov.co/Public/Tendering/OpportunityDetail/Index?noticeUID=CO1.NTC.1772212&amp;isFromPublicArea=True&amp;isModal=False" TargetMode="External"/><Relationship Id="rId41" Type="http://schemas.openxmlformats.org/officeDocument/2006/relationships/hyperlink" Target="https://community.secop.gov.co/Public/Tendering/OpportunityDetail/Index?noticeUID=CO1.NTC.1792578&amp;isFromPublicArea=True&amp;isModal=False" TargetMode="External"/><Relationship Id="rId62" Type="http://schemas.openxmlformats.org/officeDocument/2006/relationships/hyperlink" Target="https://community.secop.gov.co/Public/Tendering/OpportunityDetail/Index?noticeUID=CO1.NTC.1809058&amp;isFromPublicArea=True&amp;isModal=False" TargetMode="External"/><Relationship Id="rId83" Type="http://schemas.openxmlformats.org/officeDocument/2006/relationships/hyperlink" Target="https://community.secop.gov.co/Public/Tendering/OpportunityDetail/Index?noticeUID=CO1.NTC.1766300&amp;isFromPublicArea=True&amp;isModal=False" TargetMode="External"/><Relationship Id="rId179" Type="http://schemas.openxmlformats.org/officeDocument/2006/relationships/hyperlink" Target="https://community.secop.gov.co/Public/Tendering/OpportunityDetail/Index?noticeUID=CO1.NTC.2244460&amp;isFromPublicArea=True&amp;isModal=False" TargetMode="External"/><Relationship Id="rId190" Type="http://schemas.openxmlformats.org/officeDocument/2006/relationships/hyperlink" Target="https://community.secop.gov.co/Public/Tendering/OpportunityDetail/Index?noticeUID=CO1.NTC.2230225&amp;isFromPublicArea=True&amp;isModal=False" TargetMode="External"/><Relationship Id="rId204" Type="http://schemas.openxmlformats.org/officeDocument/2006/relationships/hyperlink" Target="https://community.secop.gov.co/Public/Tendering/OpportunityDetail/Index?noticeUID=CO1.NTC.2230225&amp;isFromPublicArea=True&amp;isModal=False" TargetMode="External"/><Relationship Id="rId225" Type="http://schemas.openxmlformats.org/officeDocument/2006/relationships/hyperlink" Target="https://community.secop.gov.co/Public/Tendering/OpportunityDetail/Index?noticeUID=CO1.NTC.2268064&amp;isFromPublicArea=True&amp;isModal=False" TargetMode="External"/><Relationship Id="rId246" Type="http://schemas.openxmlformats.org/officeDocument/2006/relationships/hyperlink" Target="https://community.secop.gov.co/Public/Tendering/OpportunityDetail/Index?noticeUID=CO1.NTC.2297309&amp;isFromPublicArea=True&amp;isModal=False" TargetMode="External"/><Relationship Id="rId267" Type="http://schemas.openxmlformats.org/officeDocument/2006/relationships/hyperlink" Target="https://community.secop.gov.co/Public/Tendering/OpportunityDetail/Index?noticeUID=CO1.NTC.2321456&amp;isFromPublicArea=True&amp;isModal=False" TargetMode="External"/><Relationship Id="rId288" Type="http://schemas.openxmlformats.org/officeDocument/2006/relationships/hyperlink" Target="https://community.secop.gov.co/Public/Tendering/OpportunityDetail/Index?noticeUID=CO1.NTC.2430571&amp;isFromPublicArea=True&amp;isModal=False" TargetMode="External"/><Relationship Id="rId106" Type="http://schemas.openxmlformats.org/officeDocument/2006/relationships/hyperlink" Target="https://community.secop.gov.co/Public/Tendering/OpportunityDetail/Index?noticeUID=CO1.NTC.2015070&amp;isFromPublicArea=True&amp;isModal=False" TargetMode="External"/><Relationship Id="rId127" Type="http://schemas.openxmlformats.org/officeDocument/2006/relationships/hyperlink" Target="https://community.secop.gov.co/Public/Tendering/OpportunityDetail/Index?noticeUID=CO1.NTC.2196494&amp;isFromPublicArea=True&amp;isModal=False" TargetMode="External"/><Relationship Id="rId10" Type="http://schemas.openxmlformats.org/officeDocument/2006/relationships/hyperlink" Target="https://community.secop.gov.co/Public/Tendering/OpportunityDetail/Index?noticeUID=CO1.NTC.1751519&amp;isFromPublicArea=True&amp;isModal=False" TargetMode="External"/><Relationship Id="rId31" Type="http://schemas.openxmlformats.org/officeDocument/2006/relationships/hyperlink" Target="https://community.secop.gov.co/Public/Tendering/OpportunityDetail/Index?noticeUID=CO1.NTC.1789430&amp;isFromPublicArea=True&amp;isModal=False" TargetMode="External"/><Relationship Id="rId52" Type="http://schemas.openxmlformats.org/officeDocument/2006/relationships/hyperlink" Target="https://community.secop.gov.co/Public/Tendering/OpportunityDetail/Index?noticeUID=CO1.NTC.1762308&amp;isFromPublicArea=True&amp;isModal=False" TargetMode="External"/><Relationship Id="rId73" Type="http://schemas.openxmlformats.org/officeDocument/2006/relationships/hyperlink" Target="https://community.secop.gov.co/Public/Tendering/OpportunityDetail/Index?noticeUID=CO1.NTC.1811359&amp;isFromPublicArea=True&amp;isModal=False" TargetMode="External"/><Relationship Id="rId94" Type="http://schemas.openxmlformats.org/officeDocument/2006/relationships/hyperlink" Target="https://community.secop.gov.co/Public/Tendering/OpportunityDetail/Index?noticeUID=CO1.NTC.1780176&amp;isFromPublicArea=True&amp;isModal=False" TargetMode="External"/><Relationship Id="rId148" Type="http://schemas.openxmlformats.org/officeDocument/2006/relationships/hyperlink" Target="https://community.secop.gov.co/Public/Tendering/OpportunityDetail/Index?noticeUID=CO1.NTC.2151474&amp;isFromPublicArea=True&amp;isModal=False" TargetMode="External"/><Relationship Id="rId169" Type="http://schemas.openxmlformats.org/officeDocument/2006/relationships/hyperlink" Target="https://community.secop.gov.co/Public/Tendering/OpportunityDetail/Index?noticeUID=CO1.NTC.2216976&amp;isFromPublicArea=True&amp;isModal=False" TargetMode="External"/><Relationship Id="rId4" Type="http://schemas.openxmlformats.org/officeDocument/2006/relationships/hyperlink" Target="https://community.secop.gov.co/Public/Tendering/OpportunityDetail/Index?noticeUID=CO1.NTC.1732513&amp;isFromPublicArea=True&amp;isModal=False" TargetMode="External"/><Relationship Id="rId180" Type="http://schemas.openxmlformats.org/officeDocument/2006/relationships/hyperlink" Target="https://community.secop.gov.co/Public/Tendering/OpportunityDetail/Index?noticeUID=CO1.NTC.2245385&amp;isFromPublicArea=True&amp;isModal=False" TargetMode="External"/><Relationship Id="rId215" Type="http://schemas.openxmlformats.org/officeDocument/2006/relationships/hyperlink" Target="https://community.secop.gov.co/Public/Tendering/OpportunityDetail/Index?noticeUID=CO1.NTC.2216976&amp;isFromPublicArea=True&amp;isModal=False" TargetMode="External"/><Relationship Id="rId236" Type="http://schemas.openxmlformats.org/officeDocument/2006/relationships/hyperlink" Target="https://community.secop.gov.co/Public/Tendering/OpportunityDetail/Index?noticeUID=CO1.NTC.2303805&amp;isFromPublicArea=True&amp;isModal=False" TargetMode="External"/><Relationship Id="rId257" Type="http://schemas.openxmlformats.org/officeDocument/2006/relationships/hyperlink" Target="https://community.secop.gov.co/Public/Tendering/OpportunityDetail/Index?noticeUID=CO1.NTC.2348454&amp;isFromPublicArea=True&amp;isModal=False" TargetMode="External"/><Relationship Id="rId278" Type="http://schemas.openxmlformats.org/officeDocument/2006/relationships/hyperlink" Target="https://community.secop.gov.co/Public/Tendering/OpportunityDetail/Index?noticeUID=CO1.NTC.2377304&amp;isFromPublicArea=True&amp;isModal=False" TargetMode="External"/><Relationship Id="rId303" Type="http://schemas.openxmlformats.org/officeDocument/2006/relationships/drawing" Target="../drawings/drawing1.xml"/><Relationship Id="rId42" Type="http://schemas.openxmlformats.org/officeDocument/2006/relationships/hyperlink" Target="https://community.secop.gov.co/Public/Tendering/OpportunityDetail/Index?noticeUID=CO1.NTC.1796067&amp;isFromPublicArea=True&amp;isModal=False" TargetMode="External"/><Relationship Id="rId84" Type="http://schemas.openxmlformats.org/officeDocument/2006/relationships/hyperlink" Target="https://community.secop.gov.co/Public/Tendering/OpportunityDetail/Index?noticeUID=CO1.NTC.1831390&amp;isFromPublicArea=True&amp;isModal=False" TargetMode="External"/><Relationship Id="rId138" Type="http://schemas.openxmlformats.org/officeDocument/2006/relationships/hyperlink" Target="https://community.secop.gov.co/Public/Tendering/OpportunityDetail/Index?noticeUID=CO1.NTC.2199629&amp;isFromPublicArea=True&amp;isModal=False" TargetMode="External"/><Relationship Id="rId191" Type="http://schemas.openxmlformats.org/officeDocument/2006/relationships/hyperlink" Target="https://community.secop.gov.co/Public/Tendering/OpportunityDetail/Index?noticeUID=CO1.NTC.2250233&amp;isFromPublicArea=True&amp;isModal=False" TargetMode="External"/><Relationship Id="rId205" Type="http://schemas.openxmlformats.org/officeDocument/2006/relationships/hyperlink" Target="https://community.secop.gov.co/Public/Tendering/OpportunityDetail/Index?noticeUID=CO1.NTC.2181207&amp;isFromPublicArea=True&amp;isModal=False" TargetMode="External"/><Relationship Id="rId247" Type="http://schemas.openxmlformats.org/officeDocument/2006/relationships/hyperlink" Target="https://community.secop.gov.co/Public/Tendering/OpportunityDetail/Index?noticeUID=CO1.NTC.2333384&amp;isFromPublicArea=True&amp;isModal=False" TargetMode="External"/><Relationship Id="rId107" Type="http://schemas.openxmlformats.org/officeDocument/2006/relationships/hyperlink" Target="https://community.secop.gov.co/Public/Tendering/OpportunityDetail/Index?noticeUID=CO1.NTC.1985261&amp;isFromPublicArea=True&amp;isModal=False" TargetMode="External"/><Relationship Id="rId289" Type="http://schemas.openxmlformats.org/officeDocument/2006/relationships/hyperlink" Target="https://community.secop.gov.co/Public/Tendering/OpportunityDetail/Index?noticeUID=CO1.NTC.2430569&amp;isFromPublicArea=True&amp;isModal=False" TargetMode="External"/><Relationship Id="rId11" Type="http://schemas.openxmlformats.org/officeDocument/2006/relationships/hyperlink" Target="https://community.secop.gov.co/Public/Tendering/OpportunityDetail/Index?noticeUID=CO1.NTC.1761944&amp;isFromPublicArea=True&amp;isModal=False" TargetMode="External"/><Relationship Id="rId53" Type="http://schemas.openxmlformats.org/officeDocument/2006/relationships/hyperlink" Target="https://community.secop.gov.co/Public/Tendering/OpportunityDetail/Index?noticeUID=CO1.NTC.1811945&amp;isFromPublicArea=True&amp;isModal=False" TargetMode="External"/><Relationship Id="rId149" Type="http://schemas.openxmlformats.org/officeDocument/2006/relationships/hyperlink" Target="https://community.secop.gov.co/Public/Tendering/OpportunityDetail/Index?noticeUID=CO1.NTC.2216045&amp;isFromPublicArea=True&amp;isModal=False" TargetMode="External"/><Relationship Id="rId95" Type="http://schemas.openxmlformats.org/officeDocument/2006/relationships/hyperlink" Target="https://community.secop.gov.co/Public/Tendering/OpportunityDetail/Index?noticeUID=CO1.NTC.1860667&amp;isFromPublicArea=True&amp;isModal=False" TargetMode="External"/><Relationship Id="rId160" Type="http://schemas.openxmlformats.org/officeDocument/2006/relationships/hyperlink" Target="https://community.secop.gov.co/Public/Tendering/OpportunityDetail/Index?noticeUID=CO1.NTC.2227933&amp;isFromPublicArea=True&amp;isModal=False" TargetMode="External"/><Relationship Id="rId216" Type="http://schemas.openxmlformats.org/officeDocument/2006/relationships/hyperlink" Target="https://community.secop.gov.co/Public/Tendering/OpportunityDetail/Index?noticeUID=CO1.NTC.2200217&amp;isFromPublicArea=True&amp;isModal=False" TargetMode="External"/><Relationship Id="rId258" Type="http://schemas.openxmlformats.org/officeDocument/2006/relationships/hyperlink" Target="https://community.secop.gov.co/Public/Tendering/OpportunityDetail/Index?noticeUID=CO1.NTC.2357567&amp;isFromPublicArea=True&amp;isModal=False" TargetMode="External"/><Relationship Id="rId22" Type="http://schemas.openxmlformats.org/officeDocument/2006/relationships/hyperlink" Target="https://community.secop.gov.co/Public/Tendering/OpportunityDetail/Index?noticeUID=CO1.NTC.1777014&amp;isFromPublicArea=True&amp;isModal=False" TargetMode="External"/><Relationship Id="rId64" Type="http://schemas.openxmlformats.org/officeDocument/2006/relationships/hyperlink" Target="https://community.secop.gov.co/Public/Tendering/OpportunityDetail/Index?noticeUID=CO1.NTC.1761593&amp;isFromPublicArea=True&amp;isModal=False" TargetMode="External"/><Relationship Id="rId118" Type="http://schemas.openxmlformats.org/officeDocument/2006/relationships/hyperlink" Target="https://community.secop.gov.co/Public/Tendering/OpportunityDetail/Index?noticeUID=CO1.NTC.2187317&amp;isFromPublicArea=True&amp;isModal=False" TargetMode="External"/><Relationship Id="rId171" Type="http://schemas.openxmlformats.org/officeDocument/2006/relationships/hyperlink" Target="https://community.secop.gov.co/Public/Tendering/OpportunityDetail/Index?noticeUID=CO1.NTC.2216976&amp;isFromPublicArea=True&amp;isModal=False" TargetMode="External"/><Relationship Id="rId227" Type="http://schemas.openxmlformats.org/officeDocument/2006/relationships/hyperlink" Target="https://community.secop.gov.co/Public/Tendering/OpportunityDetail/Index?noticeUID=CO1.NTC.2196323&amp;isFromPublicArea=True&amp;isModal=False" TargetMode="External"/><Relationship Id="rId269" Type="http://schemas.openxmlformats.org/officeDocument/2006/relationships/hyperlink" Target="https://community.secop.gov.co/Public/Tendering/OpportunityDetail/Index?noticeUID=CO1.NTC.2335652&amp;isFromPublicArea=True&amp;isModal=False" TargetMode="External"/><Relationship Id="rId33" Type="http://schemas.openxmlformats.org/officeDocument/2006/relationships/hyperlink" Target="https://community.secop.gov.co/Public/Tendering/OpportunityDetail/Index?noticeUID=CO1.NTC.1787010&amp;isFromPublicArea=True&amp;isModal=False" TargetMode="External"/><Relationship Id="rId129" Type="http://schemas.openxmlformats.org/officeDocument/2006/relationships/hyperlink" Target="https://community.secop.gov.co/Public/Tendering/OpportunityDetail/Index?noticeUID=CO1.NTC.2196232&amp;isFromPublicArea=True&amp;isModal=False" TargetMode="External"/><Relationship Id="rId280" Type="http://schemas.openxmlformats.org/officeDocument/2006/relationships/hyperlink" Target="https://community.secop.gov.co/Public/Tendering/OpportunityDetail/Index?noticeUID=CO1.NTC.2346997&amp;isFromPublicArea=True&amp;isModal=False" TargetMode="External"/><Relationship Id="rId75" Type="http://schemas.openxmlformats.org/officeDocument/2006/relationships/hyperlink" Target="https://community.secop.gov.co/Public/Tendering/OpportunityDetail/Index?noticeUID=CO1.NTC.1832205&amp;isFromPublicArea=True&amp;isModal=False" TargetMode="External"/><Relationship Id="rId140" Type="http://schemas.openxmlformats.org/officeDocument/2006/relationships/hyperlink" Target="https://community.secop.gov.co/Public/Tendering/OpportunityDetail/Index?noticeUID=CO1.NTC.2200217&amp;isFromPublicArea=True&amp;isModal=False" TargetMode="External"/><Relationship Id="rId182" Type="http://schemas.openxmlformats.org/officeDocument/2006/relationships/hyperlink" Target="https://community.secop.gov.co/Public/Tendering/OpportunityDetail/Index?noticeUID=CO1.NTC.2174017&amp;isFromPublicArea=True&amp;isModal=False" TargetMode="External"/><Relationship Id="rId6" Type="http://schemas.openxmlformats.org/officeDocument/2006/relationships/hyperlink" Target="https://community.secop.gov.co/Public/Tendering/OpportunityDetail/Index?noticeUID=CO1.NTC.1740479&amp;isFromPublicArea=True&amp;isModal=False" TargetMode="External"/><Relationship Id="rId238" Type="http://schemas.openxmlformats.org/officeDocument/2006/relationships/hyperlink" Target="https://community.secop.gov.co/Public/Tendering/OpportunityDetail/Index?noticeUID=CO1.NTC.2311902&amp;isFromPublicArea=True&amp;isModal=Fals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5"/>
  <dimension ref="A1:AW391"/>
  <sheetViews>
    <sheetView tabSelected="1" zoomScale="82" zoomScaleNormal="82" workbookViewId="0">
      <pane ySplit="1" topLeftCell="A2" activePane="bottomLeft" state="frozen"/>
      <selection pane="bottomLeft" activeCell="C350" sqref="C350:C390"/>
    </sheetView>
  </sheetViews>
  <sheetFormatPr baseColWidth="10" defaultRowHeight="27.95" customHeight="1" x14ac:dyDescent="0.25"/>
  <cols>
    <col min="1" max="1" width="11.42578125" style="177"/>
    <col min="2" max="2" width="7.42578125" style="177" customWidth="1"/>
    <col min="3" max="3" width="7.140625" style="177" customWidth="1"/>
    <col min="4" max="4" width="20.42578125" style="208" customWidth="1"/>
    <col min="5" max="5" width="19.85546875" style="208" customWidth="1"/>
    <col min="6" max="6" width="23.42578125" style="261" customWidth="1"/>
    <col min="7" max="7" width="21.42578125" style="177" customWidth="1"/>
    <col min="8" max="8" width="14.140625" style="177" customWidth="1"/>
    <col min="9" max="9" width="28.5703125" style="177" customWidth="1"/>
    <col min="10" max="10" width="14.42578125" style="177" customWidth="1"/>
    <col min="11" max="11" width="16.140625" style="177" customWidth="1"/>
    <col min="12" max="12" width="12.28515625" style="177" customWidth="1"/>
    <col min="13" max="13" width="15.140625" style="177" customWidth="1"/>
    <col min="14" max="14" width="13.7109375" style="177" customWidth="1"/>
    <col min="15" max="15" width="8.42578125" style="177" customWidth="1"/>
    <col min="16" max="16" width="10.42578125" style="262" customWidth="1"/>
    <col min="17" max="17" width="23.5703125" style="143" customWidth="1"/>
    <col min="18" max="18" width="23.5703125" style="177" customWidth="1"/>
    <col min="19" max="19" width="15.140625" style="177" customWidth="1"/>
    <col min="20" max="20" width="24.42578125" style="177" customWidth="1"/>
    <col min="21" max="21" width="30.140625" style="177" customWidth="1"/>
    <col min="22" max="23" width="20.7109375" style="177" customWidth="1"/>
    <col min="24" max="24" width="15.42578125" style="177" customWidth="1"/>
    <col min="25" max="25" width="12.5703125" style="177" customWidth="1"/>
    <col min="26" max="26" width="17.85546875" style="177" customWidth="1"/>
    <col min="27" max="27" width="20.28515625" style="177" customWidth="1"/>
    <col min="28" max="28" width="16" style="177" customWidth="1"/>
    <col min="29" max="29" width="15.42578125" style="177" customWidth="1"/>
    <col min="30" max="30" width="13.7109375" style="177" customWidth="1"/>
    <col min="31" max="31" width="15.28515625" style="262" customWidth="1"/>
    <col min="32" max="32" width="14.42578125" style="143" customWidth="1"/>
    <col min="33" max="33" width="16.28515625" style="177" customWidth="1"/>
    <col min="34" max="34" width="13.28515625" style="263" customWidth="1"/>
    <col min="35" max="35" width="19" style="177" customWidth="1"/>
    <col min="36" max="36" width="23" style="177" customWidth="1"/>
    <col min="37" max="37" width="12.28515625" style="177" customWidth="1"/>
    <col min="38" max="38" width="13.85546875" style="177" customWidth="1"/>
    <col min="39" max="39" width="16.42578125" style="177" customWidth="1"/>
    <col min="40" max="40" width="16" style="179" customWidth="1"/>
    <col min="41" max="41" width="11.42578125" style="180"/>
    <col min="42" max="42" width="11.42578125" style="181"/>
    <col min="43" max="43" width="14.42578125" style="181" customWidth="1"/>
    <col min="44" max="44" width="13.140625" style="181" customWidth="1"/>
    <col min="45" max="46" width="11.42578125" style="181"/>
    <col min="47" max="48" width="12.7109375" style="181" bestFit="1" customWidth="1"/>
    <col min="49" max="49" width="11.42578125" style="181"/>
    <col min="50" max="16384" width="11.42578125" style="177"/>
  </cols>
  <sheetData>
    <row r="1" spans="1:46" ht="15" x14ac:dyDescent="0.25">
      <c r="D1" s="177"/>
      <c r="E1" s="177"/>
      <c r="F1" s="178"/>
      <c r="G1" s="178"/>
      <c r="P1" s="177"/>
      <c r="Q1" s="177"/>
      <c r="AE1" s="177"/>
      <c r="AF1" s="177"/>
      <c r="AH1" s="177"/>
    </row>
    <row r="2" spans="1:46" ht="18.75" x14ac:dyDescent="0.25">
      <c r="B2" s="264" t="s">
        <v>0</v>
      </c>
      <c r="C2" s="264"/>
      <c r="D2" s="264"/>
      <c r="E2" s="264"/>
      <c r="F2" s="264"/>
      <c r="G2" s="264"/>
      <c r="H2" s="264"/>
      <c r="I2" s="264"/>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182"/>
    </row>
    <row r="3" spans="1:46" ht="18.75" x14ac:dyDescent="0.25">
      <c r="B3" s="264" t="s">
        <v>1</v>
      </c>
      <c r="C3" s="264"/>
      <c r="D3" s="264"/>
      <c r="E3" s="264"/>
      <c r="F3" s="264"/>
      <c r="G3" s="264"/>
      <c r="H3" s="264"/>
      <c r="I3" s="264"/>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182"/>
      <c r="AP3" s="183"/>
    </row>
    <row r="4" spans="1:46" ht="19.5" thickBot="1" x14ac:dyDescent="0.3">
      <c r="B4" s="182"/>
      <c r="C4" s="182"/>
      <c r="D4" s="182"/>
      <c r="E4" s="182"/>
      <c r="F4" s="182"/>
      <c r="G4" s="182"/>
      <c r="H4" s="182"/>
      <c r="I4" s="182"/>
      <c r="J4" s="182"/>
      <c r="K4" s="182"/>
      <c r="L4" s="182"/>
      <c r="M4" s="182"/>
      <c r="N4" s="182"/>
      <c r="O4" s="182"/>
      <c r="P4" s="182"/>
      <c r="Q4" s="182"/>
      <c r="R4" s="182"/>
      <c r="S4" s="182"/>
      <c r="T4" s="182"/>
      <c r="U4" s="182"/>
      <c r="V4" s="182"/>
      <c r="W4" s="182"/>
      <c r="X4" s="182"/>
      <c r="Y4" s="182"/>
      <c r="Z4" s="182"/>
      <c r="AA4" s="182"/>
      <c r="AB4" s="182"/>
      <c r="AC4" s="182"/>
      <c r="AD4" s="182"/>
      <c r="AE4" s="182"/>
      <c r="AF4" s="182"/>
      <c r="AG4" s="182"/>
      <c r="AH4" s="182"/>
      <c r="AI4" s="182"/>
      <c r="AJ4" s="182"/>
      <c r="AK4" s="182"/>
      <c r="AL4" s="182"/>
      <c r="AM4" s="182"/>
      <c r="AN4" s="182"/>
    </row>
    <row r="5" spans="1:46" ht="24" customHeight="1" thickBot="1" x14ac:dyDescent="0.3">
      <c r="B5" s="265" t="s">
        <v>2</v>
      </c>
      <c r="C5" s="266"/>
      <c r="D5" s="266"/>
      <c r="E5" s="267"/>
      <c r="F5" s="184" t="s">
        <v>1357</v>
      </c>
      <c r="G5" s="185"/>
      <c r="H5" s="185"/>
      <c r="I5" s="186" t="s">
        <v>3</v>
      </c>
      <c r="J5" s="268"/>
      <c r="K5" s="269"/>
      <c r="L5" s="270"/>
      <c r="M5" s="187"/>
      <c r="N5" s="188"/>
      <c r="O5" s="185"/>
      <c r="P5" s="271"/>
      <c r="Q5" s="271"/>
      <c r="R5" s="189"/>
      <c r="S5" s="189"/>
      <c r="T5" s="189"/>
      <c r="U5" s="189"/>
      <c r="V5" s="189"/>
      <c r="W5" s="189"/>
      <c r="X5" s="271"/>
      <c r="Y5" s="271"/>
      <c r="Z5" s="271"/>
      <c r="AA5" s="271"/>
      <c r="AB5" s="271"/>
      <c r="AC5" s="271"/>
      <c r="AD5" s="271"/>
      <c r="AE5" s="271"/>
      <c r="AF5" s="271"/>
      <c r="AG5" s="271"/>
      <c r="AH5" s="271"/>
      <c r="AI5" s="271"/>
      <c r="AJ5" s="271"/>
      <c r="AK5" s="271"/>
      <c r="AL5" s="271"/>
      <c r="AM5" s="271"/>
      <c r="AN5" s="190"/>
    </row>
    <row r="6" spans="1:46" ht="29.25" customHeight="1" x14ac:dyDescent="0.25">
      <c r="B6" s="272" t="s">
        <v>4</v>
      </c>
      <c r="C6" s="273"/>
      <c r="D6" s="273"/>
      <c r="E6" s="273"/>
      <c r="F6" s="191">
        <v>1135134329</v>
      </c>
      <c r="G6" s="185"/>
      <c r="H6" s="192"/>
      <c r="I6" s="193" t="s">
        <v>5</v>
      </c>
      <c r="J6" s="274">
        <v>2318980</v>
      </c>
      <c r="K6" s="275"/>
      <c r="L6" s="276"/>
      <c r="M6" s="194"/>
      <c r="N6" s="195"/>
      <c r="O6" s="185"/>
      <c r="P6" s="185"/>
      <c r="Q6" s="185"/>
      <c r="R6" s="189"/>
      <c r="S6" s="189"/>
      <c r="T6" s="189"/>
      <c r="U6" s="189"/>
      <c r="V6" s="189"/>
      <c r="W6" s="189"/>
      <c r="Z6" s="196"/>
      <c r="AA6" s="196"/>
      <c r="AB6" s="196"/>
      <c r="AC6" s="196"/>
      <c r="AD6" s="196"/>
      <c r="AE6" s="177"/>
      <c r="AF6" s="177"/>
      <c r="AH6" s="177"/>
      <c r="AI6" s="277" t="s">
        <v>6</v>
      </c>
      <c r="AJ6" s="278"/>
      <c r="AK6" s="197"/>
      <c r="AL6" s="198"/>
      <c r="AM6" s="198"/>
      <c r="AN6" s="198"/>
      <c r="AO6" s="198"/>
      <c r="AP6" s="198"/>
      <c r="AQ6" s="199"/>
    </row>
    <row r="7" spans="1:46" ht="28.5" customHeight="1" thickBot="1" x14ac:dyDescent="0.3">
      <c r="B7" s="279" t="s">
        <v>7</v>
      </c>
      <c r="C7" s="280"/>
      <c r="D7" s="280"/>
      <c r="E7" s="280"/>
      <c r="F7" s="200">
        <v>24190213409</v>
      </c>
      <c r="G7" s="185"/>
      <c r="H7" s="195"/>
      <c r="I7" s="201" t="s">
        <v>8</v>
      </c>
      <c r="J7" s="281">
        <v>1669786844</v>
      </c>
      <c r="K7" s="282"/>
      <c r="L7" s="283"/>
      <c r="M7" s="194"/>
      <c r="N7" s="195"/>
      <c r="O7" s="185"/>
      <c r="P7" s="185"/>
      <c r="Q7" s="185"/>
      <c r="R7" s="189"/>
      <c r="S7" s="189"/>
      <c r="T7" s="189"/>
      <c r="U7" s="189"/>
      <c r="V7" s="189"/>
      <c r="W7" s="189"/>
      <c r="Z7" s="202"/>
      <c r="AA7" s="202"/>
      <c r="AB7" s="202"/>
      <c r="AC7" s="202"/>
      <c r="AD7" s="202"/>
      <c r="AE7" s="177"/>
      <c r="AF7" s="177"/>
      <c r="AH7" s="177"/>
      <c r="AI7" s="284" t="s">
        <v>9</v>
      </c>
      <c r="AJ7" s="285"/>
      <c r="AK7" s="203"/>
      <c r="AL7" s="204"/>
      <c r="AM7" s="204"/>
      <c r="AN7" s="204"/>
      <c r="AO7" s="204"/>
      <c r="AP7" s="204"/>
      <c r="AQ7" s="205"/>
    </row>
    <row r="8" spans="1:46" ht="23.25" customHeight="1" thickBot="1" x14ac:dyDescent="0.3">
      <c r="B8" s="206"/>
      <c r="C8" s="206"/>
      <c r="D8" s="206"/>
      <c r="E8" s="206"/>
      <c r="F8" s="206"/>
      <c r="G8" s="206"/>
      <c r="H8" s="206"/>
      <c r="I8" s="206"/>
      <c r="J8" s="206"/>
      <c r="K8" s="206"/>
      <c r="L8" s="206"/>
      <c r="M8" s="206"/>
      <c r="N8" s="206"/>
      <c r="O8" s="206"/>
      <c r="P8" s="206"/>
      <c r="Q8" s="206"/>
      <c r="R8" s="189"/>
      <c r="S8" s="189"/>
      <c r="T8" s="189"/>
      <c r="U8" s="189"/>
      <c r="V8" s="189"/>
      <c r="W8" s="189"/>
      <c r="Z8" s="202"/>
      <c r="AA8" s="202"/>
      <c r="AB8" s="202"/>
      <c r="AC8" s="202"/>
      <c r="AD8" s="202"/>
      <c r="AE8" s="177"/>
      <c r="AF8" s="177"/>
      <c r="AH8" s="177"/>
      <c r="AI8" s="284" t="s">
        <v>10</v>
      </c>
      <c r="AJ8" s="285"/>
      <c r="AK8" s="203"/>
      <c r="AL8" s="204"/>
      <c r="AM8" s="204"/>
      <c r="AN8" s="204"/>
      <c r="AO8" s="204"/>
      <c r="AP8" s="204"/>
      <c r="AQ8" s="205"/>
    </row>
    <row r="9" spans="1:46" ht="34.5" customHeight="1" x14ac:dyDescent="0.25">
      <c r="B9" s="265" t="s">
        <v>11</v>
      </c>
      <c r="C9" s="266"/>
      <c r="D9" s="266"/>
      <c r="E9" s="266"/>
      <c r="F9" s="207">
        <v>0</v>
      </c>
      <c r="G9" s="187"/>
      <c r="H9" s="286"/>
      <c r="I9" s="286"/>
      <c r="J9" s="208"/>
      <c r="K9" s="208"/>
      <c r="L9" s="271"/>
      <c r="M9" s="271"/>
      <c r="N9" s="271"/>
      <c r="O9" s="271"/>
      <c r="P9" s="271"/>
      <c r="Q9" s="271"/>
      <c r="R9" s="189"/>
      <c r="S9" s="189"/>
      <c r="T9" s="189"/>
      <c r="U9" s="189"/>
      <c r="V9" s="189"/>
      <c r="W9" s="189"/>
      <c r="X9" s="209"/>
      <c r="Y9" s="209"/>
      <c r="Z9" s="202"/>
      <c r="AA9" s="202"/>
      <c r="AB9" s="202"/>
      <c r="AC9" s="202"/>
      <c r="AD9" s="202"/>
      <c r="AE9" s="177"/>
      <c r="AF9" s="177"/>
      <c r="AH9" s="177"/>
      <c r="AI9" s="284" t="s">
        <v>12</v>
      </c>
      <c r="AJ9" s="285"/>
      <c r="AK9" s="203"/>
      <c r="AL9" s="204"/>
      <c r="AM9" s="204"/>
      <c r="AN9" s="204"/>
      <c r="AO9" s="204"/>
      <c r="AP9" s="204"/>
      <c r="AQ9" s="205"/>
      <c r="AT9" s="210"/>
    </row>
    <row r="10" spans="1:46" ht="32.25" customHeight="1" thickBot="1" x14ac:dyDescent="0.3">
      <c r="B10" s="287" t="s">
        <v>13</v>
      </c>
      <c r="C10" s="288"/>
      <c r="D10" s="288"/>
      <c r="E10" s="288"/>
      <c r="F10" s="211">
        <v>25335911097</v>
      </c>
      <c r="G10" s="289"/>
      <c r="H10" s="289"/>
      <c r="I10" s="289"/>
      <c r="J10" s="212"/>
      <c r="K10" s="212"/>
      <c r="L10" s="271"/>
      <c r="M10" s="271"/>
      <c r="N10" s="271"/>
      <c r="O10" s="271"/>
      <c r="P10" s="271"/>
      <c r="Q10" s="271"/>
      <c r="R10" s="189"/>
      <c r="S10" s="189"/>
      <c r="T10" s="189"/>
      <c r="U10" s="189"/>
      <c r="V10" s="189"/>
      <c r="W10" s="189"/>
      <c r="Z10" s="213"/>
      <c r="AA10" s="213"/>
      <c r="AB10" s="213"/>
      <c r="AC10" s="213"/>
      <c r="AD10" s="213"/>
      <c r="AE10" s="177"/>
      <c r="AF10" s="177"/>
      <c r="AH10" s="177"/>
      <c r="AI10" s="290" t="s">
        <v>14</v>
      </c>
      <c r="AJ10" s="291"/>
      <c r="AK10" s="214"/>
      <c r="AL10" s="215"/>
      <c r="AM10" s="215"/>
      <c r="AN10" s="215"/>
      <c r="AO10" s="215"/>
      <c r="AP10" s="215"/>
      <c r="AQ10" s="216"/>
      <c r="AT10" s="210"/>
    </row>
    <row r="11" spans="1:46" ht="39" customHeight="1" thickBot="1" x14ac:dyDescent="0.3">
      <c r="B11" s="299" t="s">
        <v>15</v>
      </c>
      <c r="C11" s="292"/>
      <c r="D11" s="292"/>
      <c r="E11" s="292"/>
      <c r="F11" s="292"/>
      <c r="G11" s="292"/>
      <c r="H11" s="292"/>
      <c r="I11" s="292"/>
      <c r="J11" s="292"/>
      <c r="K11" s="292"/>
      <c r="L11" s="292"/>
      <c r="M11" s="292"/>
      <c r="N11" s="292"/>
      <c r="O11" s="292"/>
      <c r="P11" s="292"/>
      <c r="Q11" s="292"/>
      <c r="R11" s="292"/>
      <c r="S11" s="292"/>
      <c r="T11" s="292"/>
      <c r="U11" s="292"/>
      <c r="V11" s="300"/>
      <c r="W11" s="299" t="s">
        <v>16</v>
      </c>
      <c r="X11" s="292"/>
      <c r="Y11" s="292"/>
      <c r="Z11" s="292"/>
      <c r="AA11" s="292"/>
      <c r="AB11" s="300"/>
      <c r="AC11" s="299" t="s">
        <v>17</v>
      </c>
      <c r="AD11" s="292"/>
      <c r="AE11" s="292"/>
      <c r="AF11" s="292"/>
      <c r="AG11" s="292"/>
      <c r="AH11" s="300"/>
      <c r="AI11" s="299" t="s">
        <v>18</v>
      </c>
      <c r="AJ11" s="292"/>
      <c r="AK11" s="292"/>
      <c r="AL11" s="300"/>
      <c r="AM11" s="292" t="s">
        <v>19</v>
      </c>
      <c r="AN11" s="292"/>
      <c r="AO11" s="292"/>
      <c r="AP11" s="293"/>
      <c r="AQ11" s="217" t="s">
        <v>20</v>
      </c>
      <c r="AT11" s="210"/>
    </row>
    <row r="12" spans="1:46" ht="27.95" customHeight="1" x14ac:dyDescent="0.25">
      <c r="B12" s="218">
        <v>1</v>
      </c>
      <c r="C12" s="219">
        <v>2</v>
      </c>
      <c r="D12" s="294">
        <v>3</v>
      </c>
      <c r="E12" s="295"/>
      <c r="F12" s="220">
        <v>4</v>
      </c>
      <c r="G12" s="221">
        <v>5</v>
      </c>
      <c r="H12" s="221">
        <v>6</v>
      </c>
      <c r="I12" s="221">
        <v>7</v>
      </c>
      <c r="J12" s="294">
        <v>8</v>
      </c>
      <c r="K12" s="296"/>
      <c r="L12" s="296"/>
      <c r="M12" s="296"/>
      <c r="N12" s="295"/>
      <c r="O12" s="220">
        <v>9</v>
      </c>
      <c r="P12" s="222">
        <v>10</v>
      </c>
      <c r="Q12" s="294">
        <v>11</v>
      </c>
      <c r="R12" s="296"/>
      <c r="S12" s="296"/>
      <c r="T12" s="296"/>
      <c r="U12" s="296"/>
      <c r="V12" s="295"/>
      <c r="W12" s="223">
        <v>12</v>
      </c>
      <c r="X12" s="223">
        <v>13</v>
      </c>
      <c r="Y12" s="223">
        <v>14</v>
      </c>
      <c r="Z12" s="223">
        <v>15</v>
      </c>
      <c r="AA12" s="223">
        <v>16</v>
      </c>
      <c r="AB12" s="223">
        <v>17</v>
      </c>
      <c r="AC12" s="219">
        <v>18</v>
      </c>
      <c r="AD12" s="219">
        <v>19</v>
      </c>
      <c r="AE12" s="219">
        <v>20</v>
      </c>
      <c r="AF12" s="219">
        <v>21</v>
      </c>
      <c r="AG12" s="219">
        <v>22</v>
      </c>
      <c r="AH12" s="219">
        <v>23</v>
      </c>
      <c r="AI12" s="224">
        <v>24</v>
      </c>
      <c r="AJ12" s="224">
        <v>25</v>
      </c>
      <c r="AK12" s="224">
        <v>26</v>
      </c>
      <c r="AL12" s="219">
        <v>27</v>
      </c>
      <c r="AM12" s="297">
        <v>28</v>
      </c>
      <c r="AN12" s="297"/>
      <c r="AO12" s="297"/>
      <c r="AP12" s="298"/>
      <c r="AQ12" s="219">
        <v>29</v>
      </c>
    </row>
    <row r="13" spans="1:46" ht="60.75" customHeight="1" x14ac:dyDescent="0.25">
      <c r="A13" s="225" t="s">
        <v>1352</v>
      </c>
      <c r="B13" s="225" t="s">
        <v>21</v>
      </c>
      <c r="C13" s="225" t="s">
        <v>22</v>
      </c>
      <c r="D13" s="225" t="s">
        <v>23</v>
      </c>
      <c r="E13" s="225" t="s">
        <v>24</v>
      </c>
      <c r="F13" s="225" t="s">
        <v>25</v>
      </c>
      <c r="G13" s="225" t="s">
        <v>26</v>
      </c>
      <c r="H13" s="225" t="s">
        <v>27</v>
      </c>
      <c r="I13" s="225" t="s">
        <v>28</v>
      </c>
      <c r="J13" s="225" t="s">
        <v>29</v>
      </c>
      <c r="K13" s="225" t="s">
        <v>30</v>
      </c>
      <c r="L13" s="225" t="s">
        <v>1353</v>
      </c>
      <c r="M13" s="225" t="s">
        <v>31</v>
      </c>
      <c r="N13" s="225" t="s">
        <v>32</v>
      </c>
      <c r="O13" s="225" t="s">
        <v>33</v>
      </c>
      <c r="P13" s="225" t="s">
        <v>34</v>
      </c>
      <c r="Q13" s="225" t="s">
        <v>35</v>
      </c>
      <c r="R13" s="225" t="s">
        <v>36</v>
      </c>
      <c r="S13" s="225" t="s">
        <v>37</v>
      </c>
      <c r="T13" s="225" t="s">
        <v>38</v>
      </c>
      <c r="U13" s="225" t="s">
        <v>39</v>
      </c>
      <c r="V13" s="225" t="s">
        <v>40</v>
      </c>
      <c r="W13" s="226" t="s">
        <v>41</v>
      </c>
      <c r="X13" s="226" t="s">
        <v>42</v>
      </c>
      <c r="Y13" s="226" t="s">
        <v>43</v>
      </c>
      <c r="Z13" s="226" t="s">
        <v>44</v>
      </c>
      <c r="AA13" s="226" t="s">
        <v>45</v>
      </c>
      <c r="AB13" s="225" t="s">
        <v>46</v>
      </c>
      <c r="AC13" s="225" t="s">
        <v>47</v>
      </c>
      <c r="AD13" s="225" t="s">
        <v>48</v>
      </c>
      <c r="AE13" s="225" t="s">
        <v>49</v>
      </c>
      <c r="AF13" s="225" t="s">
        <v>50</v>
      </c>
      <c r="AG13" s="226" t="s">
        <v>51</v>
      </c>
      <c r="AH13" s="225" t="s">
        <v>52</v>
      </c>
      <c r="AI13" s="225" t="s">
        <v>53</v>
      </c>
      <c r="AJ13" s="225" t="s">
        <v>54</v>
      </c>
      <c r="AK13" s="225" t="s">
        <v>55</v>
      </c>
      <c r="AL13" s="225" t="s">
        <v>56</v>
      </c>
      <c r="AM13" s="225" t="s">
        <v>57</v>
      </c>
      <c r="AN13" s="225" t="s">
        <v>58</v>
      </c>
      <c r="AO13" s="225" t="s">
        <v>59</v>
      </c>
      <c r="AP13" s="225" t="s">
        <v>60</v>
      </c>
      <c r="AQ13" s="225" t="s">
        <v>61</v>
      </c>
    </row>
    <row r="14" spans="1:46" ht="27.95" customHeight="1" x14ac:dyDescent="0.25">
      <c r="B14" s="145">
        <v>1</v>
      </c>
      <c r="C14" s="145">
        <v>2021</v>
      </c>
      <c r="D14" s="145" t="s">
        <v>62</v>
      </c>
      <c r="E14" s="139" t="s">
        <v>63</v>
      </c>
      <c r="F14" s="141" t="s">
        <v>64</v>
      </c>
      <c r="G14" s="146" t="s">
        <v>65</v>
      </c>
      <c r="H14" s="147" t="s">
        <v>66</v>
      </c>
      <c r="I14" s="148" t="s">
        <v>67</v>
      </c>
      <c r="J14" s="149" t="s">
        <v>68</v>
      </c>
      <c r="K14" s="143"/>
      <c r="L14" s="150" t="s">
        <v>70</v>
      </c>
      <c r="M14" s="151" t="str">
        <f>IF(ISERROR(VLOOKUP(L14,Proposito_programa!$C$2:$E$59,2,FALSE))," ",VLOOKUP(L14,Proposito_programa!$C$2:$E$59,2,FALSE))</f>
        <v xml:space="preserve"> </v>
      </c>
      <c r="N14" s="151" t="str">
        <f>IF(ISERROR(VLOOKUP(L14,Proposito_programa!$C$2:$E$59,3,FALSE))," ",VLOOKUP(L14,Proposito_programa!$C$2:$E$59,3,FALSE))</f>
        <v xml:space="preserve"> </v>
      </c>
      <c r="O14" s="152"/>
      <c r="P14" s="153">
        <v>4</v>
      </c>
      <c r="Q14" s="154">
        <v>860002184</v>
      </c>
      <c r="R14" s="155" t="s">
        <v>71</v>
      </c>
      <c r="S14" s="154" t="s">
        <v>72</v>
      </c>
      <c r="T14" s="154"/>
      <c r="U14" s="227"/>
      <c r="V14" s="228"/>
      <c r="W14" s="142">
        <v>124600245</v>
      </c>
      <c r="X14" s="229"/>
      <c r="Y14" s="172">
        <v>2</v>
      </c>
      <c r="Z14" s="173">
        <v>28807319</v>
      </c>
      <c r="AA14" s="174">
        <f t="shared" ref="AA14:AA83" si="0">+W14+X14+Z14</f>
        <v>153407564</v>
      </c>
      <c r="AB14" s="174">
        <v>153407563</v>
      </c>
      <c r="AC14" s="230">
        <v>44218</v>
      </c>
      <c r="AD14" s="230">
        <v>44221</v>
      </c>
      <c r="AE14" s="230">
        <v>44654</v>
      </c>
      <c r="AF14" s="231">
        <v>433</v>
      </c>
      <c r="AG14" s="231"/>
      <c r="AH14" s="232"/>
      <c r="AI14" s="233"/>
      <c r="AJ14" s="231"/>
      <c r="AK14" s="231"/>
      <c r="AL14" s="231"/>
      <c r="AM14" s="234"/>
      <c r="AN14" s="234" t="s">
        <v>73</v>
      </c>
      <c r="AO14" s="234"/>
      <c r="AP14" s="234"/>
      <c r="AQ14" s="112">
        <f t="shared" ref="AQ14:AQ84" si="1">IF(ISERROR(AB14/AA14),"-",(AB14/AA14))</f>
        <v>0.99999999348141655</v>
      </c>
    </row>
    <row r="15" spans="1:46" ht="27.95" customHeight="1" x14ac:dyDescent="0.25">
      <c r="B15" s="145">
        <v>2</v>
      </c>
      <c r="C15" s="145">
        <v>2021</v>
      </c>
      <c r="D15" s="145" t="s">
        <v>62</v>
      </c>
      <c r="E15" s="139" t="s">
        <v>74</v>
      </c>
      <c r="F15" s="141" t="s">
        <v>64</v>
      </c>
      <c r="G15" s="146" t="s">
        <v>65</v>
      </c>
      <c r="H15" s="147" t="s">
        <v>66</v>
      </c>
      <c r="I15" s="148" t="s">
        <v>75</v>
      </c>
      <c r="J15" s="149" t="s">
        <v>68</v>
      </c>
      <c r="K15" s="144"/>
      <c r="L15" s="150" t="s">
        <v>70</v>
      </c>
      <c r="M15" s="151" t="str">
        <f>IF(ISERROR(VLOOKUP(L15,Proposito_programa!$C$2:$E$59,2,FALSE))," ",VLOOKUP(L15,Proposito_programa!$C$2:$E$59,2,FALSE))</f>
        <v xml:space="preserve"> </v>
      </c>
      <c r="N15" s="151" t="str">
        <f>IF(ISERROR(VLOOKUP(L15,Proposito_programa!$C$2:$E$59,3,FALSE))," ",VLOOKUP(L15,Proposito_programa!$C$2:$E$59,3,FALSE))</f>
        <v xml:space="preserve"> </v>
      </c>
      <c r="O15" s="152"/>
      <c r="P15" s="153">
        <v>4</v>
      </c>
      <c r="Q15" s="154">
        <v>860011153</v>
      </c>
      <c r="R15" s="155" t="s">
        <v>76</v>
      </c>
      <c r="S15" s="154" t="s">
        <v>72</v>
      </c>
      <c r="T15" s="154"/>
      <c r="U15" s="227"/>
      <c r="V15" s="228"/>
      <c r="W15" s="142">
        <v>9995956</v>
      </c>
      <c r="X15" s="229"/>
      <c r="Y15" s="172"/>
      <c r="Z15" s="173"/>
      <c r="AA15" s="174">
        <f t="shared" si="0"/>
        <v>9995956</v>
      </c>
      <c r="AB15" s="174">
        <v>9995956</v>
      </c>
      <c r="AC15" s="230">
        <v>44218</v>
      </c>
      <c r="AD15" s="230">
        <v>44221</v>
      </c>
      <c r="AE15" s="230">
        <v>44885</v>
      </c>
      <c r="AF15" s="231">
        <v>664</v>
      </c>
      <c r="AG15" s="231"/>
      <c r="AH15" s="232"/>
      <c r="AI15" s="233"/>
      <c r="AJ15" s="231"/>
      <c r="AK15" s="231"/>
      <c r="AL15" s="231"/>
      <c r="AM15" s="234"/>
      <c r="AN15" s="234" t="s">
        <v>73</v>
      </c>
      <c r="AO15" s="234"/>
      <c r="AP15" s="234"/>
      <c r="AQ15" s="112">
        <f t="shared" si="1"/>
        <v>1</v>
      </c>
    </row>
    <row r="16" spans="1:46" ht="27.95" customHeight="1" x14ac:dyDescent="0.25">
      <c r="B16" s="145">
        <v>3</v>
      </c>
      <c r="C16" s="145">
        <v>2021</v>
      </c>
      <c r="D16" s="145" t="s">
        <v>77</v>
      </c>
      <c r="E16" s="139" t="s">
        <v>78</v>
      </c>
      <c r="F16" s="141" t="s">
        <v>79</v>
      </c>
      <c r="G16" s="146" t="s">
        <v>80</v>
      </c>
      <c r="H16" s="147" t="s">
        <v>81</v>
      </c>
      <c r="I16" s="148" t="s">
        <v>82</v>
      </c>
      <c r="J16" s="149" t="s">
        <v>68</v>
      </c>
      <c r="K16" s="144"/>
      <c r="L16" s="150" t="s">
        <v>70</v>
      </c>
      <c r="M16" s="151" t="str">
        <f>IF(ISERROR(VLOOKUP(L16,Proposito_programa!$C$2:$E$59,2,FALSE))," ",VLOOKUP(L16,Proposito_programa!$C$2:$E$59,2,FALSE))</f>
        <v xml:space="preserve"> </v>
      </c>
      <c r="N16" s="151" t="str">
        <f>IF(ISERROR(VLOOKUP(L16,Proposito_programa!$C$2:$E$59,3,FALSE))," ",VLOOKUP(L16,Proposito_programa!$C$2:$E$59,3,FALSE))</f>
        <v xml:space="preserve"> </v>
      </c>
      <c r="O16" s="152"/>
      <c r="P16" s="153">
        <v>1</v>
      </c>
      <c r="Q16" s="154">
        <v>860005289</v>
      </c>
      <c r="R16" s="155" t="s">
        <v>83</v>
      </c>
      <c r="S16" s="154" t="s">
        <v>72</v>
      </c>
      <c r="T16" s="154"/>
      <c r="U16" s="227"/>
      <c r="V16" s="228"/>
      <c r="W16" s="142">
        <v>8772534</v>
      </c>
      <c r="X16" s="229"/>
      <c r="Y16" s="172"/>
      <c r="Z16" s="173"/>
      <c r="AA16" s="174">
        <f t="shared" si="0"/>
        <v>8772534</v>
      </c>
      <c r="AB16" s="174">
        <v>7122784</v>
      </c>
      <c r="AC16" s="230">
        <v>44230</v>
      </c>
      <c r="AD16" s="230">
        <v>44243</v>
      </c>
      <c r="AE16" s="230">
        <v>44576</v>
      </c>
      <c r="AF16" s="231">
        <v>330</v>
      </c>
      <c r="AG16" s="231"/>
      <c r="AH16" s="232"/>
      <c r="AI16" s="233"/>
      <c r="AJ16" s="231"/>
      <c r="AK16" s="231"/>
      <c r="AL16" s="231"/>
      <c r="AM16" s="234"/>
      <c r="AN16" s="234" t="s">
        <v>73</v>
      </c>
      <c r="AO16" s="234"/>
      <c r="AP16" s="234"/>
      <c r="AQ16" s="112">
        <f t="shared" si="1"/>
        <v>0.81194145272050244</v>
      </c>
    </row>
    <row r="17" spans="2:43" ht="27.95" customHeight="1" x14ac:dyDescent="0.25">
      <c r="B17" s="145">
        <v>4</v>
      </c>
      <c r="C17" s="145">
        <v>2021</v>
      </c>
      <c r="D17" s="145" t="s">
        <v>84</v>
      </c>
      <c r="E17" s="139" t="s">
        <v>85</v>
      </c>
      <c r="F17" s="141" t="s">
        <v>86</v>
      </c>
      <c r="G17" s="146" t="s">
        <v>80</v>
      </c>
      <c r="H17" s="147" t="s">
        <v>87</v>
      </c>
      <c r="I17" s="148" t="s">
        <v>88</v>
      </c>
      <c r="J17" s="149" t="s">
        <v>89</v>
      </c>
      <c r="K17" s="144" t="s">
        <v>69</v>
      </c>
      <c r="L17" s="150">
        <v>57</v>
      </c>
      <c r="M17" s="151" t="str">
        <f>IF(ISERROR(VLOOKUP(L17,Proposito_programa!$C$2:$E$59,2,FALSE))," ",VLOOKUP(L17,Proposito_programa!$C$2:$E$59,2,FALSE))</f>
        <v>Gestión pública local</v>
      </c>
      <c r="N17" s="151" t="str">
        <f>IF(ISERROR(VLOOKUP(L17,Proposito_programa!$C$2:$E$59,3,FALSE))," ",VLOOKUP(L17,Proposito_programa!$C$2:$E$59,3,FALSE))</f>
        <v>Propósito 5: Construir Bogotá - Región con gobierno abierto, transparente y ciudadanía consciente</v>
      </c>
      <c r="O17" s="152">
        <v>2105</v>
      </c>
      <c r="P17" s="153">
        <v>1</v>
      </c>
      <c r="Q17" s="154">
        <v>1015434368</v>
      </c>
      <c r="R17" s="155" t="s">
        <v>90</v>
      </c>
      <c r="S17" s="154" t="s">
        <v>91</v>
      </c>
      <c r="T17" s="154"/>
      <c r="U17" s="227"/>
      <c r="V17" s="228"/>
      <c r="W17" s="142">
        <v>33480000</v>
      </c>
      <c r="X17" s="229"/>
      <c r="Y17" s="172">
        <v>1</v>
      </c>
      <c r="Z17" s="173">
        <v>5580000</v>
      </c>
      <c r="AA17" s="174">
        <f t="shared" si="0"/>
        <v>39060000</v>
      </c>
      <c r="AB17" s="235">
        <v>39060000</v>
      </c>
      <c r="AC17" s="230">
        <v>44231</v>
      </c>
      <c r="AD17" s="230">
        <v>44231</v>
      </c>
      <c r="AE17" s="230">
        <v>44411</v>
      </c>
      <c r="AF17" s="231">
        <v>180</v>
      </c>
      <c r="AG17" s="231">
        <v>1</v>
      </c>
      <c r="AH17" s="232">
        <v>30</v>
      </c>
      <c r="AI17" s="233"/>
      <c r="AJ17" s="231"/>
      <c r="AK17" s="231"/>
      <c r="AL17" s="231"/>
      <c r="AM17" s="234"/>
      <c r="AN17" s="234"/>
      <c r="AO17" s="234" t="s">
        <v>73</v>
      </c>
      <c r="AP17" s="234"/>
      <c r="AQ17" s="112">
        <f t="shared" si="1"/>
        <v>1</v>
      </c>
    </row>
    <row r="18" spans="2:43" ht="27.95" customHeight="1" x14ac:dyDescent="0.25">
      <c r="B18" s="145">
        <v>5</v>
      </c>
      <c r="C18" s="145">
        <v>2021</v>
      </c>
      <c r="D18" s="145" t="s">
        <v>92</v>
      </c>
      <c r="E18" s="139" t="s">
        <v>93</v>
      </c>
      <c r="F18" s="141" t="s">
        <v>86</v>
      </c>
      <c r="G18" s="146" t="s">
        <v>80</v>
      </c>
      <c r="H18" s="147" t="s">
        <v>87</v>
      </c>
      <c r="I18" s="148" t="s">
        <v>94</v>
      </c>
      <c r="J18" s="149" t="s">
        <v>89</v>
      </c>
      <c r="K18" s="144" t="s">
        <v>69</v>
      </c>
      <c r="L18" s="150">
        <v>57</v>
      </c>
      <c r="M18" s="151" t="str">
        <f>IF(ISERROR(VLOOKUP(L18,Proposito_programa!$C$2:$E$59,2,FALSE))," ",VLOOKUP(L18,Proposito_programa!$C$2:$E$59,2,FALSE))</f>
        <v>Gestión pública local</v>
      </c>
      <c r="N18" s="151" t="str">
        <f>IF(ISERROR(VLOOKUP(L18,Proposito_programa!$C$2:$E$59,3,FALSE))," ",VLOOKUP(L18,Proposito_programa!$C$2:$E$59,3,FALSE))</f>
        <v>Propósito 5: Construir Bogotá - Región con gobierno abierto, transparente y ciudadanía consciente</v>
      </c>
      <c r="O18" s="152">
        <v>2105</v>
      </c>
      <c r="P18" s="153">
        <v>1</v>
      </c>
      <c r="Q18" s="154">
        <v>1019051534</v>
      </c>
      <c r="R18" s="155" t="s">
        <v>95</v>
      </c>
      <c r="S18" s="154" t="s">
        <v>91</v>
      </c>
      <c r="T18" s="154"/>
      <c r="U18" s="227"/>
      <c r="V18" s="228"/>
      <c r="W18" s="142">
        <v>33480000</v>
      </c>
      <c r="X18" s="229"/>
      <c r="Y18" s="172"/>
      <c r="Z18" s="173"/>
      <c r="AA18" s="174">
        <f t="shared" si="0"/>
        <v>33480000</v>
      </c>
      <c r="AB18" s="235">
        <v>33480000</v>
      </c>
      <c r="AC18" s="230">
        <v>44233</v>
      </c>
      <c r="AD18" s="230">
        <v>44235</v>
      </c>
      <c r="AE18" s="230">
        <v>44415</v>
      </c>
      <c r="AF18" s="231">
        <v>180</v>
      </c>
      <c r="AG18" s="231"/>
      <c r="AH18" s="232"/>
      <c r="AI18" s="233"/>
      <c r="AJ18" s="231"/>
      <c r="AK18" s="231"/>
      <c r="AL18" s="231"/>
      <c r="AM18" s="234"/>
      <c r="AN18" s="234"/>
      <c r="AO18" s="234" t="s">
        <v>73</v>
      </c>
      <c r="AP18" s="234"/>
      <c r="AQ18" s="112">
        <f t="shared" si="1"/>
        <v>1</v>
      </c>
    </row>
    <row r="19" spans="2:43" ht="27.95" customHeight="1" x14ac:dyDescent="0.25">
      <c r="B19" s="145">
        <v>6</v>
      </c>
      <c r="C19" s="145">
        <v>2021</v>
      </c>
      <c r="D19" s="145" t="s">
        <v>96</v>
      </c>
      <c r="E19" s="139" t="s">
        <v>97</v>
      </c>
      <c r="F19" s="141" t="s">
        <v>86</v>
      </c>
      <c r="G19" s="146" t="s">
        <v>80</v>
      </c>
      <c r="H19" s="147" t="s">
        <v>87</v>
      </c>
      <c r="I19" s="148" t="s">
        <v>98</v>
      </c>
      <c r="J19" s="149" t="s">
        <v>89</v>
      </c>
      <c r="K19" s="144" t="s">
        <v>69</v>
      </c>
      <c r="L19" s="150">
        <v>1</v>
      </c>
      <c r="M19" s="151" t="str">
        <f>IF(ISERROR(VLOOKUP(L19,Proposito_programa!$C$2:$E$59,2,FALSE))," ",VLOOKUP(L19,Proposito_programa!$C$2:$E$59,2,FALSE))</f>
        <v>Subsidios y transferencias para la equidad</v>
      </c>
      <c r="N19" s="151" t="str">
        <f>IF(ISERROR(VLOOKUP(L19,Proposito_programa!$C$2:$E$59,3,FALSE))," ",VLOOKUP(L19,Proposito_programa!$C$2:$E$59,3,FALSE))</f>
        <v>Propósito 1: Hacer un nuevo contrato social para incrementar la inclusión social, productiva y política</v>
      </c>
      <c r="O19" s="152">
        <v>2081</v>
      </c>
      <c r="P19" s="153">
        <v>1</v>
      </c>
      <c r="Q19" s="154">
        <v>1026250398</v>
      </c>
      <c r="R19" s="155" t="s">
        <v>99</v>
      </c>
      <c r="S19" s="154" t="s">
        <v>91</v>
      </c>
      <c r="T19" s="154"/>
      <c r="U19" s="227"/>
      <c r="V19" s="228"/>
      <c r="W19" s="142">
        <v>33480000</v>
      </c>
      <c r="X19" s="229"/>
      <c r="Y19" s="172"/>
      <c r="Z19" s="173"/>
      <c r="AA19" s="174">
        <f t="shared" si="0"/>
        <v>33480000</v>
      </c>
      <c r="AB19" s="235">
        <v>33480000</v>
      </c>
      <c r="AC19" s="230">
        <v>44234</v>
      </c>
      <c r="AD19" s="230">
        <v>44235</v>
      </c>
      <c r="AE19" s="230">
        <v>44415</v>
      </c>
      <c r="AF19" s="231">
        <v>180</v>
      </c>
      <c r="AG19" s="231"/>
      <c r="AH19" s="232"/>
      <c r="AI19" s="233"/>
      <c r="AJ19" s="231"/>
      <c r="AK19" s="231"/>
      <c r="AL19" s="231"/>
      <c r="AM19" s="234"/>
      <c r="AN19" s="234"/>
      <c r="AO19" s="234" t="s">
        <v>73</v>
      </c>
      <c r="AP19" s="234"/>
      <c r="AQ19" s="112">
        <f t="shared" si="1"/>
        <v>1</v>
      </c>
    </row>
    <row r="20" spans="2:43" ht="27.95" customHeight="1" x14ac:dyDescent="0.25">
      <c r="B20" s="145">
        <v>7</v>
      </c>
      <c r="C20" s="145">
        <v>2021</v>
      </c>
      <c r="D20" s="145" t="s">
        <v>100</v>
      </c>
      <c r="E20" s="139" t="s">
        <v>101</v>
      </c>
      <c r="F20" s="141" t="s">
        <v>86</v>
      </c>
      <c r="G20" s="146" t="s">
        <v>80</v>
      </c>
      <c r="H20" s="147" t="s">
        <v>87</v>
      </c>
      <c r="I20" s="148" t="s">
        <v>102</v>
      </c>
      <c r="J20" s="149" t="s">
        <v>89</v>
      </c>
      <c r="K20" s="144" t="s">
        <v>69</v>
      </c>
      <c r="L20" s="150">
        <v>57</v>
      </c>
      <c r="M20" s="151" t="str">
        <f>IF(ISERROR(VLOOKUP(L20,Proposito_programa!$C$2:$E$59,2,FALSE))," ",VLOOKUP(L20,Proposito_programa!$C$2:$E$59,2,FALSE))</f>
        <v>Gestión pública local</v>
      </c>
      <c r="N20" s="151" t="str">
        <f>IF(ISERROR(VLOOKUP(L20,Proposito_programa!$C$2:$E$59,3,FALSE))," ",VLOOKUP(L20,Proposito_programa!$C$2:$E$59,3,FALSE))</f>
        <v>Propósito 5: Construir Bogotá - Región con gobierno abierto, transparente y ciudadanía consciente</v>
      </c>
      <c r="O20" s="152">
        <v>2105</v>
      </c>
      <c r="P20" s="153">
        <v>1</v>
      </c>
      <c r="Q20" s="154">
        <v>1016018905</v>
      </c>
      <c r="R20" s="155" t="s">
        <v>103</v>
      </c>
      <c r="S20" s="154" t="s">
        <v>91</v>
      </c>
      <c r="T20" s="154"/>
      <c r="U20" s="227"/>
      <c r="V20" s="228"/>
      <c r="W20" s="142">
        <v>33480000</v>
      </c>
      <c r="X20" s="229"/>
      <c r="Y20" s="172"/>
      <c r="Z20" s="173"/>
      <c r="AA20" s="174">
        <f t="shared" si="0"/>
        <v>33480000</v>
      </c>
      <c r="AB20" s="235">
        <v>33480000</v>
      </c>
      <c r="AC20" s="230">
        <v>44234</v>
      </c>
      <c r="AD20" s="230">
        <v>44235</v>
      </c>
      <c r="AE20" s="230">
        <v>44234</v>
      </c>
      <c r="AF20" s="231">
        <v>180</v>
      </c>
      <c r="AG20" s="231"/>
      <c r="AH20" s="232"/>
      <c r="AI20" s="233"/>
      <c r="AJ20" s="231"/>
      <c r="AK20" s="231"/>
      <c r="AL20" s="231"/>
      <c r="AM20" s="234"/>
      <c r="AN20" s="234"/>
      <c r="AO20" s="234" t="s">
        <v>73</v>
      </c>
      <c r="AP20" s="234"/>
      <c r="AQ20" s="112">
        <f t="shared" si="1"/>
        <v>1</v>
      </c>
    </row>
    <row r="21" spans="2:43" ht="27.95" customHeight="1" x14ac:dyDescent="0.25">
      <c r="B21" s="145">
        <v>8</v>
      </c>
      <c r="C21" s="145">
        <v>2021</v>
      </c>
      <c r="D21" s="145" t="s">
        <v>104</v>
      </c>
      <c r="E21" s="139" t="s">
        <v>105</v>
      </c>
      <c r="F21" s="141" t="s">
        <v>86</v>
      </c>
      <c r="G21" s="146" t="s">
        <v>80</v>
      </c>
      <c r="H21" s="147" t="s">
        <v>87</v>
      </c>
      <c r="I21" s="148" t="s">
        <v>106</v>
      </c>
      <c r="J21" s="149" t="s">
        <v>89</v>
      </c>
      <c r="K21" s="144" t="s">
        <v>69</v>
      </c>
      <c r="L21" s="150">
        <v>57</v>
      </c>
      <c r="M21" s="151" t="str">
        <f>IF(ISERROR(VLOOKUP(L21,Proposito_programa!$C$2:$E$59,2,FALSE))," ",VLOOKUP(L21,Proposito_programa!$C$2:$E$59,2,FALSE))</f>
        <v>Gestión pública local</v>
      </c>
      <c r="N21" s="151" t="str">
        <f>IF(ISERROR(VLOOKUP(L21,Proposito_programa!$C$2:$E$59,3,FALSE))," ",VLOOKUP(L21,Proposito_programa!$C$2:$E$59,3,FALSE))</f>
        <v>Propósito 5: Construir Bogotá - Región con gobierno abierto, transparente y ciudadanía consciente</v>
      </c>
      <c r="O21" s="152">
        <v>2105</v>
      </c>
      <c r="P21" s="153">
        <v>3</v>
      </c>
      <c r="Q21" s="154">
        <v>72152335</v>
      </c>
      <c r="R21" s="155" t="s">
        <v>107</v>
      </c>
      <c r="S21" s="154" t="s">
        <v>91</v>
      </c>
      <c r="T21" s="154"/>
      <c r="U21" s="227"/>
      <c r="V21" s="228"/>
      <c r="W21" s="142">
        <v>15600000</v>
      </c>
      <c r="X21" s="229"/>
      <c r="Y21" s="172"/>
      <c r="Z21" s="173"/>
      <c r="AA21" s="174">
        <f t="shared" si="0"/>
        <v>15600000</v>
      </c>
      <c r="AB21" s="235">
        <v>15600000</v>
      </c>
      <c r="AC21" s="230">
        <v>44235</v>
      </c>
      <c r="AD21" s="230">
        <v>44235</v>
      </c>
      <c r="AE21" s="230">
        <v>44421</v>
      </c>
      <c r="AF21" s="231">
        <v>180</v>
      </c>
      <c r="AG21" s="231"/>
      <c r="AH21" s="232"/>
      <c r="AI21" s="233"/>
      <c r="AJ21" s="231"/>
      <c r="AK21" s="231"/>
      <c r="AL21" s="231"/>
      <c r="AM21" s="234"/>
      <c r="AN21" s="234"/>
      <c r="AO21" s="234" t="s">
        <v>73</v>
      </c>
      <c r="AP21" s="234"/>
      <c r="AQ21" s="112">
        <f t="shared" si="1"/>
        <v>1</v>
      </c>
    </row>
    <row r="22" spans="2:43" ht="27.95" customHeight="1" x14ac:dyDescent="0.25">
      <c r="B22" s="145">
        <v>9</v>
      </c>
      <c r="C22" s="145">
        <v>2021</v>
      </c>
      <c r="D22" s="145" t="s">
        <v>108</v>
      </c>
      <c r="E22" s="139" t="s">
        <v>109</v>
      </c>
      <c r="F22" s="141" t="s">
        <v>86</v>
      </c>
      <c r="G22" s="146" t="s">
        <v>80</v>
      </c>
      <c r="H22" s="147" t="s">
        <v>87</v>
      </c>
      <c r="I22" s="148" t="s">
        <v>110</v>
      </c>
      <c r="J22" s="149" t="s">
        <v>89</v>
      </c>
      <c r="K22" s="144" t="s">
        <v>69</v>
      </c>
      <c r="L22" s="150">
        <v>57</v>
      </c>
      <c r="M22" s="151" t="str">
        <f>IF(ISERROR(VLOOKUP(L22,Proposito_programa!$C$2:$E$59,2,FALSE))," ",VLOOKUP(L22,Proposito_programa!$C$2:$E$59,2,FALSE))</f>
        <v>Gestión pública local</v>
      </c>
      <c r="N22" s="151" t="str">
        <f>IF(ISERROR(VLOOKUP(L22,Proposito_programa!$C$2:$E$59,3,FALSE))," ",VLOOKUP(L22,Proposito_programa!$C$2:$E$59,3,FALSE))</f>
        <v>Propósito 5: Construir Bogotá - Región con gobierno abierto, transparente y ciudadanía consciente</v>
      </c>
      <c r="O22" s="152">
        <v>2105</v>
      </c>
      <c r="P22" s="153">
        <v>1</v>
      </c>
      <c r="Q22" s="154">
        <v>1023878688</v>
      </c>
      <c r="R22" s="155" t="s">
        <v>111</v>
      </c>
      <c r="S22" s="154" t="s">
        <v>91</v>
      </c>
      <c r="T22" s="154"/>
      <c r="U22" s="227"/>
      <c r="V22" s="228"/>
      <c r="W22" s="142">
        <v>40800000</v>
      </c>
      <c r="X22" s="229"/>
      <c r="Y22" s="172"/>
      <c r="Z22" s="173"/>
      <c r="AA22" s="174">
        <f t="shared" si="0"/>
        <v>40800000</v>
      </c>
      <c r="AB22" s="235">
        <v>40799999</v>
      </c>
      <c r="AC22" s="230">
        <v>44237</v>
      </c>
      <c r="AD22" s="230">
        <v>44238</v>
      </c>
      <c r="AE22" s="230">
        <v>44418</v>
      </c>
      <c r="AF22" s="231">
        <v>180</v>
      </c>
      <c r="AG22" s="231"/>
      <c r="AH22" s="232"/>
      <c r="AI22" s="233"/>
      <c r="AJ22" s="231"/>
      <c r="AK22" s="231"/>
      <c r="AL22" s="231"/>
      <c r="AM22" s="234"/>
      <c r="AN22" s="234"/>
      <c r="AO22" s="234" t="s">
        <v>73</v>
      </c>
      <c r="AP22" s="234"/>
      <c r="AQ22" s="112">
        <f t="shared" si="1"/>
        <v>0.99999997549019604</v>
      </c>
    </row>
    <row r="23" spans="2:43" ht="27.95" customHeight="1" x14ac:dyDescent="0.25">
      <c r="B23" s="145">
        <v>10</v>
      </c>
      <c r="C23" s="145">
        <v>2021</v>
      </c>
      <c r="D23" s="145" t="s">
        <v>112</v>
      </c>
      <c r="E23" s="139" t="s">
        <v>113</v>
      </c>
      <c r="F23" s="141" t="s">
        <v>86</v>
      </c>
      <c r="G23" s="146" t="s">
        <v>80</v>
      </c>
      <c r="H23" s="147" t="s">
        <v>87</v>
      </c>
      <c r="I23" s="148" t="s">
        <v>114</v>
      </c>
      <c r="J23" s="149" t="s">
        <v>89</v>
      </c>
      <c r="K23" s="144" t="s">
        <v>69</v>
      </c>
      <c r="L23" s="150">
        <v>57</v>
      </c>
      <c r="M23" s="151" t="str">
        <f>IF(ISERROR(VLOOKUP(L23,Proposito_programa!$C$2:$E$59,2,FALSE))," ",VLOOKUP(L23,Proposito_programa!$C$2:$E$59,2,FALSE))</f>
        <v>Gestión pública local</v>
      </c>
      <c r="N23" s="151" t="str">
        <f>IF(ISERROR(VLOOKUP(L23,Proposito_programa!$C$2:$E$59,3,FALSE))," ",VLOOKUP(L23,Proposito_programa!$C$2:$E$59,3,FALSE))</f>
        <v>Propósito 5: Construir Bogotá - Región con gobierno abierto, transparente y ciudadanía consciente</v>
      </c>
      <c r="O23" s="152">
        <v>2105</v>
      </c>
      <c r="P23" s="153">
        <v>1</v>
      </c>
      <c r="Q23" s="154">
        <v>39657311</v>
      </c>
      <c r="R23" s="155" t="s">
        <v>115</v>
      </c>
      <c r="S23" s="154" t="s">
        <v>91</v>
      </c>
      <c r="T23" s="154"/>
      <c r="U23" s="227"/>
      <c r="V23" s="228"/>
      <c r="W23" s="142">
        <v>31020000</v>
      </c>
      <c r="X23" s="229"/>
      <c r="Y23" s="172"/>
      <c r="Z23" s="173"/>
      <c r="AA23" s="174">
        <f t="shared" si="0"/>
        <v>31020000</v>
      </c>
      <c r="AB23" s="235">
        <v>31020000</v>
      </c>
      <c r="AC23" s="230">
        <v>44238</v>
      </c>
      <c r="AD23" s="230">
        <v>44240</v>
      </c>
      <c r="AE23" s="230">
        <v>44420</v>
      </c>
      <c r="AF23" s="231">
        <v>180</v>
      </c>
      <c r="AG23" s="231"/>
      <c r="AH23" s="232"/>
      <c r="AI23" s="233"/>
      <c r="AJ23" s="231"/>
      <c r="AK23" s="231"/>
      <c r="AL23" s="231"/>
      <c r="AM23" s="234"/>
      <c r="AN23" s="234"/>
      <c r="AO23" s="234" t="s">
        <v>73</v>
      </c>
      <c r="AP23" s="234"/>
      <c r="AQ23" s="112">
        <f t="shared" si="1"/>
        <v>1</v>
      </c>
    </row>
    <row r="24" spans="2:43" ht="27.95" customHeight="1" x14ac:dyDescent="0.25">
      <c r="B24" s="145">
        <v>11</v>
      </c>
      <c r="C24" s="145">
        <v>2021</v>
      </c>
      <c r="D24" s="145" t="s">
        <v>116</v>
      </c>
      <c r="E24" s="139" t="s">
        <v>117</v>
      </c>
      <c r="F24" s="141" t="s">
        <v>86</v>
      </c>
      <c r="G24" s="146" t="s">
        <v>80</v>
      </c>
      <c r="H24" s="147" t="s">
        <v>87</v>
      </c>
      <c r="I24" s="148" t="s">
        <v>118</v>
      </c>
      <c r="J24" s="149" t="s">
        <v>89</v>
      </c>
      <c r="K24" s="144" t="s">
        <v>69</v>
      </c>
      <c r="L24" s="150">
        <v>57</v>
      </c>
      <c r="M24" s="151" t="str">
        <f>IF(ISERROR(VLOOKUP(L24,Proposito_programa!$C$2:$E$59,2,FALSE))," ",VLOOKUP(L24,Proposito_programa!$C$2:$E$59,2,FALSE))</f>
        <v>Gestión pública local</v>
      </c>
      <c r="N24" s="151" t="str">
        <f>IF(ISERROR(VLOOKUP(L24,Proposito_programa!$C$2:$E$59,3,FALSE))," ",VLOOKUP(L24,Proposito_programa!$C$2:$E$59,3,FALSE))</f>
        <v>Propósito 5: Construir Bogotá - Región con gobierno abierto, transparente y ciudadanía consciente</v>
      </c>
      <c r="O24" s="152">
        <v>2105</v>
      </c>
      <c r="P24" s="153">
        <v>1</v>
      </c>
      <c r="Q24" s="154">
        <v>1082879244</v>
      </c>
      <c r="R24" s="155" t="s">
        <v>119</v>
      </c>
      <c r="S24" s="154" t="s">
        <v>91</v>
      </c>
      <c r="T24" s="154"/>
      <c r="U24" s="227"/>
      <c r="V24" s="228"/>
      <c r="W24" s="142">
        <v>21240000</v>
      </c>
      <c r="X24" s="229"/>
      <c r="Y24" s="172"/>
      <c r="Z24" s="173"/>
      <c r="AA24" s="174">
        <f t="shared" si="0"/>
        <v>21240000</v>
      </c>
      <c r="AB24" s="175">
        <v>21240000</v>
      </c>
      <c r="AC24" s="230">
        <v>44242</v>
      </c>
      <c r="AD24" s="230">
        <v>44242</v>
      </c>
      <c r="AE24" s="230">
        <v>44422</v>
      </c>
      <c r="AF24" s="231">
        <v>180</v>
      </c>
      <c r="AG24" s="231"/>
      <c r="AH24" s="232"/>
      <c r="AI24" s="233"/>
      <c r="AJ24" s="231"/>
      <c r="AK24" s="231"/>
      <c r="AL24" s="231"/>
      <c r="AM24" s="234"/>
      <c r="AN24" s="234"/>
      <c r="AO24" s="234" t="s">
        <v>73</v>
      </c>
      <c r="AP24" s="234"/>
      <c r="AQ24" s="112">
        <f t="shared" si="1"/>
        <v>1</v>
      </c>
    </row>
    <row r="25" spans="2:43" ht="27.95" customHeight="1" x14ac:dyDescent="0.25">
      <c r="B25" s="145">
        <v>12</v>
      </c>
      <c r="C25" s="145">
        <v>2021</v>
      </c>
      <c r="D25" s="145" t="s">
        <v>120</v>
      </c>
      <c r="E25" s="139" t="s">
        <v>121</v>
      </c>
      <c r="F25" s="141" t="s">
        <v>86</v>
      </c>
      <c r="G25" s="146" t="s">
        <v>80</v>
      </c>
      <c r="H25" s="147" t="s">
        <v>87</v>
      </c>
      <c r="I25" s="148" t="s">
        <v>122</v>
      </c>
      <c r="J25" s="149" t="s">
        <v>89</v>
      </c>
      <c r="K25" s="144" t="s">
        <v>69</v>
      </c>
      <c r="L25" s="150">
        <v>57</v>
      </c>
      <c r="M25" s="151" t="str">
        <f>IF(ISERROR(VLOOKUP(L25,Proposito_programa!$C$2:$E$59,2,FALSE))," ",VLOOKUP(L25,Proposito_programa!$C$2:$E$59,2,FALSE))</f>
        <v>Gestión pública local</v>
      </c>
      <c r="N25" s="151" t="str">
        <f>IF(ISERROR(VLOOKUP(L25,Proposito_programa!$C$2:$E$59,3,FALSE))," ",VLOOKUP(L25,Proposito_programa!$C$2:$E$59,3,FALSE))</f>
        <v>Propósito 5: Construir Bogotá - Región con gobierno abierto, transparente y ciudadanía consciente</v>
      </c>
      <c r="O25" s="152">
        <v>2105</v>
      </c>
      <c r="P25" s="153">
        <v>5</v>
      </c>
      <c r="Q25" s="154">
        <v>1109291034</v>
      </c>
      <c r="R25" s="155" t="s">
        <v>123</v>
      </c>
      <c r="S25" s="154" t="s">
        <v>91</v>
      </c>
      <c r="T25" s="154"/>
      <c r="U25" s="227"/>
      <c r="V25" s="228"/>
      <c r="W25" s="142">
        <v>33480000</v>
      </c>
      <c r="X25" s="229"/>
      <c r="Y25" s="172"/>
      <c r="Z25" s="173"/>
      <c r="AA25" s="174">
        <f t="shared" si="0"/>
        <v>33480000</v>
      </c>
      <c r="AB25" s="175">
        <v>33480000</v>
      </c>
      <c r="AC25" s="230">
        <v>44239</v>
      </c>
      <c r="AD25" s="230">
        <v>44239</v>
      </c>
      <c r="AE25" s="230">
        <v>44419</v>
      </c>
      <c r="AF25" s="231">
        <v>180</v>
      </c>
      <c r="AG25" s="231"/>
      <c r="AH25" s="232"/>
      <c r="AI25" s="233"/>
      <c r="AJ25" s="231"/>
      <c r="AK25" s="231"/>
      <c r="AL25" s="231"/>
      <c r="AM25" s="234"/>
      <c r="AN25" s="234"/>
      <c r="AO25" s="234" t="s">
        <v>73</v>
      </c>
      <c r="AP25" s="234"/>
      <c r="AQ25" s="112">
        <f t="shared" si="1"/>
        <v>1</v>
      </c>
    </row>
    <row r="26" spans="2:43" ht="27.95" customHeight="1" x14ac:dyDescent="0.25">
      <c r="B26" s="145">
        <v>13</v>
      </c>
      <c r="C26" s="145">
        <v>2021</v>
      </c>
      <c r="D26" s="145" t="s">
        <v>124</v>
      </c>
      <c r="E26" s="139" t="s">
        <v>125</v>
      </c>
      <c r="F26" s="141" t="s">
        <v>86</v>
      </c>
      <c r="G26" s="146" t="s">
        <v>80</v>
      </c>
      <c r="H26" s="147" t="s">
        <v>87</v>
      </c>
      <c r="I26" s="148" t="s">
        <v>126</v>
      </c>
      <c r="J26" s="149" t="s">
        <v>89</v>
      </c>
      <c r="K26" s="144" t="s">
        <v>69</v>
      </c>
      <c r="L26" s="150">
        <v>57</v>
      </c>
      <c r="M26" s="151" t="str">
        <f>IF(ISERROR(VLOOKUP(L26,Proposito_programa!$C$2:$E$59,2,FALSE))," ",VLOOKUP(L26,Proposito_programa!$C$2:$E$59,2,FALSE))</f>
        <v>Gestión pública local</v>
      </c>
      <c r="N26" s="151" t="str">
        <f>IF(ISERROR(VLOOKUP(L26,Proposito_programa!$C$2:$E$59,3,FALSE))," ",VLOOKUP(L26,Proposito_programa!$C$2:$E$59,3,FALSE))</f>
        <v>Propósito 5: Construir Bogotá - Región con gobierno abierto, transparente y ciudadanía consciente</v>
      </c>
      <c r="O26" s="152">
        <v>2105</v>
      </c>
      <c r="P26" s="153">
        <v>3</v>
      </c>
      <c r="Q26" s="154">
        <v>53046666</v>
      </c>
      <c r="R26" s="155" t="s">
        <v>127</v>
      </c>
      <c r="S26" s="154" t="s">
        <v>91</v>
      </c>
      <c r="T26" s="154"/>
      <c r="U26" s="227"/>
      <c r="V26" s="228"/>
      <c r="W26" s="142">
        <v>25020000</v>
      </c>
      <c r="X26" s="229"/>
      <c r="Y26" s="172"/>
      <c r="Z26" s="173"/>
      <c r="AA26" s="174">
        <f t="shared" si="0"/>
        <v>25020000</v>
      </c>
      <c r="AB26" s="175">
        <v>25020000</v>
      </c>
      <c r="AC26" s="230">
        <v>44251</v>
      </c>
      <c r="AD26" s="230">
        <v>44251</v>
      </c>
      <c r="AE26" s="230">
        <v>44431</v>
      </c>
      <c r="AF26" s="231">
        <v>180</v>
      </c>
      <c r="AG26" s="231"/>
      <c r="AH26" s="232"/>
      <c r="AI26" s="233"/>
      <c r="AJ26" s="231"/>
      <c r="AK26" s="231"/>
      <c r="AL26" s="231"/>
      <c r="AM26" s="234"/>
      <c r="AN26" s="234"/>
      <c r="AO26" s="234" t="s">
        <v>73</v>
      </c>
      <c r="AP26" s="234"/>
      <c r="AQ26" s="112">
        <f t="shared" si="1"/>
        <v>1</v>
      </c>
    </row>
    <row r="27" spans="2:43" ht="27.95" customHeight="1" x14ac:dyDescent="0.25">
      <c r="B27" s="145">
        <v>14</v>
      </c>
      <c r="C27" s="145">
        <v>2021</v>
      </c>
      <c r="D27" s="145" t="s">
        <v>128</v>
      </c>
      <c r="E27" s="139" t="s">
        <v>129</v>
      </c>
      <c r="F27" s="141" t="s">
        <v>86</v>
      </c>
      <c r="G27" s="146" t="s">
        <v>80</v>
      </c>
      <c r="H27" s="147" t="s">
        <v>87</v>
      </c>
      <c r="I27" s="148" t="s">
        <v>130</v>
      </c>
      <c r="J27" s="149" t="s">
        <v>89</v>
      </c>
      <c r="K27" s="144" t="s">
        <v>69</v>
      </c>
      <c r="L27" s="150">
        <v>57</v>
      </c>
      <c r="M27" s="151" t="str">
        <f>IF(ISERROR(VLOOKUP(L27,Proposito_programa!$C$2:$E$59,2,FALSE))," ",VLOOKUP(L27,Proposito_programa!$C$2:$E$59,2,FALSE))</f>
        <v>Gestión pública local</v>
      </c>
      <c r="N27" s="151" t="str">
        <f>IF(ISERROR(VLOOKUP(L27,Proposito_programa!$C$2:$E$59,3,FALSE))," ",VLOOKUP(L27,Proposito_programa!$C$2:$E$59,3,FALSE))</f>
        <v>Propósito 5: Construir Bogotá - Región con gobierno abierto, transparente y ciudadanía consciente</v>
      </c>
      <c r="O27" s="152">
        <v>2105</v>
      </c>
      <c r="P27" s="153">
        <v>1</v>
      </c>
      <c r="Q27" s="154">
        <v>7163456</v>
      </c>
      <c r="R27" s="155" t="s">
        <v>131</v>
      </c>
      <c r="S27" s="154" t="s">
        <v>91</v>
      </c>
      <c r="T27" s="154"/>
      <c r="U27" s="227"/>
      <c r="V27" s="228"/>
      <c r="W27" s="142">
        <v>40800000</v>
      </c>
      <c r="X27" s="229"/>
      <c r="Y27" s="172"/>
      <c r="Z27" s="173"/>
      <c r="AA27" s="174">
        <f t="shared" si="0"/>
        <v>40800000</v>
      </c>
      <c r="AB27" s="175">
        <v>40800000</v>
      </c>
      <c r="AC27" s="230">
        <v>44242</v>
      </c>
      <c r="AD27" s="230">
        <v>44243</v>
      </c>
      <c r="AE27" s="230">
        <v>44423</v>
      </c>
      <c r="AF27" s="231">
        <v>180</v>
      </c>
      <c r="AG27" s="231"/>
      <c r="AH27" s="232"/>
      <c r="AI27" s="233"/>
      <c r="AJ27" s="231"/>
      <c r="AK27" s="231"/>
      <c r="AL27" s="231"/>
      <c r="AM27" s="234"/>
      <c r="AN27" s="234"/>
      <c r="AO27" s="234" t="s">
        <v>73</v>
      </c>
      <c r="AP27" s="234"/>
      <c r="AQ27" s="112">
        <f t="shared" si="1"/>
        <v>1</v>
      </c>
    </row>
    <row r="28" spans="2:43" ht="27.95" customHeight="1" x14ac:dyDescent="0.25">
      <c r="B28" s="145">
        <v>15</v>
      </c>
      <c r="C28" s="145">
        <v>2021</v>
      </c>
      <c r="D28" s="145" t="s">
        <v>132</v>
      </c>
      <c r="E28" s="139" t="s">
        <v>133</v>
      </c>
      <c r="F28" s="141" t="s">
        <v>86</v>
      </c>
      <c r="G28" s="146" t="s">
        <v>80</v>
      </c>
      <c r="H28" s="147" t="s">
        <v>87</v>
      </c>
      <c r="I28" s="148" t="s">
        <v>134</v>
      </c>
      <c r="J28" s="149" t="s">
        <v>89</v>
      </c>
      <c r="K28" s="144" t="s">
        <v>69</v>
      </c>
      <c r="L28" s="150">
        <v>57</v>
      </c>
      <c r="M28" s="151" t="str">
        <f>IF(ISERROR(VLOOKUP(L28,Proposito_programa!$C$2:$E$59,2,FALSE))," ",VLOOKUP(L28,Proposito_programa!$C$2:$E$59,2,FALSE))</f>
        <v>Gestión pública local</v>
      </c>
      <c r="N28" s="151" t="str">
        <f>IF(ISERROR(VLOOKUP(L28,Proposito_programa!$C$2:$E$59,3,FALSE))," ",VLOOKUP(L28,Proposito_programa!$C$2:$E$59,3,FALSE))</f>
        <v>Propósito 5: Construir Bogotá - Región con gobierno abierto, transparente y ciudadanía consciente</v>
      </c>
      <c r="O28" s="152">
        <v>2105</v>
      </c>
      <c r="P28" s="153">
        <v>4</v>
      </c>
      <c r="Q28" s="154">
        <v>1023878688</v>
      </c>
      <c r="R28" s="155" t="s">
        <v>135</v>
      </c>
      <c r="S28" s="154" t="s">
        <v>91</v>
      </c>
      <c r="T28" s="154"/>
      <c r="U28" s="227"/>
      <c r="V28" s="228"/>
      <c r="W28" s="142">
        <v>13620000</v>
      </c>
      <c r="X28" s="229"/>
      <c r="Y28" s="172"/>
      <c r="Z28" s="173"/>
      <c r="AA28" s="174">
        <f t="shared" si="0"/>
        <v>13620000</v>
      </c>
      <c r="AB28" s="175">
        <v>13619980</v>
      </c>
      <c r="AC28" s="230">
        <v>44242</v>
      </c>
      <c r="AD28" s="230">
        <v>44243</v>
      </c>
      <c r="AE28" s="230">
        <v>44431</v>
      </c>
      <c r="AF28" s="231">
        <v>180</v>
      </c>
      <c r="AG28" s="231"/>
      <c r="AH28" s="232"/>
      <c r="AI28" s="233"/>
      <c r="AJ28" s="231"/>
      <c r="AK28" s="231"/>
      <c r="AL28" s="231"/>
      <c r="AM28" s="234"/>
      <c r="AN28" s="234"/>
      <c r="AO28" s="234" t="s">
        <v>73</v>
      </c>
      <c r="AP28" s="234"/>
      <c r="AQ28" s="112">
        <f t="shared" si="1"/>
        <v>0.99999853157121876</v>
      </c>
    </row>
    <row r="29" spans="2:43" ht="27.95" customHeight="1" x14ac:dyDescent="0.25">
      <c r="B29" s="145">
        <v>16</v>
      </c>
      <c r="C29" s="145">
        <v>2021</v>
      </c>
      <c r="D29" s="145" t="s">
        <v>136</v>
      </c>
      <c r="E29" s="139" t="s">
        <v>137</v>
      </c>
      <c r="F29" s="141" t="s">
        <v>138</v>
      </c>
      <c r="G29" s="146" t="s">
        <v>139</v>
      </c>
      <c r="H29" s="147" t="s">
        <v>70</v>
      </c>
      <c r="I29" s="148" t="s">
        <v>140</v>
      </c>
      <c r="J29" s="149" t="s">
        <v>68</v>
      </c>
      <c r="K29" s="144"/>
      <c r="L29" s="150" t="s">
        <v>70</v>
      </c>
      <c r="M29" s="151" t="str">
        <f>IF(ISERROR(VLOOKUP(L29,Proposito_programa!$C$2:$E$59,2,FALSE))," ",VLOOKUP(L29,Proposito_programa!$C$2:$E$59,2,FALSE))</f>
        <v xml:space="preserve"> </v>
      </c>
      <c r="N29" s="151" t="str">
        <f>IF(ISERROR(VLOOKUP(L29,Proposito_programa!$C$2:$E$59,3,FALSE))," ",VLOOKUP(L29,Proposito_programa!$C$2:$E$59,3,FALSE))</f>
        <v xml:space="preserve"> </v>
      </c>
      <c r="O29" s="152"/>
      <c r="P29" s="153">
        <v>23</v>
      </c>
      <c r="Q29" s="154">
        <v>1022380666</v>
      </c>
      <c r="R29" s="155" t="s">
        <v>141</v>
      </c>
      <c r="S29" s="154" t="s">
        <v>91</v>
      </c>
      <c r="T29" s="154"/>
      <c r="U29" s="227"/>
      <c r="V29" s="228"/>
      <c r="W29" s="142">
        <v>12975305</v>
      </c>
      <c r="X29" s="229"/>
      <c r="Y29" s="172"/>
      <c r="Z29" s="173"/>
      <c r="AA29" s="174">
        <f t="shared" si="0"/>
        <v>12975305</v>
      </c>
      <c r="AB29" s="175">
        <v>0</v>
      </c>
      <c r="AC29" s="230">
        <v>44243</v>
      </c>
      <c r="AD29" s="230">
        <v>44291</v>
      </c>
      <c r="AE29" s="230">
        <v>44443</v>
      </c>
      <c r="AF29" s="231">
        <v>150</v>
      </c>
      <c r="AG29" s="231"/>
      <c r="AH29" s="232"/>
      <c r="AI29" s="233"/>
      <c r="AJ29" s="231"/>
      <c r="AK29" s="231"/>
      <c r="AL29" s="231"/>
      <c r="AM29" s="234"/>
      <c r="AN29" s="234"/>
      <c r="AO29" s="234" t="s">
        <v>73</v>
      </c>
      <c r="AP29" s="234"/>
      <c r="AQ29" s="112">
        <f t="shared" si="1"/>
        <v>0</v>
      </c>
    </row>
    <row r="30" spans="2:43" ht="27.95" customHeight="1" x14ac:dyDescent="0.25">
      <c r="B30" s="145">
        <v>17</v>
      </c>
      <c r="C30" s="145">
        <v>2021</v>
      </c>
      <c r="D30" s="145" t="s">
        <v>142</v>
      </c>
      <c r="E30" s="139" t="s">
        <v>143</v>
      </c>
      <c r="F30" s="141" t="s">
        <v>86</v>
      </c>
      <c r="G30" s="146" t="s">
        <v>80</v>
      </c>
      <c r="H30" s="147" t="s">
        <v>87</v>
      </c>
      <c r="I30" s="148" t="s">
        <v>144</v>
      </c>
      <c r="J30" s="149" t="s">
        <v>89</v>
      </c>
      <c r="K30" s="144" t="s">
        <v>69</v>
      </c>
      <c r="L30" s="150">
        <v>57</v>
      </c>
      <c r="M30" s="151" t="str">
        <f>IF(ISERROR(VLOOKUP(L30,Proposito_programa!$C$2:$E$59,2,FALSE))," ",VLOOKUP(L30,Proposito_programa!$C$2:$E$59,2,FALSE))</f>
        <v>Gestión pública local</v>
      </c>
      <c r="N30" s="151" t="str">
        <f>IF(ISERROR(VLOOKUP(L30,Proposito_programa!$C$2:$E$59,3,FALSE))," ",VLOOKUP(L30,Proposito_programa!$C$2:$E$59,3,FALSE))</f>
        <v>Propósito 5: Construir Bogotá - Región con gobierno abierto, transparente y ciudadanía consciente</v>
      </c>
      <c r="O30" s="152">
        <v>2105</v>
      </c>
      <c r="P30" s="153">
        <v>2</v>
      </c>
      <c r="Q30" s="154">
        <v>1022325648</v>
      </c>
      <c r="R30" s="155" t="s">
        <v>145</v>
      </c>
      <c r="S30" s="154" t="s">
        <v>91</v>
      </c>
      <c r="T30" s="154"/>
      <c r="U30" s="227"/>
      <c r="V30" s="228"/>
      <c r="W30" s="142">
        <v>33480000</v>
      </c>
      <c r="X30" s="229"/>
      <c r="Y30" s="172"/>
      <c r="Z30" s="173"/>
      <c r="AA30" s="174">
        <f t="shared" si="0"/>
        <v>33480000</v>
      </c>
      <c r="AB30" s="175">
        <v>33480000</v>
      </c>
      <c r="AC30" s="230">
        <v>44242</v>
      </c>
      <c r="AD30" s="230">
        <v>44242</v>
      </c>
      <c r="AE30" s="230">
        <v>44422</v>
      </c>
      <c r="AF30" s="231">
        <v>180</v>
      </c>
      <c r="AG30" s="231"/>
      <c r="AH30" s="232"/>
      <c r="AI30" s="233"/>
      <c r="AJ30" s="231"/>
      <c r="AK30" s="231"/>
      <c r="AL30" s="231"/>
      <c r="AM30" s="234"/>
      <c r="AN30" s="234"/>
      <c r="AO30" s="234" t="s">
        <v>73</v>
      </c>
      <c r="AP30" s="234"/>
      <c r="AQ30" s="112">
        <f t="shared" si="1"/>
        <v>1</v>
      </c>
    </row>
    <row r="31" spans="2:43" ht="27.95" customHeight="1" x14ac:dyDescent="0.25">
      <c r="B31" s="145">
        <v>18</v>
      </c>
      <c r="C31" s="145">
        <v>2021</v>
      </c>
      <c r="D31" s="145" t="s">
        <v>146</v>
      </c>
      <c r="E31" s="139" t="s">
        <v>147</v>
      </c>
      <c r="F31" s="141" t="s">
        <v>86</v>
      </c>
      <c r="G31" s="146" t="s">
        <v>80</v>
      </c>
      <c r="H31" s="147" t="s">
        <v>87</v>
      </c>
      <c r="I31" s="148" t="s">
        <v>148</v>
      </c>
      <c r="J31" s="149" t="s">
        <v>89</v>
      </c>
      <c r="K31" s="144" t="s">
        <v>69</v>
      </c>
      <c r="L31" s="150">
        <v>57</v>
      </c>
      <c r="M31" s="151" t="str">
        <f>IF(ISERROR(VLOOKUP(L31,Proposito_programa!$C$2:$E$59,2,FALSE))," ",VLOOKUP(L31,Proposito_programa!$C$2:$E$59,2,FALSE))</f>
        <v>Gestión pública local</v>
      </c>
      <c r="N31" s="151" t="str">
        <f>IF(ISERROR(VLOOKUP(L31,Proposito_programa!$C$2:$E$59,3,FALSE))," ",VLOOKUP(L31,Proposito_programa!$C$2:$E$59,3,FALSE))</f>
        <v>Propósito 5: Construir Bogotá - Región con gobierno abierto, transparente y ciudadanía consciente</v>
      </c>
      <c r="O31" s="152">
        <v>2105</v>
      </c>
      <c r="P31" s="153">
        <v>3</v>
      </c>
      <c r="Q31" s="154">
        <v>80111917</v>
      </c>
      <c r="R31" s="155" t="s">
        <v>149</v>
      </c>
      <c r="S31" s="154" t="s">
        <v>91</v>
      </c>
      <c r="T31" s="154"/>
      <c r="U31" s="227"/>
      <c r="V31" s="228"/>
      <c r="W31" s="142">
        <v>33480000</v>
      </c>
      <c r="X31" s="229"/>
      <c r="Y31" s="172"/>
      <c r="Z31" s="173"/>
      <c r="AA31" s="174">
        <f t="shared" si="0"/>
        <v>33480000</v>
      </c>
      <c r="AB31" s="175">
        <v>33480000</v>
      </c>
      <c r="AC31" s="230">
        <v>44242</v>
      </c>
      <c r="AD31" s="230">
        <v>44243</v>
      </c>
      <c r="AE31" s="230">
        <v>44423</v>
      </c>
      <c r="AF31" s="231">
        <v>180</v>
      </c>
      <c r="AG31" s="231"/>
      <c r="AH31" s="232"/>
      <c r="AI31" s="233"/>
      <c r="AJ31" s="231"/>
      <c r="AK31" s="231"/>
      <c r="AL31" s="231"/>
      <c r="AM31" s="234"/>
      <c r="AN31" s="234"/>
      <c r="AO31" s="234" t="s">
        <v>73</v>
      </c>
      <c r="AP31" s="234"/>
      <c r="AQ31" s="112">
        <f t="shared" si="1"/>
        <v>1</v>
      </c>
    </row>
    <row r="32" spans="2:43" ht="27.95" customHeight="1" x14ac:dyDescent="0.25">
      <c r="B32" s="145">
        <v>19</v>
      </c>
      <c r="C32" s="145">
        <v>2021</v>
      </c>
      <c r="D32" s="145" t="s">
        <v>146</v>
      </c>
      <c r="E32" s="139" t="s">
        <v>150</v>
      </c>
      <c r="F32" s="141" t="s">
        <v>86</v>
      </c>
      <c r="G32" s="146" t="s">
        <v>80</v>
      </c>
      <c r="H32" s="147" t="s">
        <v>87</v>
      </c>
      <c r="I32" s="148" t="s">
        <v>148</v>
      </c>
      <c r="J32" s="149" t="s">
        <v>89</v>
      </c>
      <c r="K32" s="144" t="s">
        <v>69</v>
      </c>
      <c r="L32" s="150">
        <v>57</v>
      </c>
      <c r="M32" s="151" t="str">
        <f>IF(ISERROR(VLOOKUP(L32,Proposito_programa!$C$2:$E$59,2,FALSE))," ",VLOOKUP(L32,Proposito_programa!$C$2:$E$59,2,FALSE))</f>
        <v>Gestión pública local</v>
      </c>
      <c r="N32" s="151" t="str">
        <f>IF(ISERROR(VLOOKUP(L32,Proposito_programa!$C$2:$E$59,3,FALSE))," ",VLOOKUP(L32,Proposito_programa!$C$2:$E$59,3,FALSE))</f>
        <v>Propósito 5: Construir Bogotá - Región con gobierno abierto, transparente y ciudadanía consciente</v>
      </c>
      <c r="O32" s="152">
        <v>2105</v>
      </c>
      <c r="P32" s="153">
        <v>3</v>
      </c>
      <c r="Q32" s="154">
        <v>1152439354</v>
      </c>
      <c r="R32" s="155" t="s">
        <v>151</v>
      </c>
      <c r="S32" s="154" t="s">
        <v>91</v>
      </c>
      <c r="T32" s="154"/>
      <c r="U32" s="227"/>
      <c r="V32" s="228"/>
      <c r="W32" s="142">
        <v>33480000</v>
      </c>
      <c r="X32" s="229"/>
      <c r="Y32" s="172"/>
      <c r="Z32" s="173"/>
      <c r="AA32" s="174">
        <f t="shared" si="0"/>
        <v>33480000</v>
      </c>
      <c r="AB32" s="175">
        <v>33480000</v>
      </c>
      <c r="AC32" s="230">
        <v>44244</v>
      </c>
      <c r="AD32" s="230">
        <v>44247</v>
      </c>
      <c r="AE32" s="230">
        <v>44427</v>
      </c>
      <c r="AF32" s="231">
        <v>180</v>
      </c>
      <c r="AG32" s="231"/>
      <c r="AH32" s="232"/>
      <c r="AI32" s="233"/>
      <c r="AJ32" s="231"/>
      <c r="AK32" s="231"/>
      <c r="AL32" s="231"/>
      <c r="AM32" s="234"/>
      <c r="AN32" s="234"/>
      <c r="AO32" s="234" t="s">
        <v>73</v>
      </c>
      <c r="AP32" s="234"/>
      <c r="AQ32" s="112">
        <f t="shared" si="1"/>
        <v>1</v>
      </c>
    </row>
    <row r="33" spans="2:43" ht="27.95" customHeight="1" x14ac:dyDescent="0.25">
      <c r="B33" s="145">
        <v>20</v>
      </c>
      <c r="C33" s="145">
        <v>2021</v>
      </c>
      <c r="D33" s="145" t="s">
        <v>152</v>
      </c>
      <c r="E33" s="139" t="s">
        <v>153</v>
      </c>
      <c r="F33" s="141" t="s">
        <v>86</v>
      </c>
      <c r="G33" s="146" t="s">
        <v>80</v>
      </c>
      <c r="H33" s="147" t="s">
        <v>87</v>
      </c>
      <c r="I33" s="148" t="s">
        <v>154</v>
      </c>
      <c r="J33" s="149" t="s">
        <v>89</v>
      </c>
      <c r="K33" s="144" t="s">
        <v>69</v>
      </c>
      <c r="L33" s="150">
        <v>57</v>
      </c>
      <c r="M33" s="151" t="str">
        <f>IF(ISERROR(VLOOKUP(L33,Proposito_programa!$C$2:$E$59,2,FALSE))," ",VLOOKUP(L33,Proposito_programa!$C$2:$E$59,2,FALSE))</f>
        <v>Gestión pública local</v>
      </c>
      <c r="N33" s="151" t="str">
        <f>IF(ISERROR(VLOOKUP(L33,Proposito_programa!$C$2:$E$59,3,FALSE))," ",VLOOKUP(L33,Proposito_programa!$C$2:$E$59,3,FALSE))</f>
        <v>Propósito 5: Construir Bogotá - Región con gobierno abierto, transparente y ciudadanía consciente</v>
      </c>
      <c r="O33" s="152">
        <v>2105</v>
      </c>
      <c r="P33" s="153">
        <v>1</v>
      </c>
      <c r="Q33" s="154">
        <v>1033759713</v>
      </c>
      <c r="R33" s="155" t="s">
        <v>155</v>
      </c>
      <c r="S33" s="154" t="s">
        <v>91</v>
      </c>
      <c r="T33" s="154"/>
      <c r="U33" s="227"/>
      <c r="V33" s="228"/>
      <c r="W33" s="142">
        <v>21240000</v>
      </c>
      <c r="X33" s="229"/>
      <c r="Y33" s="172"/>
      <c r="Z33" s="173"/>
      <c r="AA33" s="174">
        <f t="shared" si="0"/>
        <v>21240000</v>
      </c>
      <c r="AB33" s="175">
        <v>21240000</v>
      </c>
      <c r="AC33" s="230">
        <v>44244</v>
      </c>
      <c r="AD33" s="230">
        <v>44244</v>
      </c>
      <c r="AE33" s="230">
        <v>44424</v>
      </c>
      <c r="AF33" s="231">
        <v>180</v>
      </c>
      <c r="AG33" s="231"/>
      <c r="AH33" s="232"/>
      <c r="AI33" s="233"/>
      <c r="AJ33" s="231"/>
      <c r="AK33" s="231"/>
      <c r="AL33" s="231"/>
      <c r="AM33" s="234"/>
      <c r="AN33" s="234"/>
      <c r="AO33" s="234" t="s">
        <v>73</v>
      </c>
      <c r="AP33" s="234"/>
      <c r="AQ33" s="112">
        <f t="shared" si="1"/>
        <v>1</v>
      </c>
    </row>
    <row r="34" spans="2:43" ht="27.95" customHeight="1" x14ac:dyDescent="0.25">
      <c r="B34" s="145">
        <v>21</v>
      </c>
      <c r="C34" s="145">
        <v>2021</v>
      </c>
      <c r="D34" s="145" t="s">
        <v>156</v>
      </c>
      <c r="E34" s="139" t="s">
        <v>157</v>
      </c>
      <c r="F34" s="141" t="s">
        <v>86</v>
      </c>
      <c r="G34" s="146" t="s">
        <v>80</v>
      </c>
      <c r="H34" s="147" t="s">
        <v>87</v>
      </c>
      <c r="I34" s="148" t="s">
        <v>158</v>
      </c>
      <c r="J34" s="149" t="s">
        <v>89</v>
      </c>
      <c r="K34" s="144" t="s">
        <v>69</v>
      </c>
      <c r="L34" s="150">
        <v>57</v>
      </c>
      <c r="M34" s="151" t="str">
        <f>IF(ISERROR(VLOOKUP(L34,Proposito_programa!$C$2:$E$59,2,FALSE))," ",VLOOKUP(L34,Proposito_programa!$C$2:$E$59,2,FALSE))</f>
        <v>Gestión pública local</v>
      </c>
      <c r="N34" s="151" t="str">
        <f>IF(ISERROR(VLOOKUP(L34,Proposito_programa!$C$2:$E$59,3,FALSE))," ",VLOOKUP(L34,Proposito_programa!$C$2:$E$59,3,FALSE))</f>
        <v>Propósito 5: Construir Bogotá - Región con gobierno abierto, transparente y ciudadanía consciente</v>
      </c>
      <c r="O34" s="152">
        <v>2105</v>
      </c>
      <c r="P34" s="153">
        <v>1</v>
      </c>
      <c r="Q34" s="154">
        <v>1013637447</v>
      </c>
      <c r="R34" s="155" t="s">
        <v>159</v>
      </c>
      <c r="S34" s="154" t="s">
        <v>91</v>
      </c>
      <c r="T34" s="154"/>
      <c r="U34" s="227"/>
      <c r="V34" s="228"/>
      <c r="W34" s="142">
        <v>21240000</v>
      </c>
      <c r="X34" s="229"/>
      <c r="Y34" s="172"/>
      <c r="Z34" s="173"/>
      <c r="AA34" s="174">
        <v>13620000</v>
      </c>
      <c r="AB34" s="175">
        <v>13620000</v>
      </c>
      <c r="AC34" s="230">
        <v>44244</v>
      </c>
      <c r="AD34" s="230">
        <v>44244</v>
      </c>
      <c r="AE34" s="230">
        <v>44424</v>
      </c>
      <c r="AF34" s="231">
        <v>180</v>
      </c>
      <c r="AG34" s="231"/>
      <c r="AH34" s="232"/>
      <c r="AI34" s="233">
        <v>1023027256</v>
      </c>
      <c r="AJ34" s="231" t="s">
        <v>160</v>
      </c>
      <c r="AK34" s="236">
        <v>44270</v>
      </c>
      <c r="AL34" s="231">
        <v>11501343</v>
      </c>
      <c r="AM34" s="234"/>
      <c r="AN34" s="234"/>
      <c r="AO34" s="234" t="s">
        <v>73</v>
      </c>
      <c r="AP34" s="234"/>
      <c r="AQ34" s="112">
        <f t="shared" si="1"/>
        <v>1</v>
      </c>
    </row>
    <row r="35" spans="2:43" ht="27.95" customHeight="1" x14ac:dyDescent="0.25">
      <c r="B35" s="145">
        <v>22</v>
      </c>
      <c r="C35" s="145">
        <v>2021</v>
      </c>
      <c r="D35" s="145" t="s">
        <v>161</v>
      </c>
      <c r="E35" s="139" t="s">
        <v>162</v>
      </c>
      <c r="F35" s="141" t="s">
        <v>86</v>
      </c>
      <c r="G35" s="146" t="s">
        <v>80</v>
      </c>
      <c r="H35" s="147" t="s">
        <v>87</v>
      </c>
      <c r="I35" s="148" t="s">
        <v>163</v>
      </c>
      <c r="J35" s="149" t="s">
        <v>89</v>
      </c>
      <c r="K35" s="144" t="s">
        <v>69</v>
      </c>
      <c r="L35" s="150">
        <v>57</v>
      </c>
      <c r="M35" s="151" t="str">
        <f>IF(ISERROR(VLOOKUP(L35,Proposito_programa!$C$2:$E$59,2,FALSE))," ",VLOOKUP(L35,Proposito_programa!$C$2:$E$59,2,FALSE))</f>
        <v>Gestión pública local</v>
      </c>
      <c r="N35" s="151" t="str">
        <f>IF(ISERROR(VLOOKUP(L35,Proposito_programa!$C$2:$E$59,3,FALSE))," ",VLOOKUP(L35,Proposito_programa!$C$2:$E$59,3,FALSE))</f>
        <v>Propósito 5: Construir Bogotá - Región con gobierno abierto, transparente y ciudadanía consciente</v>
      </c>
      <c r="O35" s="152">
        <v>2105</v>
      </c>
      <c r="P35" s="153">
        <v>2</v>
      </c>
      <c r="Q35" s="154">
        <v>1109291034</v>
      </c>
      <c r="R35" s="155" t="s">
        <v>164</v>
      </c>
      <c r="S35" s="154" t="s">
        <v>91</v>
      </c>
      <c r="T35" s="154"/>
      <c r="U35" s="227"/>
      <c r="V35" s="228"/>
      <c r="W35" s="142">
        <v>17160000</v>
      </c>
      <c r="X35" s="229"/>
      <c r="Y35" s="172"/>
      <c r="Z35" s="173"/>
      <c r="AA35" s="174">
        <f t="shared" si="0"/>
        <v>17160000</v>
      </c>
      <c r="AB35" s="175">
        <v>17160000</v>
      </c>
      <c r="AC35" s="230">
        <v>44245</v>
      </c>
      <c r="AD35" s="230">
        <v>44249</v>
      </c>
      <c r="AE35" s="230">
        <v>44429</v>
      </c>
      <c r="AF35" s="231">
        <v>180</v>
      </c>
      <c r="AG35" s="231"/>
      <c r="AH35" s="232"/>
      <c r="AI35" s="233"/>
      <c r="AJ35" s="231"/>
      <c r="AK35" s="231"/>
      <c r="AL35" s="231"/>
      <c r="AM35" s="234"/>
      <c r="AN35" s="234"/>
      <c r="AO35" s="234" t="s">
        <v>73</v>
      </c>
      <c r="AP35" s="234"/>
      <c r="AQ35" s="112">
        <f t="shared" si="1"/>
        <v>1</v>
      </c>
    </row>
    <row r="36" spans="2:43" ht="27.95" customHeight="1" x14ac:dyDescent="0.25">
      <c r="B36" s="145">
        <v>23</v>
      </c>
      <c r="C36" s="145">
        <v>2021</v>
      </c>
      <c r="D36" s="145" t="s">
        <v>165</v>
      </c>
      <c r="E36" s="139" t="s">
        <v>166</v>
      </c>
      <c r="F36" s="141" t="s">
        <v>86</v>
      </c>
      <c r="G36" s="146" t="s">
        <v>80</v>
      </c>
      <c r="H36" s="147" t="s">
        <v>87</v>
      </c>
      <c r="I36" s="148" t="s">
        <v>167</v>
      </c>
      <c r="J36" s="149" t="s">
        <v>89</v>
      </c>
      <c r="K36" s="144" t="s">
        <v>69</v>
      </c>
      <c r="L36" s="150">
        <v>57</v>
      </c>
      <c r="M36" s="151" t="str">
        <f>IF(ISERROR(VLOOKUP(L36,Proposito_programa!$C$2:$E$59,2,FALSE))," ",VLOOKUP(L36,Proposito_programa!$C$2:$E$59,2,FALSE))</f>
        <v>Gestión pública local</v>
      </c>
      <c r="N36" s="151" t="str">
        <f>IF(ISERROR(VLOOKUP(L36,Proposito_programa!$C$2:$E$59,3,FALSE))," ",VLOOKUP(L36,Proposito_programa!$C$2:$E$59,3,FALSE))</f>
        <v>Propósito 5: Construir Bogotá - Región con gobierno abierto, transparente y ciudadanía consciente</v>
      </c>
      <c r="O36" s="152">
        <v>2105</v>
      </c>
      <c r="P36" s="153">
        <v>1</v>
      </c>
      <c r="Q36" s="154">
        <v>1136887920</v>
      </c>
      <c r="R36" s="155" t="s">
        <v>168</v>
      </c>
      <c r="S36" s="154" t="s">
        <v>91</v>
      </c>
      <c r="T36" s="154"/>
      <c r="U36" s="227"/>
      <c r="V36" s="228"/>
      <c r="W36" s="142">
        <v>13620000</v>
      </c>
      <c r="X36" s="229"/>
      <c r="Y36" s="172"/>
      <c r="Z36" s="173"/>
      <c r="AA36" s="174">
        <f t="shared" si="0"/>
        <v>13620000</v>
      </c>
      <c r="AB36" s="175">
        <v>13619999</v>
      </c>
      <c r="AC36" s="230">
        <v>44245</v>
      </c>
      <c r="AD36" s="230">
        <v>44247</v>
      </c>
      <c r="AE36" s="230">
        <v>44427</v>
      </c>
      <c r="AF36" s="231">
        <v>180</v>
      </c>
      <c r="AG36" s="231"/>
      <c r="AH36" s="232"/>
      <c r="AI36" s="233"/>
      <c r="AJ36" s="231"/>
      <c r="AK36" s="231"/>
      <c r="AL36" s="231"/>
      <c r="AM36" s="234"/>
      <c r="AN36" s="234"/>
      <c r="AO36" s="234" t="s">
        <v>73</v>
      </c>
      <c r="AP36" s="234"/>
      <c r="AQ36" s="112">
        <f t="shared" si="1"/>
        <v>0.99999992657856096</v>
      </c>
    </row>
    <row r="37" spans="2:43" ht="27.95" customHeight="1" x14ac:dyDescent="0.25">
      <c r="B37" s="145">
        <v>24</v>
      </c>
      <c r="C37" s="145">
        <v>2021</v>
      </c>
      <c r="D37" s="145" t="s">
        <v>169</v>
      </c>
      <c r="E37" s="139" t="s">
        <v>170</v>
      </c>
      <c r="F37" s="141" t="s">
        <v>86</v>
      </c>
      <c r="G37" s="146" t="s">
        <v>80</v>
      </c>
      <c r="H37" s="147" t="s">
        <v>87</v>
      </c>
      <c r="I37" s="148" t="s">
        <v>171</v>
      </c>
      <c r="J37" s="149" t="s">
        <v>89</v>
      </c>
      <c r="K37" s="144" t="s">
        <v>69</v>
      </c>
      <c r="L37" s="150">
        <v>57</v>
      </c>
      <c r="M37" s="151" t="str">
        <f>IF(ISERROR(VLOOKUP(L37,Proposito_programa!$C$2:$E$59,2,FALSE))," ",VLOOKUP(L37,Proposito_programa!$C$2:$E$59,2,FALSE))</f>
        <v>Gestión pública local</v>
      </c>
      <c r="N37" s="151" t="str">
        <f>IF(ISERROR(VLOOKUP(L37,Proposito_programa!$C$2:$E$59,3,FALSE))," ",VLOOKUP(L37,Proposito_programa!$C$2:$E$59,3,FALSE))</f>
        <v>Propósito 5: Construir Bogotá - Región con gobierno abierto, transparente y ciudadanía consciente</v>
      </c>
      <c r="O37" s="152">
        <v>2105</v>
      </c>
      <c r="P37" s="153">
        <v>1</v>
      </c>
      <c r="Q37" s="154">
        <v>1015440025</v>
      </c>
      <c r="R37" s="155" t="s">
        <v>172</v>
      </c>
      <c r="S37" s="154" t="s">
        <v>91</v>
      </c>
      <c r="T37" s="154"/>
      <c r="U37" s="227"/>
      <c r="V37" s="228"/>
      <c r="W37" s="142">
        <v>33480000</v>
      </c>
      <c r="X37" s="229"/>
      <c r="Y37" s="172"/>
      <c r="Z37" s="173"/>
      <c r="AA37" s="174">
        <f t="shared" si="0"/>
        <v>33480000</v>
      </c>
      <c r="AB37" s="175">
        <v>33480000</v>
      </c>
      <c r="AC37" s="230">
        <v>44245</v>
      </c>
      <c r="AD37" s="230">
        <v>44249</v>
      </c>
      <c r="AE37" s="230">
        <v>44429</v>
      </c>
      <c r="AF37" s="231">
        <v>180</v>
      </c>
      <c r="AG37" s="231"/>
      <c r="AH37" s="232"/>
      <c r="AI37" s="233"/>
      <c r="AJ37" s="231"/>
      <c r="AK37" s="231"/>
      <c r="AL37" s="231"/>
      <c r="AM37" s="234"/>
      <c r="AN37" s="234"/>
      <c r="AO37" s="234" t="s">
        <v>73</v>
      </c>
      <c r="AP37" s="234"/>
      <c r="AQ37" s="112">
        <f t="shared" si="1"/>
        <v>1</v>
      </c>
    </row>
    <row r="38" spans="2:43" ht="27.95" customHeight="1" x14ac:dyDescent="0.25">
      <c r="B38" s="145">
        <v>25</v>
      </c>
      <c r="C38" s="145">
        <v>2021</v>
      </c>
      <c r="D38" s="145" t="s">
        <v>173</v>
      </c>
      <c r="E38" s="139" t="s">
        <v>174</v>
      </c>
      <c r="F38" s="141" t="s">
        <v>86</v>
      </c>
      <c r="G38" s="146" t="s">
        <v>80</v>
      </c>
      <c r="H38" s="147" t="s">
        <v>87</v>
      </c>
      <c r="I38" s="148" t="s">
        <v>175</v>
      </c>
      <c r="J38" s="149" t="s">
        <v>89</v>
      </c>
      <c r="K38" s="144" t="s">
        <v>69</v>
      </c>
      <c r="L38" s="150">
        <v>57</v>
      </c>
      <c r="M38" s="151" t="str">
        <f>IF(ISERROR(VLOOKUP(L38,Proposito_programa!$C$2:$E$59,2,FALSE))," ",VLOOKUP(L38,Proposito_programa!$C$2:$E$59,2,FALSE))</f>
        <v>Gestión pública local</v>
      </c>
      <c r="N38" s="151" t="str">
        <f>IF(ISERROR(VLOOKUP(L38,Proposito_programa!$C$2:$E$59,3,FALSE))," ",VLOOKUP(L38,Proposito_programa!$C$2:$E$59,3,FALSE))</f>
        <v>Propósito 5: Construir Bogotá - Región con gobierno abierto, transparente y ciudadanía consciente</v>
      </c>
      <c r="O38" s="152">
        <v>2105</v>
      </c>
      <c r="P38" s="153">
        <v>2</v>
      </c>
      <c r="Q38" s="154">
        <v>52886138</v>
      </c>
      <c r="R38" s="155" t="s">
        <v>176</v>
      </c>
      <c r="S38" s="154" t="s">
        <v>91</v>
      </c>
      <c r="T38" s="154"/>
      <c r="U38" s="227"/>
      <c r="V38" s="228"/>
      <c r="W38" s="142">
        <v>25020000</v>
      </c>
      <c r="X38" s="229"/>
      <c r="Y38" s="172"/>
      <c r="Z38" s="173"/>
      <c r="AA38" s="174">
        <f t="shared" si="0"/>
        <v>25020000</v>
      </c>
      <c r="AB38" s="175">
        <v>25020000</v>
      </c>
      <c r="AC38" s="230">
        <v>44246</v>
      </c>
      <c r="AD38" s="230">
        <v>44249</v>
      </c>
      <c r="AE38" s="230">
        <v>44429</v>
      </c>
      <c r="AF38" s="231">
        <v>180</v>
      </c>
      <c r="AG38" s="231"/>
      <c r="AH38" s="232"/>
      <c r="AI38" s="233"/>
      <c r="AJ38" s="231"/>
      <c r="AK38" s="231"/>
      <c r="AL38" s="231"/>
      <c r="AM38" s="234"/>
      <c r="AN38" s="234"/>
      <c r="AO38" s="234" t="s">
        <v>73</v>
      </c>
      <c r="AP38" s="234"/>
      <c r="AQ38" s="112">
        <f t="shared" si="1"/>
        <v>1</v>
      </c>
    </row>
    <row r="39" spans="2:43" ht="27.95" customHeight="1" x14ac:dyDescent="0.25">
      <c r="B39" s="145">
        <v>26</v>
      </c>
      <c r="C39" s="145">
        <v>2021</v>
      </c>
      <c r="D39" s="145" t="s">
        <v>177</v>
      </c>
      <c r="E39" s="139" t="s">
        <v>178</v>
      </c>
      <c r="F39" s="141" t="s">
        <v>86</v>
      </c>
      <c r="G39" s="146" t="s">
        <v>80</v>
      </c>
      <c r="H39" s="147" t="s">
        <v>87</v>
      </c>
      <c r="I39" s="148" t="s">
        <v>179</v>
      </c>
      <c r="J39" s="149" t="s">
        <v>89</v>
      </c>
      <c r="K39" s="144" t="s">
        <v>69</v>
      </c>
      <c r="L39" s="150">
        <v>57</v>
      </c>
      <c r="M39" s="151" t="str">
        <f>IF(ISERROR(VLOOKUP(L39,Proposito_programa!$C$2:$E$59,2,FALSE))," ",VLOOKUP(L39,Proposito_programa!$C$2:$E$59,2,FALSE))</f>
        <v>Gestión pública local</v>
      </c>
      <c r="N39" s="151" t="str">
        <f>IF(ISERROR(VLOOKUP(L39,Proposito_programa!$C$2:$E$59,3,FALSE))," ",VLOOKUP(L39,Proposito_programa!$C$2:$E$59,3,FALSE))</f>
        <v>Propósito 5: Construir Bogotá - Región con gobierno abierto, transparente y ciudadanía consciente</v>
      </c>
      <c r="O39" s="152">
        <v>2105</v>
      </c>
      <c r="P39" s="153">
        <v>1</v>
      </c>
      <c r="Q39" s="154">
        <v>65716349</v>
      </c>
      <c r="R39" s="155" t="s">
        <v>180</v>
      </c>
      <c r="S39" s="154" t="s">
        <v>91</v>
      </c>
      <c r="T39" s="154"/>
      <c r="U39" s="227"/>
      <c r="V39" s="228"/>
      <c r="W39" s="142">
        <v>52800000</v>
      </c>
      <c r="X39" s="229"/>
      <c r="Y39" s="172"/>
      <c r="Z39" s="173"/>
      <c r="AA39" s="174">
        <f t="shared" si="0"/>
        <v>52800000</v>
      </c>
      <c r="AB39" s="175">
        <v>52799999</v>
      </c>
      <c r="AC39" s="230">
        <v>44245</v>
      </c>
      <c r="AD39" s="230">
        <v>44249</v>
      </c>
      <c r="AE39" s="230">
        <v>44429</v>
      </c>
      <c r="AF39" s="231">
        <v>180</v>
      </c>
      <c r="AG39" s="231"/>
      <c r="AH39" s="232"/>
      <c r="AI39" s="233"/>
      <c r="AJ39" s="231"/>
      <c r="AK39" s="231"/>
      <c r="AL39" s="231"/>
      <c r="AM39" s="234"/>
      <c r="AN39" s="234"/>
      <c r="AO39" s="234" t="s">
        <v>73</v>
      </c>
      <c r="AP39" s="234"/>
      <c r="AQ39" s="112">
        <f t="shared" si="1"/>
        <v>0.99999998106060606</v>
      </c>
    </row>
    <row r="40" spans="2:43" ht="27.95" customHeight="1" x14ac:dyDescent="0.25">
      <c r="B40" s="145">
        <v>27</v>
      </c>
      <c r="C40" s="145">
        <v>2021</v>
      </c>
      <c r="D40" s="145" t="s">
        <v>156</v>
      </c>
      <c r="E40" s="139" t="s">
        <v>181</v>
      </c>
      <c r="F40" s="141" t="s">
        <v>86</v>
      </c>
      <c r="G40" s="146" t="s">
        <v>80</v>
      </c>
      <c r="H40" s="147" t="s">
        <v>87</v>
      </c>
      <c r="I40" s="148" t="s">
        <v>158</v>
      </c>
      <c r="J40" s="149" t="s">
        <v>89</v>
      </c>
      <c r="K40" s="144" t="s">
        <v>69</v>
      </c>
      <c r="L40" s="150">
        <v>57</v>
      </c>
      <c r="M40" s="151" t="str">
        <f>IF(ISERROR(VLOOKUP(L40,Proposito_programa!$C$2:$E$59,2,FALSE))," ",VLOOKUP(L40,Proposito_programa!$C$2:$E$59,2,FALSE))</f>
        <v>Gestión pública local</v>
      </c>
      <c r="N40" s="151" t="str">
        <f>IF(ISERROR(VLOOKUP(L40,Proposito_programa!$C$2:$E$59,3,FALSE))," ",VLOOKUP(L40,Proposito_programa!$C$2:$E$59,3,FALSE))</f>
        <v>Propósito 5: Construir Bogotá - Región con gobierno abierto, transparente y ciudadanía consciente</v>
      </c>
      <c r="O40" s="152">
        <v>2105</v>
      </c>
      <c r="P40" s="153">
        <v>1</v>
      </c>
      <c r="Q40" s="154">
        <v>19347325</v>
      </c>
      <c r="R40" s="155" t="s">
        <v>182</v>
      </c>
      <c r="S40" s="154" t="s">
        <v>91</v>
      </c>
      <c r="T40" s="154"/>
      <c r="U40" s="227"/>
      <c r="V40" s="228"/>
      <c r="W40" s="142">
        <v>13620000</v>
      </c>
      <c r="X40" s="229"/>
      <c r="Y40" s="172"/>
      <c r="Z40" s="173"/>
      <c r="AA40" s="174">
        <f t="shared" si="0"/>
        <v>13620000</v>
      </c>
      <c r="AB40" s="175">
        <v>13620000</v>
      </c>
      <c r="AC40" s="230">
        <v>44247</v>
      </c>
      <c r="AD40" s="230">
        <v>44253</v>
      </c>
      <c r="AE40" s="230">
        <v>44433</v>
      </c>
      <c r="AF40" s="231">
        <v>180</v>
      </c>
      <c r="AG40" s="231"/>
      <c r="AH40" s="232"/>
      <c r="AI40" s="233"/>
      <c r="AJ40" s="231"/>
      <c r="AK40" s="231"/>
      <c r="AL40" s="231"/>
      <c r="AM40" s="234"/>
      <c r="AN40" s="234"/>
      <c r="AO40" s="234" t="s">
        <v>73</v>
      </c>
      <c r="AP40" s="234"/>
      <c r="AQ40" s="112">
        <f t="shared" si="1"/>
        <v>1</v>
      </c>
    </row>
    <row r="41" spans="2:43" ht="27.95" customHeight="1" x14ac:dyDescent="0.25">
      <c r="B41" s="145">
        <v>28</v>
      </c>
      <c r="C41" s="145">
        <v>2021</v>
      </c>
      <c r="D41" s="145" t="s">
        <v>183</v>
      </c>
      <c r="E41" s="139" t="s">
        <v>184</v>
      </c>
      <c r="F41" s="141" t="s">
        <v>86</v>
      </c>
      <c r="G41" s="146" t="s">
        <v>80</v>
      </c>
      <c r="H41" s="147" t="s">
        <v>87</v>
      </c>
      <c r="I41" s="148" t="s">
        <v>185</v>
      </c>
      <c r="J41" s="149" t="s">
        <v>89</v>
      </c>
      <c r="K41" s="144" t="s">
        <v>69</v>
      </c>
      <c r="L41" s="150">
        <v>57</v>
      </c>
      <c r="M41" s="151" t="str">
        <f>IF(ISERROR(VLOOKUP(L41,Proposito_programa!$C$2:$E$59,2,FALSE))," ",VLOOKUP(L41,Proposito_programa!$C$2:$E$59,2,FALSE))</f>
        <v>Gestión pública local</v>
      </c>
      <c r="N41" s="151" t="str">
        <f>IF(ISERROR(VLOOKUP(L41,Proposito_programa!$C$2:$E$59,3,FALSE))," ",VLOOKUP(L41,Proposito_programa!$C$2:$E$59,3,FALSE))</f>
        <v>Propósito 5: Construir Bogotá - Región con gobierno abierto, transparente y ciudadanía consciente</v>
      </c>
      <c r="O41" s="152">
        <v>2105</v>
      </c>
      <c r="P41" s="153">
        <v>1</v>
      </c>
      <c r="Q41" s="154">
        <v>52039924</v>
      </c>
      <c r="R41" s="155" t="s">
        <v>186</v>
      </c>
      <c r="S41" s="154" t="s">
        <v>91</v>
      </c>
      <c r="T41" s="154"/>
      <c r="U41" s="227"/>
      <c r="V41" s="228"/>
      <c r="W41" s="142">
        <v>13620000</v>
      </c>
      <c r="X41" s="229"/>
      <c r="Y41" s="172"/>
      <c r="Z41" s="173"/>
      <c r="AA41" s="174">
        <f t="shared" si="0"/>
        <v>13620000</v>
      </c>
      <c r="AB41" s="175">
        <v>13620000</v>
      </c>
      <c r="AC41" s="230">
        <v>44249</v>
      </c>
      <c r="AD41" s="230">
        <v>44250</v>
      </c>
      <c r="AE41" s="230">
        <v>44430</v>
      </c>
      <c r="AF41" s="231">
        <v>180</v>
      </c>
      <c r="AG41" s="231"/>
      <c r="AH41" s="232"/>
      <c r="AI41" s="233"/>
      <c r="AJ41" s="231"/>
      <c r="AK41" s="231"/>
      <c r="AL41" s="231"/>
      <c r="AM41" s="234"/>
      <c r="AN41" s="234"/>
      <c r="AO41" s="234" t="s">
        <v>73</v>
      </c>
      <c r="AP41" s="234"/>
      <c r="AQ41" s="112">
        <f t="shared" si="1"/>
        <v>1</v>
      </c>
    </row>
    <row r="42" spans="2:43" ht="27.95" customHeight="1" x14ac:dyDescent="0.25">
      <c r="B42" s="145">
        <v>29</v>
      </c>
      <c r="C42" s="145">
        <v>2021</v>
      </c>
      <c r="D42" s="145" t="s">
        <v>187</v>
      </c>
      <c r="E42" s="139" t="s">
        <v>188</v>
      </c>
      <c r="F42" s="141" t="s">
        <v>86</v>
      </c>
      <c r="G42" s="146" t="s">
        <v>80</v>
      </c>
      <c r="H42" s="147" t="s">
        <v>87</v>
      </c>
      <c r="I42" s="148" t="s">
        <v>189</v>
      </c>
      <c r="J42" s="149" t="s">
        <v>89</v>
      </c>
      <c r="K42" s="144" t="s">
        <v>69</v>
      </c>
      <c r="L42" s="150">
        <v>57</v>
      </c>
      <c r="M42" s="151" t="str">
        <f>IF(ISERROR(VLOOKUP(L42,Proposito_programa!$C$2:$E$59,2,FALSE))," ",VLOOKUP(L42,Proposito_programa!$C$2:$E$59,2,FALSE))</f>
        <v>Gestión pública local</v>
      </c>
      <c r="N42" s="151" t="str">
        <f>IF(ISERROR(VLOOKUP(L42,Proposito_programa!$C$2:$E$59,3,FALSE))," ",VLOOKUP(L42,Proposito_programa!$C$2:$E$59,3,FALSE))</f>
        <v>Propósito 5: Construir Bogotá - Región con gobierno abierto, transparente y ciudadanía consciente</v>
      </c>
      <c r="O42" s="152">
        <v>2105</v>
      </c>
      <c r="P42" s="153">
        <v>1</v>
      </c>
      <c r="Q42" s="154">
        <v>79938600</v>
      </c>
      <c r="R42" s="155" t="s">
        <v>190</v>
      </c>
      <c r="S42" s="154" t="s">
        <v>91</v>
      </c>
      <c r="T42" s="154"/>
      <c r="U42" s="227"/>
      <c r="V42" s="228"/>
      <c r="W42" s="142">
        <v>33480000</v>
      </c>
      <c r="X42" s="229"/>
      <c r="Y42" s="172"/>
      <c r="Z42" s="173"/>
      <c r="AA42" s="174">
        <f t="shared" si="0"/>
        <v>33480000</v>
      </c>
      <c r="AB42" s="175">
        <v>33294000</v>
      </c>
      <c r="AC42" s="230">
        <v>44250</v>
      </c>
      <c r="AD42" s="230">
        <v>44256</v>
      </c>
      <c r="AE42" s="230">
        <v>44449</v>
      </c>
      <c r="AF42" s="231">
        <v>180</v>
      </c>
      <c r="AG42" s="231"/>
      <c r="AH42" s="232"/>
      <c r="AI42" s="233"/>
      <c r="AJ42" s="231"/>
      <c r="AK42" s="231"/>
      <c r="AL42" s="231"/>
      <c r="AM42" s="234"/>
      <c r="AN42" s="234"/>
      <c r="AO42" s="234" t="s">
        <v>73</v>
      </c>
      <c r="AP42" s="234"/>
      <c r="AQ42" s="112">
        <f t="shared" si="1"/>
        <v>0.99444444444444446</v>
      </c>
    </row>
    <row r="43" spans="2:43" ht="27.95" customHeight="1" x14ac:dyDescent="0.25">
      <c r="B43" s="145">
        <v>30</v>
      </c>
      <c r="C43" s="145">
        <v>2021</v>
      </c>
      <c r="D43" s="145" t="s">
        <v>191</v>
      </c>
      <c r="E43" s="139" t="s">
        <v>192</v>
      </c>
      <c r="F43" s="141" t="s">
        <v>86</v>
      </c>
      <c r="G43" s="146" t="s">
        <v>80</v>
      </c>
      <c r="H43" s="147" t="s">
        <v>87</v>
      </c>
      <c r="I43" s="148" t="s">
        <v>193</v>
      </c>
      <c r="J43" s="149" t="s">
        <v>89</v>
      </c>
      <c r="K43" s="144" t="s">
        <v>69</v>
      </c>
      <c r="L43" s="150">
        <v>1</v>
      </c>
      <c r="M43" s="151" t="str">
        <f>IF(ISERROR(VLOOKUP(L43,Proposito_programa!$C$2:$E$59,2,FALSE))," ",VLOOKUP(L43,Proposito_programa!$C$2:$E$59,2,FALSE))</f>
        <v>Subsidios y transferencias para la equidad</v>
      </c>
      <c r="N43" s="151" t="str">
        <f>IF(ISERROR(VLOOKUP(L43,Proposito_programa!$C$2:$E$59,3,FALSE))," ",VLOOKUP(L43,Proposito_programa!$C$2:$E$59,3,FALSE))</f>
        <v>Propósito 1: Hacer un nuevo contrato social para incrementar la inclusión social, productiva y política</v>
      </c>
      <c r="O43" s="152">
        <v>2081</v>
      </c>
      <c r="P43" s="153">
        <v>1</v>
      </c>
      <c r="Q43" s="154">
        <v>1233500040</v>
      </c>
      <c r="R43" s="155" t="s">
        <v>194</v>
      </c>
      <c r="S43" s="154" t="s">
        <v>91</v>
      </c>
      <c r="T43" s="154"/>
      <c r="U43" s="227"/>
      <c r="V43" s="228"/>
      <c r="W43" s="142">
        <v>19560000</v>
      </c>
      <c r="X43" s="229"/>
      <c r="Y43" s="172"/>
      <c r="Z43" s="173"/>
      <c r="AA43" s="174">
        <f t="shared" si="0"/>
        <v>19560000</v>
      </c>
      <c r="AB43" s="175">
        <v>19560000</v>
      </c>
      <c r="AC43" s="230">
        <v>44251</v>
      </c>
      <c r="AD43" s="230">
        <v>44251</v>
      </c>
      <c r="AE43" s="230">
        <v>44431</v>
      </c>
      <c r="AF43" s="231">
        <v>180</v>
      </c>
      <c r="AG43" s="231"/>
      <c r="AH43" s="232"/>
      <c r="AI43" s="233"/>
      <c r="AJ43" s="231"/>
      <c r="AK43" s="231"/>
      <c r="AL43" s="231"/>
      <c r="AM43" s="234"/>
      <c r="AN43" s="234"/>
      <c r="AO43" s="234" t="s">
        <v>73</v>
      </c>
      <c r="AP43" s="234"/>
      <c r="AQ43" s="112">
        <f t="shared" si="1"/>
        <v>1</v>
      </c>
    </row>
    <row r="44" spans="2:43" ht="27.95" customHeight="1" x14ac:dyDescent="0.25">
      <c r="B44" s="145">
        <v>31</v>
      </c>
      <c r="C44" s="145">
        <v>2021</v>
      </c>
      <c r="D44" s="145" t="s">
        <v>195</v>
      </c>
      <c r="E44" s="139" t="s">
        <v>196</v>
      </c>
      <c r="F44" s="141" t="s">
        <v>86</v>
      </c>
      <c r="G44" s="146" t="s">
        <v>80</v>
      </c>
      <c r="H44" s="147" t="s">
        <v>87</v>
      </c>
      <c r="I44" s="148" t="s">
        <v>197</v>
      </c>
      <c r="J44" s="149" t="s">
        <v>89</v>
      </c>
      <c r="K44" s="144" t="s">
        <v>69</v>
      </c>
      <c r="L44" s="150">
        <v>57</v>
      </c>
      <c r="M44" s="151" t="str">
        <f>IF(ISERROR(VLOOKUP(L44,Proposito_programa!$C$2:$E$59,2,FALSE))," ",VLOOKUP(L44,Proposito_programa!$C$2:$E$59,2,FALSE))</f>
        <v>Gestión pública local</v>
      </c>
      <c r="N44" s="151" t="str">
        <f>IF(ISERROR(VLOOKUP(L44,Proposito_programa!$C$2:$E$59,3,FALSE))," ",VLOOKUP(L44,Proposito_programa!$C$2:$E$59,3,FALSE))</f>
        <v>Propósito 5: Construir Bogotá - Región con gobierno abierto, transparente y ciudadanía consciente</v>
      </c>
      <c r="O44" s="152">
        <v>2105</v>
      </c>
      <c r="P44" s="153">
        <v>1</v>
      </c>
      <c r="Q44" s="154">
        <v>35261208</v>
      </c>
      <c r="R44" s="155" t="s">
        <v>198</v>
      </c>
      <c r="S44" s="154" t="s">
        <v>91</v>
      </c>
      <c r="T44" s="154"/>
      <c r="U44" s="227"/>
      <c r="V44" s="228"/>
      <c r="W44" s="142">
        <v>33480000</v>
      </c>
      <c r="X44" s="229"/>
      <c r="Y44" s="172"/>
      <c r="Z44" s="173"/>
      <c r="AA44" s="174">
        <f t="shared" si="0"/>
        <v>33480000</v>
      </c>
      <c r="AB44" s="175">
        <v>33480000</v>
      </c>
      <c r="AC44" s="230">
        <v>44250</v>
      </c>
      <c r="AD44" s="230">
        <v>44256</v>
      </c>
      <c r="AE44" s="230">
        <v>44439</v>
      </c>
      <c r="AF44" s="231">
        <v>180</v>
      </c>
      <c r="AG44" s="231"/>
      <c r="AH44" s="232"/>
      <c r="AI44" s="233"/>
      <c r="AJ44" s="231"/>
      <c r="AK44" s="231"/>
      <c r="AL44" s="231"/>
      <c r="AM44" s="234"/>
      <c r="AN44" s="234"/>
      <c r="AO44" s="234" t="s">
        <v>73</v>
      </c>
      <c r="AP44" s="234"/>
      <c r="AQ44" s="112">
        <f t="shared" si="1"/>
        <v>1</v>
      </c>
    </row>
    <row r="45" spans="2:43" ht="27.95" customHeight="1" x14ac:dyDescent="0.25">
      <c r="B45" s="145">
        <v>32</v>
      </c>
      <c r="C45" s="145">
        <v>2021</v>
      </c>
      <c r="D45" s="145" t="s">
        <v>199</v>
      </c>
      <c r="E45" s="139" t="s">
        <v>200</v>
      </c>
      <c r="F45" s="141" t="s">
        <v>86</v>
      </c>
      <c r="G45" s="146" t="s">
        <v>80</v>
      </c>
      <c r="H45" s="147" t="s">
        <v>87</v>
      </c>
      <c r="I45" s="148" t="s">
        <v>201</v>
      </c>
      <c r="J45" s="149" t="s">
        <v>89</v>
      </c>
      <c r="K45" s="144" t="s">
        <v>69</v>
      </c>
      <c r="L45" s="150">
        <v>57</v>
      </c>
      <c r="M45" s="151" t="str">
        <f>IF(ISERROR(VLOOKUP(L45,Proposito_programa!$C$2:$E$59,2,FALSE))," ",VLOOKUP(L45,Proposito_programa!$C$2:$E$59,2,FALSE))</f>
        <v>Gestión pública local</v>
      </c>
      <c r="N45" s="151" t="str">
        <f>IF(ISERROR(VLOOKUP(L45,Proposito_programa!$C$2:$E$59,3,FALSE))," ",VLOOKUP(L45,Proposito_programa!$C$2:$E$59,3,FALSE))</f>
        <v>Propósito 5: Construir Bogotá - Región con gobierno abierto, transparente y ciudadanía consciente</v>
      </c>
      <c r="O45" s="152">
        <v>2105</v>
      </c>
      <c r="P45" s="153">
        <v>1</v>
      </c>
      <c r="Q45" s="154">
        <v>16934608</v>
      </c>
      <c r="R45" s="155" t="s">
        <v>202</v>
      </c>
      <c r="S45" s="154" t="s">
        <v>91</v>
      </c>
      <c r="T45" s="154"/>
      <c r="U45" s="227"/>
      <c r="V45" s="228"/>
      <c r="W45" s="142">
        <v>52800000</v>
      </c>
      <c r="X45" s="229"/>
      <c r="Y45" s="172"/>
      <c r="Z45" s="173"/>
      <c r="AA45" s="174">
        <f t="shared" si="0"/>
        <v>52800000</v>
      </c>
      <c r="AB45" s="175">
        <v>52800000</v>
      </c>
      <c r="AC45" s="230">
        <v>44248</v>
      </c>
      <c r="AD45" s="230">
        <v>44249</v>
      </c>
      <c r="AE45" s="230">
        <v>44429</v>
      </c>
      <c r="AF45" s="231">
        <v>180</v>
      </c>
      <c r="AG45" s="231"/>
      <c r="AH45" s="232"/>
      <c r="AI45" s="233"/>
      <c r="AJ45" s="231"/>
      <c r="AK45" s="231"/>
      <c r="AL45" s="231"/>
      <c r="AM45" s="234"/>
      <c r="AN45" s="234"/>
      <c r="AO45" s="234" t="s">
        <v>73</v>
      </c>
      <c r="AP45" s="234"/>
      <c r="AQ45" s="112">
        <f t="shared" si="1"/>
        <v>1</v>
      </c>
    </row>
    <row r="46" spans="2:43" ht="27.95" customHeight="1" x14ac:dyDescent="0.25">
      <c r="B46" s="145">
        <v>33</v>
      </c>
      <c r="C46" s="145">
        <v>2021</v>
      </c>
      <c r="D46" s="145"/>
      <c r="E46" s="139" t="s">
        <v>1410</v>
      </c>
      <c r="F46" s="141" t="s">
        <v>86</v>
      </c>
      <c r="G46" s="146" t="s">
        <v>80</v>
      </c>
      <c r="H46" s="147" t="s">
        <v>87</v>
      </c>
      <c r="I46" s="148" t="s">
        <v>1411</v>
      </c>
      <c r="J46" s="149" t="s">
        <v>89</v>
      </c>
      <c r="K46" s="144" t="s">
        <v>69</v>
      </c>
      <c r="L46" s="150">
        <v>57</v>
      </c>
      <c r="M46" s="151" t="str">
        <f>IF(ISERROR(VLOOKUP(L46,Proposito_programa!$C$2:$E$59,2,FALSE))," ",VLOOKUP(L46,Proposito_programa!$C$2:$E$59,2,FALSE))</f>
        <v>Gestión pública local</v>
      </c>
      <c r="N46" s="151" t="str">
        <f>IF(ISERROR(VLOOKUP(L46,Proposito_programa!$C$2:$E$59,3,FALSE))," ",VLOOKUP(L46,Proposito_programa!$C$2:$E$59,3,FALSE))</f>
        <v>Propósito 5: Construir Bogotá - Región con gobierno abierto, transparente y ciudadanía consciente</v>
      </c>
      <c r="O46" s="152">
        <v>2105</v>
      </c>
      <c r="P46" s="153"/>
      <c r="Q46" s="154">
        <v>51966940</v>
      </c>
      <c r="R46" s="155" t="s">
        <v>1412</v>
      </c>
      <c r="S46" s="154" t="s">
        <v>91</v>
      </c>
      <c r="T46" s="154"/>
      <c r="U46" s="227"/>
      <c r="V46" s="228"/>
      <c r="W46" s="142">
        <v>37800000</v>
      </c>
      <c r="X46" s="229"/>
      <c r="Y46" s="172"/>
      <c r="Z46" s="173"/>
      <c r="AA46" s="174">
        <v>37800000</v>
      </c>
      <c r="AB46" s="175">
        <v>37380000</v>
      </c>
      <c r="AC46" s="230"/>
      <c r="AD46" s="230"/>
      <c r="AE46" s="230"/>
      <c r="AF46" s="231"/>
      <c r="AG46" s="231"/>
      <c r="AH46" s="232"/>
      <c r="AI46" s="233"/>
      <c r="AJ46" s="231"/>
      <c r="AK46" s="231"/>
      <c r="AL46" s="231"/>
      <c r="AM46" s="234"/>
      <c r="AN46" s="234"/>
      <c r="AO46" s="234"/>
      <c r="AP46" s="234"/>
      <c r="AQ46" s="112"/>
    </row>
    <row r="47" spans="2:43" ht="27.95" customHeight="1" x14ac:dyDescent="0.25">
      <c r="B47" s="145">
        <v>34</v>
      </c>
      <c r="C47" s="145">
        <v>2021</v>
      </c>
      <c r="D47" s="145" t="s">
        <v>203</v>
      </c>
      <c r="E47" s="139" t="s">
        <v>204</v>
      </c>
      <c r="F47" s="141" t="s">
        <v>86</v>
      </c>
      <c r="G47" s="146" t="s">
        <v>80</v>
      </c>
      <c r="H47" s="147" t="s">
        <v>87</v>
      </c>
      <c r="I47" s="148" t="s">
        <v>205</v>
      </c>
      <c r="J47" s="149" t="s">
        <v>89</v>
      </c>
      <c r="K47" s="144" t="s">
        <v>69</v>
      </c>
      <c r="L47" s="150">
        <v>57</v>
      </c>
      <c r="M47" s="151" t="str">
        <f>IF(ISERROR(VLOOKUP(L47,Proposito_programa!$C$2:$E$59,2,FALSE))," ",VLOOKUP(L47,Proposito_programa!$C$2:$E$59,2,FALSE))</f>
        <v>Gestión pública local</v>
      </c>
      <c r="N47" s="151" t="str">
        <f>IF(ISERROR(VLOOKUP(L47,Proposito_programa!$C$2:$E$59,3,FALSE))," ",VLOOKUP(L47,Proposito_programa!$C$2:$E$59,3,FALSE))</f>
        <v>Propósito 5: Construir Bogotá - Región con gobierno abierto, transparente y ciudadanía consciente</v>
      </c>
      <c r="O47" s="152">
        <v>2105</v>
      </c>
      <c r="P47" s="153">
        <v>1</v>
      </c>
      <c r="Q47" s="154">
        <v>72005283</v>
      </c>
      <c r="R47" s="155" t="s">
        <v>206</v>
      </c>
      <c r="S47" s="154" t="s">
        <v>91</v>
      </c>
      <c r="T47" s="154"/>
      <c r="U47" s="227"/>
      <c r="V47" s="228"/>
      <c r="W47" s="142">
        <v>33480000</v>
      </c>
      <c r="X47" s="229"/>
      <c r="Y47" s="172"/>
      <c r="Z47" s="173"/>
      <c r="AA47" s="174">
        <f t="shared" si="0"/>
        <v>33480000</v>
      </c>
      <c r="AB47" s="175">
        <v>33480000</v>
      </c>
      <c r="AC47" s="230">
        <v>44251</v>
      </c>
      <c r="AD47" s="230">
        <v>44252</v>
      </c>
      <c r="AE47" s="230">
        <v>44432</v>
      </c>
      <c r="AF47" s="231">
        <v>180</v>
      </c>
      <c r="AG47" s="231"/>
      <c r="AH47" s="232"/>
      <c r="AI47" s="233"/>
      <c r="AJ47" s="231"/>
      <c r="AK47" s="231"/>
      <c r="AL47" s="231"/>
      <c r="AM47" s="234"/>
      <c r="AN47" s="234"/>
      <c r="AO47" s="234" t="s">
        <v>73</v>
      </c>
      <c r="AP47" s="234"/>
      <c r="AQ47" s="112">
        <f t="shared" si="1"/>
        <v>1</v>
      </c>
    </row>
    <row r="48" spans="2:43" ht="27.95" customHeight="1" x14ac:dyDescent="0.25">
      <c r="B48" s="145">
        <v>34</v>
      </c>
      <c r="C48" s="145">
        <v>2021</v>
      </c>
      <c r="D48" s="145" t="s">
        <v>207</v>
      </c>
      <c r="E48" s="139" t="s">
        <v>208</v>
      </c>
      <c r="F48" s="141" t="s">
        <v>86</v>
      </c>
      <c r="G48" s="146" t="s">
        <v>80</v>
      </c>
      <c r="H48" s="147" t="s">
        <v>87</v>
      </c>
      <c r="I48" s="148" t="s">
        <v>209</v>
      </c>
      <c r="J48" s="149" t="s">
        <v>89</v>
      </c>
      <c r="K48" s="144" t="s">
        <v>69</v>
      </c>
      <c r="L48" s="150">
        <v>1</v>
      </c>
      <c r="M48" s="151" t="str">
        <f>IF(ISERROR(VLOOKUP(L48,Proposito_programa!$C$2:$E$59,2,FALSE))," ",VLOOKUP(L48,Proposito_programa!$C$2:$E$59,2,FALSE))</f>
        <v>Subsidios y transferencias para la equidad</v>
      </c>
      <c r="N48" s="151" t="str">
        <f>IF(ISERROR(VLOOKUP(L48,Proposito_programa!$C$2:$E$59,3,FALSE))," ",VLOOKUP(L48,Proposito_programa!$C$2:$E$59,3,FALSE))</f>
        <v>Propósito 1: Hacer un nuevo contrato social para incrementar la inclusión social, productiva y política</v>
      </c>
      <c r="O48" s="152">
        <v>2081</v>
      </c>
      <c r="P48" s="153">
        <v>5</v>
      </c>
      <c r="Q48" s="154">
        <v>51841202</v>
      </c>
      <c r="R48" s="155" t="s">
        <v>210</v>
      </c>
      <c r="S48" s="154" t="s">
        <v>91</v>
      </c>
      <c r="T48" s="154"/>
      <c r="U48" s="227"/>
      <c r="V48" s="228"/>
      <c r="W48" s="142">
        <v>29700000</v>
      </c>
      <c r="X48" s="229"/>
      <c r="Y48" s="172"/>
      <c r="Z48" s="173"/>
      <c r="AA48" s="174">
        <f t="shared" si="0"/>
        <v>29700000</v>
      </c>
      <c r="AB48" s="175">
        <v>29700000</v>
      </c>
      <c r="AC48" s="230">
        <v>44250</v>
      </c>
      <c r="AD48" s="230">
        <v>44251</v>
      </c>
      <c r="AE48" s="230">
        <v>44431</v>
      </c>
      <c r="AF48" s="231">
        <v>180</v>
      </c>
      <c r="AG48" s="231"/>
      <c r="AH48" s="232"/>
      <c r="AI48" s="233"/>
      <c r="AJ48" s="231"/>
      <c r="AK48" s="231"/>
      <c r="AL48" s="231"/>
      <c r="AM48" s="234"/>
      <c r="AN48" s="234"/>
      <c r="AO48" s="234" t="s">
        <v>73</v>
      </c>
      <c r="AP48" s="234"/>
      <c r="AQ48" s="112">
        <f t="shared" si="1"/>
        <v>1</v>
      </c>
    </row>
    <row r="49" spans="2:43" ht="27.95" customHeight="1" x14ac:dyDescent="0.25">
      <c r="B49" s="145">
        <v>36</v>
      </c>
      <c r="C49" s="145">
        <v>2021</v>
      </c>
      <c r="D49" s="145" t="s">
        <v>211</v>
      </c>
      <c r="E49" s="139" t="s">
        <v>212</v>
      </c>
      <c r="F49" s="141" t="s">
        <v>86</v>
      </c>
      <c r="G49" s="146" t="s">
        <v>80</v>
      </c>
      <c r="H49" s="147" t="s">
        <v>87</v>
      </c>
      <c r="I49" s="148" t="s">
        <v>213</v>
      </c>
      <c r="J49" s="149" t="s">
        <v>89</v>
      </c>
      <c r="K49" s="144" t="s">
        <v>69</v>
      </c>
      <c r="L49" s="150">
        <v>57</v>
      </c>
      <c r="M49" s="151" t="str">
        <f>IF(ISERROR(VLOOKUP(L49,Proposito_programa!$C$2:$E$59,2,FALSE))," ",VLOOKUP(L49,Proposito_programa!$C$2:$E$59,2,FALSE))</f>
        <v>Gestión pública local</v>
      </c>
      <c r="N49" s="151" t="str">
        <f>IF(ISERROR(VLOOKUP(L49,Proposito_programa!$C$2:$E$59,3,FALSE))," ",VLOOKUP(L49,Proposito_programa!$C$2:$E$59,3,FALSE))</f>
        <v>Propósito 5: Construir Bogotá - Región con gobierno abierto, transparente y ciudadanía consciente</v>
      </c>
      <c r="O49" s="152">
        <v>2105</v>
      </c>
      <c r="P49" s="153">
        <v>1</v>
      </c>
      <c r="Q49" s="154">
        <v>79433973</v>
      </c>
      <c r="R49" s="155" t="s">
        <v>214</v>
      </c>
      <c r="S49" s="154" t="s">
        <v>91</v>
      </c>
      <c r="T49" s="154"/>
      <c r="U49" s="227"/>
      <c r="V49" s="228"/>
      <c r="W49" s="142">
        <v>33480000</v>
      </c>
      <c r="X49" s="229"/>
      <c r="Y49" s="172"/>
      <c r="Z49" s="173"/>
      <c r="AA49" s="174">
        <f t="shared" si="0"/>
        <v>33480000</v>
      </c>
      <c r="AB49" s="175">
        <v>33480000</v>
      </c>
      <c r="AC49" s="230">
        <v>44250</v>
      </c>
      <c r="AD49" s="230">
        <v>44256</v>
      </c>
      <c r="AE49" s="230">
        <v>44439</v>
      </c>
      <c r="AF49" s="231">
        <v>180</v>
      </c>
      <c r="AG49" s="231"/>
      <c r="AH49" s="232"/>
      <c r="AI49" s="233"/>
      <c r="AJ49" s="231"/>
      <c r="AK49" s="231"/>
      <c r="AL49" s="231"/>
      <c r="AM49" s="234"/>
      <c r="AN49" s="234"/>
      <c r="AO49" s="234" t="s">
        <v>73</v>
      </c>
      <c r="AP49" s="234"/>
      <c r="AQ49" s="112">
        <f t="shared" si="1"/>
        <v>1</v>
      </c>
    </row>
    <row r="50" spans="2:43" ht="27.95" customHeight="1" x14ac:dyDescent="0.25">
      <c r="B50" s="145">
        <v>38</v>
      </c>
      <c r="C50" s="145">
        <v>2021</v>
      </c>
      <c r="D50" s="145" t="s">
        <v>215</v>
      </c>
      <c r="E50" s="139" t="s">
        <v>216</v>
      </c>
      <c r="F50" s="141" t="s">
        <v>79</v>
      </c>
      <c r="G50" s="146" t="s">
        <v>139</v>
      </c>
      <c r="H50" s="147" t="s">
        <v>70</v>
      </c>
      <c r="I50" s="148" t="s">
        <v>217</v>
      </c>
      <c r="J50" s="149" t="s">
        <v>68</v>
      </c>
      <c r="K50" s="144"/>
      <c r="L50" s="150" t="s">
        <v>70</v>
      </c>
      <c r="M50" s="151" t="str">
        <f>IF(ISERROR(VLOOKUP(L50,Proposito_programa!$C$2:$E$59,2,FALSE))," ",VLOOKUP(L50,Proposito_programa!$C$2:$E$59,2,FALSE))</f>
        <v xml:space="preserve"> </v>
      </c>
      <c r="N50" s="151" t="str">
        <f>IF(ISERROR(VLOOKUP(L50,Proposito_programa!$C$2:$E$59,3,FALSE))," ",VLOOKUP(L50,Proposito_programa!$C$2:$E$59,3,FALSE))</f>
        <v xml:space="preserve"> </v>
      </c>
      <c r="O50" s="152"/>
      <c r="P50" s="153">
        <v>10</v>
      </c>
      <c r="Q50" s="154">
        <v>23866211</v>
      </c>
      <c r="R50" s="155" t="s">
        <v>218</v>
      </c>
      <c r="S50" s="154" t="s">
        <v>72</v>
      </c>
      <c r="T50" s="154"/>
      <c r="U50" s="227"/>
      <c r="V50" s="228"/>
      <c r="W50" s="142">
        <v>24500000</v>
      </c>
      <c r="X50" s="229"/>
      <c r="Y50" s="172"/>
      <c r="Z50" s="173"/>
      <c r="AA50" s="174">
        <f t="shared" si="0"/>
        <v>24500000</v>
      </c>
      <c r="AB50" s="174">
        <v>23001245</v>
      </c>
      <c r="AC50" s="230">
        <v>44252</v>
      </c>
      <c r="AD50" s="230">
        <v>44259</v>
      </c>
      <c r="AE50" s="230">
        <v>44595</v>
      </c>
      <c r="AF50" s="231">
        <v>330</v>
      </c>
      <c r="AG50" s="231"/>
      <c r="AH50" s="232"/>
      <c r="AI50" s="233"/>
      <c r="AJ50" s="231"/>
      <c r="AK50" s="231"/>
      <c r="AL50" s="231"/>
      <c r="AM50" s="234"/>
      <c r="AN50" s="234" t="s">
        <v>73</v>
      </c>
      <c r="AO50" s="234"/>
      <c r="AP50" s="234"/>
      <c r="AQ50" s="112">
        <f t="shared" si="1"/>
        <v>0.93882632653061227</v>
      </c>
    </row>
    <row r="51" spans="2:43" ht="27.95" customHeight="1" x14ac:dyDescent="0.25">
      <c r="B51" s="145">
        <v>39</v>
      </c>
      <c r="C51" s="145">
        <v>2021</v>
      </c>
      <c r="D51" s="145" t="s">
        <v>219</v>
      </c>
      <c r="E51" s="139" t="s">
        <v>220</v>
      </c>
      <c r="F51" s="141" t="s">
        <v>86</v>
      </c>
      <c r="G51" s="146" t="s">
        <v>80</v>
      </c>
      <c r="H51" s="147" t="s">
        <v>87</v>
      </c>
      <c r="I51" s="148" t="s">
        <v>221</v>
      </c>
      <c r="J51" s="149" t="s">
        <v>89</v>
      </c>
      <c r="K51" s="144" t="s">
        <v>69</v>
      </c>
      <c r="L51" s="150">
        <v>57</v>
      </c>
      <c r="M51" s="151" t="str">
        <f>IF(ISERROR(VLOOKUP(L51,Proposito_programa!$C$2:$E$59,2,FALSE))," ",VLOOKUP(L51,Proposito_programa!$C$2:$E$59,2,FALSE))</f>
        <v>Gestión pública local</v>
      </c>
      <c r="N51" s="151" t="str">
        <f>IF(ISERROR(VLOOKUP(L51,Proposito_programa!$C$2:$E$59,3,FALSE))," ",VLOOKUP(L51,Proposito_programa!$C$2:$E$59,3,FALSE))</f>
        <v>Propósito 5: Construir Bogotá - Región con gobierno abierto, transparente y ciudadanía consciente</v>
      </c>
      <c r="O51" s="152">
        <v>2105</v>
      </c>
      <c r="P51" s="153">
        <v>1</v>
      </c>
      <c r="Q51" s="154">
        <v>1016067742</v>
      </c>
      <c r="R51" s="155" t="s">
        <v>222</v>
      </c>
      <c r="S51" s="154" t="s">
        <v>91</v>
      </c>
      <c r="T51" s="154"/>
      <c r="U51" s="227"/>
      <c r="V51" s="228"/>
      <c r="W51" s="142">
        <v>25020000</v>
      </c>
      <c r="X51" s="229"/>
      <c r="Y51" s="172"/>
      <c r="Z51" s="173"/>
      <c r="AA51" s="174">
        <f t="shared" si="0"/>
        <v>25020000</v>
      </c>
      <c r="AB51" s="175">
        <v>25020000</v>
      </c>
      <c r="AC51" s="230">
        <v>44249</v>
      </c>
      <c r="AD51" s="230">
        <v>44250</v>
      </c>
      <c r="AE51" s="230">
        <v>44430</v>
      </c>
      <c r="AF51" s="231">
        <v>180</v>
      </c>
      <c r="AG51" s="231"/>
      <c r="AH51" s="232"/>
      <c r="AI51" s="233"/>
      <c r="AJ51" s="231"/>
      <c r="AK51" s="231"/>
      <c r="AL51" s="231"/>
      <c r="AM51" s="234"/>
      <c r="AN51" s="234"/>
      <c r="AO51" s="234" t="s">
        <v>73</v>
      </c>
      <c r="AP51" s="234"/>
      <c r="AQ51" s="112">
        <f t="shared" si="1"/>
        <v>1</v>
      </c>
    </row>
    <row r="52" spans="2:43" ht="27.95" customHeight="1" x14ac:dyDescent="0.25">
      <c r="B52" s="145">
        <v>40</v>
      </c>
      <c r="C52" s="145">
        <v>2021</v>
      </c>
      <c r="D52" s="145" t="s">
        <v>223</v>
      </c>
      <c r="E52" s="139" t="s">
        <v>224</v>
      </c>
      <c r="F52" s="141" t="s">
        <v>86</v>
      </c>
      <c r="G52" s="146" t="s">
        <v>80</v>
      </c>
      <c r="H52" s="147" t="s">
        <v>87</v>
      </c>
      <c r="I52" s="148" t="s">
        <v>225</v>
      </c>
      <c r="J52" s="149" t="s">
        <v>89</v>
      </c>
      <c r="K52" s="144" t="s">
        <v>69</v>
      </c>
      <c r="L52" s="150">
        <v>57</v>
      </c>
      <c r="M52" s="151" t="str">
        <f>IF(ISERROR(VLOOKUP(L52,Proposito_programa!$C$2:$E$59,2,FALSE))," ",VLOOKUP(L52,Proposito_programa!$C$2:$E$59,2,FALSE))</f>
        <v>Gestión pública local</v>
      </c>
      <c r="N52" s="151" t="str">
        <f>IF(ISERROR(VLOOKUP(L52,Proposito_programa!$C$2:$E$59,3,FALSE))," ",VLOOKUP(L52,Proposito_programa!$C$2:$E$59,3,FALSE))</f>
        <v>Propósito 5: Construir Bogotá - Región con gobierno abierto, transparente y ciudadanía consciente</v>
      </c>
      <c r="O52" s="152">
        <v>2105</v>
      </c>
      <c r="P52" s="153">
        <v>1</v>
      </c>
      <c r="Q52" s="154">
        <v>1051818449</v>
      </c>
      <c r="R52" s="155" t="s">
        <v>226</v>
      </c>
      <c r="S52" s="154" t="s">
        <v>91</v>
      </c>
      <c r="T52" s="154"/>
      <c r="U52" s="227"/>
      <c r="V52" s="228"/>
      <c r="W52" s="142">
        <v>33480000</v>
      </c>
      <c r="X52" s="229"/>
      <c r="Y52" s="172"/>
      <c r="Z52" s="173"/>
      <c r="AA52" s="174">
        <f t="shared" si="0"/>
        <v>33480000</v>
      </c>
      <c r="AB52" s="175">
        <v>33480000</v>
      </c>
      <c r="AC52" s="230">
        <v>44251</v>
      </c>
      <c r="AD52" s="230">
        <v>44253</v>
      </c>
      <c r="AE52" s="230">
        <v>44433</v>
      </c>
      <c r="AF52" s="231">
        <v>180</v>
      </c>
      <c r="AG52" s="231"/>
      <c r="AH52" s="232"/>
      <c r="AI52" s="233"/>
      <c r="AJ52" s="231"/>
      <c r="AK52" s="231"/>
      <c r="AL52" s="231"/>
      <c r="AM52" s="234"/>
      <c r="AN52" s="234"/>
      <c r="AO52" s="234" t="s">
        <v>73</v>
      </c>
      <c r="AP52" s="234"/>
      <c r="AQ52" s="112">
        <f t="shared" si="1"/>
        <v>1</v>
      </c>
    </row>
    <row r="53" spans="2:43" ht="27.95" customHeight="1" x14ac:dyDescent="0.25">
      <c r="B53" s="145">
        <v>41</v>
      </c>
      <c r="C53" s="145">
        <v>2021</v>
      </c>
      <c r="D53" s="145" t="s">
        <v>142</v>
      </c>
      <c r="E53" s="139" t="s">
        <v>227</v>
      </c>
      <c r="F53" s="141" t="s">
        <v>86</v>
      </c>
      <c r="G53" s="146" t="s">
        <v>80</v>
      </c>
      <c r="H53" s="147" t="s">
        <v>87</v>
      </c>
      <c r="I53" s="148" t="s">
        <v>144</v>
      </c>
      <c r="J53" s="149" t="s">
        <v>89</v>
      </c>
      <c r="K53" s="144" t="s">
        <v>69</v>
      </c>
      <c r="L53" s="150">
        <v>57</v>
      </c>
      <c r="M53" s="151" t="str">
        <f>IF(ISERROR(VLOOKUP(L53,Proposito_programa!$C$2:$E$59,2,FALSE))," ",VLOOKUP(L53,Proposito_programa!$C$2:$E$59,2,FALSE))</f>
        <v>Gestión pública local</v>
      </c>
      <c r="N53" s="151" t="str">
        <f>IF(ISERROR(VLOOKUP(L53,Proposito_programa!$C$2:$E$59,3,FALSE))," ",VLOOKUP(L53,Proposito_programa!$C$2:$E$59,3,FALSE))</f>
        <v>Propósito 5: Construir Bogotá - Región con gobierno abierto, transparente y ciudadanía consciente</v>
      </c>
      <c r="O53" s="152">
        <v>2105</v>
      </c>
      <c r="P53" s="153">
        <v>2</v>
      </c>
      <c r="Q53" s="154">
        <v>87491348</v>
      </c>
      <c r="R53" s="155" t="s">
        <v>228</v>
      </c>
      <c r="S53" s="154" t="s">
        <v>91</v>
      </c>
      <c r="T53" s="154"/>
      <c r="U53" s="227"/>
      <c r="V53" s="228"/>
      <c r="W53" s="142">
        <v>33480000</v>
      </c>
      <c r="X53" s="229"/>
      <c r="Y53" s="172"/>
      <c r="Z53" s="173"/>
      <c r="AA53" s="174">
        <f t="shared" si="0"/>
        <v>33480000</v>
      </c>
      <c r="AB53" s="175">
        <v>33480000</v>
      </c>
      <c r="AC53" s="230">
        <v>44251</v>
      </c>
      <c r="AD53" s="230">
        <v>44256</v>
      </c>
      <c r="AE53" s="230">
        <v>44439</v>
      </c>
      <c r="AF53" s="231">
        <v>180</v>
      </c>
      <c r="AG53" s="231"/>
      <c r="AH53" s="232"/>
      <c r="AI53" s="233"/>
      <c r="AJ53" s="231"/>
      <c r="AK53" s="231"/>
      <c r="AL53" s="231"/>
      <c r="AM53" s="234"/>
      <c r="AN53" s="234"/>
      <c r="AO53" s="234" t="s">
        <v>73</v>
      </c>
      <c r="AP53" s="234"/>
      <c r="AQ53" s="112">
        <f t="shared" si="1"/>
        <v>1</v>
      </c>
    </row>
    <row r="54" spans="2:43" ht="27.95" customHeight="1" x14ac:dyDescent="0.25">
      <c r="B54" s="145">
        <v>42</v>
      </c>
      <c r="C54" s="145">
        <v>2021</v>
      </c>
      <c r="D54" s="145" t="s">
        <v>207</v>
      </c>
      <c r="E54" s="139" t="s">
        <v>229</v>
      </c>
      <c r="F54" s="141" t="s">
        <v>86</v>
      </c>
      <c r="G54" s="146" t="s">
        <v>80</v>
      </c>
      <c r="H54" s="147" t="s">
        <v>87</v>
      </c>
      <c r="I54" s="148" t="s">
        <v>209</v>
      </c>
      <c r="J54" s="149" t="s">
        <v>89</v>
      </c>
      <c r="K54" s="144" t="s">
        <v>69</v>
      </c>
      <c r="L54" s="150">
        <v>1</v>
      </c>
      <c r="M54" s="151" t="str">
        <f>IF(ISERROR(VLOOKUP(L54,Proposito_programa!$C$2:$E$59,2,FALSE))," ",VLOOKUP(L54,Proposito_programa!$C$2:$E$59,2,FALSE))</f>
        <v>Subsidios y transferencias para la equidad</v>
      </c>
      <c r="N54" s="151" t="str">
        <f>IF(ISERROR(VLOOKUP(L54,Proposito_programa!$C$2:$E$59,3,FALSE))," ",VLOOKUP(L54,Proposito_programa!$C$2:$E$59,3,FALSE))</f>
        <v>Propósito 1: Hacer un nuevo contrato social para incrementar la inclusión social, productiva y política</v>
      </c>
      <c r="O54" s="152">
        <v>2081</v>
      </c>
      <c r="P54" s="153">
        <v>5</v>
      </c>
      <c r="Q54" s="154">
        <v>1022380666</v>
      </c>
      <c r="R54" s="155" t="s">
        <v>230</v>
      </c>
      <c r="S54" s="154" t="s">
        <v>91</v>
      </c>
      <c r="T54" s="154"/>
      <c r="U54" s="227"/>
      <c r="V54" s="228"/>
      <c r="W54" s="142">
        <v>29700000</v>
      </c>
      <c r="X54" s="229"/>
      <c r="Y54" s="172"/>
      <c r="Z54" s="173"/>
      <c r="AA54" s="174">
        <f t="shared" si="0"/>
        <v>29700000</v>
      </c>
      <c r="AB54" s="175">
        <v>29700000</v>
      </c>
      <c r="AC54" s="230">
        <v>44251</v>
      </c>
      <c r="AD54" s="230">
        <v>44251</v>
      </c>
      <c r="AE54" s="230">
        <v>44431</v>
      </c>
      <c r="AF54" s="231">
        <v>180</v>
      </c>
      <c r="AG54" s="231"/>
      <c r="AH54" s="232"/>
      <c r="AI54" s="233"/>
      <c r="AJ54" s="231"/>
      <c r="AK54" s="231"/>
      <c r="AL54" s="231"/>
      <c r="AM54" s="234"/>
      <c r="AN54" s="234"/>
      <c r="AO54" s="234" t="s">
        <v>73</v>
      </c>
      <c r="AP54" s="234"/>
      <c r="AQ54" s="112">
        <f t="shared" si="1"/>
        <v>1</v>
      </c>
    </row>
    <row r="55" spans="2:43" ht="27.95" customHeight="1" x14ac:dyDescent="0.25">
      <c r="B55" s="145">
        <v>43</v>
      </c>
      <c r="C55" s="145">
        <v>2021</v>
      </c>
      <c r="D55" s="145" t="s">
        <v>231</v>
      </c>
      <c r="E55" s="139" t="s">
        <v>232</v>
      </c>
      <c r="F55" s="141" t="s">
        <v>86</v>
      </c>
      <c r="G55" s="146" t="s">
        <v>80</v>
      </c>
      <c r="H55" s="147" t="s">
        <v>87</v>
      </c>
      <c r="I55" s="148" t="s">
        <v>233</v>
      </c>
      <c r="J55" s="149" t="s">
        <v>89</v>
      </c>
      <c r="K55" s="144" t="s">
        <v>69</v>
      </c>
      <c r="L55" s="150">
        <v>43</v>
      </c>
      <c r="M55" s="151" t="str">
        <f>IF(ISERROR(VLOOKUP(L55,Proposito_programa!$C$2:$E$59,2,FALSE))," ",VLOOKUP(L55,Proposito_programa!$C$2:$E$59,2,FALSE))</f>
        <v>Cultura ciudadana para la confianza, la convivencia y la participación desde la vida cotidiana</v>
      </c>
      <c r="N55" s="151" t="str">
        <f>IF(ISERROR(VLOOKUP(L55,Proposito_programa!$C$2:$E$59,3,FALSE))," ",VLOOKUP(L55,Proposito_programa!$C$2:$E$59,3,FALSE))</f>
        <v>Propósito 3: Inspirar confianza y legitimidad para vivir sin miedo y ser epicentro de cultura ciudadana, paz y reconciliación</v>
      </c>
      <c r="O55" s="152">
        <v>2128</v>
      </c>
      <c r="P55" s="153">
        <v>8</v>
      </c>
      <c r="Q55" s="154">
        <v>1019113136</v>
      </c>
      <c r="R55" s="155" t="s">
        <v>234</v>
      </c>
      <c r="S55" s="154" t="s">
        <v>91</v>
      </c>
      <c r="T55" s="154"/>
      <c r="U55" s="227"/>
      <c r="V55" s="228"/>
      <c r="W55" s="142">
        <v>13620000</v>
      </c>
      <c r="X55" s="229"/>
      <c r="Y55" s="172"/>
      <c r="Z55" s="173"/>
      <c r="AA55" s="174">
        <f t="shared" si="0"/>
        <v>13620000</v>
      </c>
      <c r="AB55" s="175">
        <v>13620000</v>
      </c>
      <c r="AC55" s="230">
        <v>44251</v>
      </c>
      <c r="AD55" s="230">
        <v>44251</v>
      </c>
      <c r="AE55" s="230" t="s">
        <v>235</v>
      </c>
      <c r="AF55" s="231">
        <v>180</v>
      </c>
      <c r="AG55" s="231"/>
      <c r="AH55" s="232"/>
      <c r="AI55" s="233">
        <v>79824944</v>
      </c>
      <c r="AJ55" s="231" t="s">
        <v>236</v>
      </c>
      <c r="AK55" s="236">
        <v>44284</v>
      </c>
      <c r="AL55" s="231">
        <v>10971667</v>
      </c>
      <c r="AM55" s="234"/>
      <c r="AN55" s="234"/>
      <c r="AO55" s="234" t="s">
        <v>73</v>
      </c>
      <c r="AP55" s="234"/>
      <c r="AQ55" s="112">
        <f t="shared" si="1"/>
        <v>1</v>
      </c>
    </row>
    <row r="56" spans="2:43" ht="27.95" customHeight="1" x14ac:dyDescent="0.25">
      <c r="B56" s="145">
        <v>44</v>
      </c>
      <c r="C56" s="145">
        <v>2021</v>
      </c>
      <c r="D56" s="145" t="s">
        <v>231</v>
      </c>
      <c r="E56" s="139" t="s">
        <v>237</v>
      </c>
      <c r="F56" s="141" t="s">
        <v>86</v>
      </c>
      <c r="G56" s="146" t="s">
        <v>80</v>
      </c>
      <c r="H56" s="147" t="s">
        <v>87</v>
      </c>
      <c r="I56" s="148" t="s">
        <v>238</v>
      </c>
      <c r="J56" s="149" t="s">
        <v>89</v>
      </c>
      <c r="K56" s="144" t="s">
        <v>69</v>
      </c>
      <c r="L56" s="150">
        <v>43</v>
      </c>
      <c r="M56" s="151" t="str">
        <f>IF(ISERROR(VLOOKUP(L56,Proposito_programa!$C$2:$E$59,2,FALSE))," ",VLOOKUP(L56,Proposito_programa!$C$2:$E$59,2,FALSE))</f>
        <v>Cultura ciudadana para la confianza, la convivencia y la participación desde la vida cotidiana</v>
      </c>
      <c r="N56" s="151" t="str">
        <f>IF(ISERROR(VLOOKUP(L56,Proposito_programa!$C$2:$E$59,3,FALSE))," ",VLOOKUP(L56,Proposito_programa!$C$2:$E$59,3,FALSE))</f>
        <v>Propósito 3: Inspirar confianza y legitimidad para vivir sin miedo y ser epicentro de cultura ciudadana, paz y reconciliación</v>
      </c>
      <c r="O56" s="152">
        <v>2128</v>
      </c>
      <c r="P56" s="153">
        <v>8</v>
      </c>
      <c r="Q56" s="154">
        <v>80111917</v>
      </c>
      <c r="R56" s="155" t="s">
        <v>239</v>
      </c>
      <c r="S56" s="154" t="s">
        <v>91</v>
      </c>
      <c r="T56" s="154"/>
      <c r="U56" s="227"/>
      <c r="V56" s="228"/>
      <c r="W56" s="142">
        <v>13620000</v>
      </c>
      <c r="X56" s="229"/>
      <c r="Y56" s="172"/>
      <c r="Z56" s="173"/>
      <c r="AA56" s="174">
        <f t="shared" si="0"/>
        <v>13620000</v>
      </c>
      <c r="AB56" s="175">
        <v>13620000</v>
      </c>
      <c r="AC56" s="230">
        <v>44251</v>
      </c>
      <c r="AD56" s="230">
        <v>44256</v>
      </c>
      <c r="AE56" s="230">
        <v>44439</v>
      </c>
      <c r="AF56" s="231">
        <v>180</v>
      </c>
      <c r="AG56" s="231"/>
      <c r="AH56" s="232"/>
      <c r="AI56" s="233"/>
      <c r="AJ56" s="231"/>
      <c r="AK56" s="231"/>
      <c r="AL56" s="231"/>
      <c r="AM56" s="234"/>
      <c r="AN56" s="234"/>
      <c r="AO56" s="234" t="s">
        <v>73</v>
      </c>
      <c r="AP56" s="234"/>
      <c r="AQ56" s="112">
        <f t="shared" si="1"/>
        <v>1</v>
      </c>
    </row>
    <row r="57" spans="2:43" ht="27.95" customHeight="1" x14ac:dyDescent="0.25">
      <c r="B57" s="145">
        <v>45</v>
      </c>
      <c r="C57" s="145">
        <v>2021</v>
      </c>
      <c r="D57" s="145" t="s">
        <v>240</v>
      </c>
      <c r="E57" s="139" t="s">
        <v>241</v>
      </c>
      <c r="F57" s="141" t="s">
        <v>86</v>
      </c>
      <c r="G57" s="146" t="s">
        <v>80</v>
      </c>
      <c r="H57" s="147" t="s">
        <v>87</v>
      </c>
      <c r="I57" s="148" t="s">
        <v>242</v>
      </c>
      <c r="J57" s="149" t="s">
        <v>89</v>
      </c>
      <c r="K57" s="144" t="s">
        <v>69</v>
      </c>
      <c r="L57" s="150">
        <v>57</v>
      </c>
      <c r="M57" s="151" t="str">
        <f>IF(ISERROR(VLOOKUP(L57,Proposito_programa!$C$2:$E$59,2,FALSE))," ",VLOOKUP(L57,Proposito_programa!$C$2:$E$59,2,FALSE))</f>
        <v>Gestión pública local</v>
      </c>
      <c r="N57" s="151" t="str">
        <f>IF(ISERROR(VLOOKUP(L57,Proposito_programa!$C$2:$E$59,3,FALSE))," ",VLOOKUP(L57,Proposito_programa!$C$2:$E$59,3,FALSE))</f>
        <v>Propósito 5: Construir Bogotá - Región con gobierno abierto, transparente y ciudadanía consciente</v>
      </c>
      <c r="O57" s="152">
        <v>2105</v>
      </c>
      <c r="P57" s="153">
        <v>1</v>
      </c>
      <c r="Q57" s="154">
        <v>1010192128</v>
      </c>
      <c r="R57" s="155" t="s">
        <v>243</v>
      </c>
      <c r="S57" s="154" t="s">
        <v>91</v>
      </c>
      <c r="T57" s="154"/>
      <c r="U57" s="227"/>
      <c r="V57" s="228"/>
      <c r="W57" s="142">
        <v>43800000</v>
      </c>
      <c r="X57" s="229"/>
      <c r="Y57" s="172"/>
      <c r="Z57" s="173"/>
      <c r="AA57" s="174">
        <f t="shared" si="0"/>
        <v>43800000</v>
      </c>
      <c r="AB57" s="175">
        <v>43800000</v>
      </c>
      <c r="AC57" s="230">
        <v>44251</v>
      </c>
      <c r="AD57" s="230">
        <v>44251</v>
      </c>
      <c r="AE57" s="230">
        <v>44431</v>
      </c>
      <c r="AF57" s="231">
        <v>180</v>
      </c>
      <c r="AG57" s="231"/>
      <c r="AH57" s="232"/>
      <c r="AI57" s="233"/>
      <c r="AJ57" s="231"/>
      <c r="AK57" s="231"/>
      <c r="AL57" s="231"/>
      <c r="AM57" s="234"/>
      <c r="AN57" s="234"/>
      <c r="AO57" s="234" t="s">
        <v>73</v>
      </c>
      <c r="AP57" s="234"/>
      <c r="AQ57" s="112">
        <f t="shared" si="1"/>
        <v>1</v>
      </c>
    </row>
    <row r="58" spans="2:43" ht="27.95" customHeight="1" x14ac:dyDescent="0.25">
      <c r="B58" s="145">
        <v>46</v>
      </c>
      <c r="C58" s="145">
        <v>2021</v>
      </c>
      <c r="D58" s="145" t="s">
        <v>244</v>
      </c>
      <c r="E58" s="139" t="s">
        <v>245</v>
      </c>
      <c r="F58" s="141" t="s">
        <v>86</v>
      </c>
      <c r="G58" s="146" t="s">
        <v>80</v>
      </c>
      <c r="H58" s="147" t="s">
        <v>87</v>
      </c>
      <c r="I58" s="148" t="s">
        <v>246</v>
      </c>
      <c r="J58" s="149" t="s">
        <v>89</v>
      </c>
      <c r="K58" s="144" t="s">
        <v>69</v>
      </c>
      <c r="L58" s="150">
        <v>57</v>
      </c>
      <c r="M58" s="151" t="str">
        <f>IF(ISERROR(VLOOKUP(L58,Proposito_programa!$C$2:$E$59,2,FALSE))," ",VLOOKUP(L58,Proposito_programa!$C$2:$E$59,2,FALSE))</f>
        <v>Gestión pública local</v>
      </c>
      <c r="N58" s="151" t="str">
        <f>IF(ISERROR(VLOOKUP(L58,Proposito_programa!$C$2:$E$59,3,FALSE))," ",VLOOKUP(L58,Proposito_programa!$C$2:$E$59,3,FALSE))</f>
        <v>Propósito 5: Construir Bogotá - Región con gobierno abierto, transparente y ciudadanía consciente</v>
      </c>
      <c r="O58" s="152">
        <v>2105</v>
      </c>
      <c r="P58" s="153">
        <v>1</v>
      </c>
      <c r="Q58" s="154">
        <v>53123841</v>
      </c>
      <c r="R58" s="155" t="s">
        <v>247</v>
      </c>
      <c r="S58" s="154" t="s">
        <v>91</v>
      </c>
      <c r="T58" s="154"/>
      <c r="U58" s="227"/>
      <c r="V58" s="228"/>
      <c r="W58" s="142">
        <v>21240000</v>
      </c>
      <c r="X58" s="229"/>
      <c r="Y58" s="172"/>
      <c r="Z58" s="173"/>
      <c r="AA58" s="174">
        <f t="shared" si="0"/>
        <v>21240000</v>
      </c>
      <c r="AB58" s="175">
        <v>21240000</v>
      </c>
      <c r="AC58" s="230">
        <v>44252</v>
      </c>
      <c r="AD58" s="230">
        <v>44253</v>
      </c>
      <c r="AE58" s="230">
        <v>44433</v>
      </c>
      <c r="AF58" s="231">
        <v>180</v>
      </c>
      <c r="AG58" s="231"/>
      <c r="AH58" s="232"/>
      <c r="AI58" s="233">
        <v>1026250398</v>
      </c>
      <c r="AJ58" s="231" t="s">
        <v>248</v>
      </c>
      <c r="AK58" s="236">
        <v>44305</v>
      </c>
      <c r="AL58" s="231">
        <v>14986000</v>
      </c>
      <c r="AM58" s="234"/>
      <c r="AN58" s="234"/>
      <c r="AO58" s="234" t="s">
        <v>73</v>
      </c>
      <c r="AP58" s="234"/>
      <c r="AQ58" s="112">
        <f t="shared" si="1"/>
        <v>1</v>
      </c>
    </row>
    <row r="59" spans="2:43" ht="27.95" customHeight="1" x14ac:dyDescent="0.25">
      <c r="B59" s="145">
        <v>47</v>
      </c>
      <c r="C59" s="145">
        <v>2021</v>
      </c>
      <c r="D59" s="145" t="s">
        <v>124</v>
      </c>
      <c r="E59" s="139" t="s">
        <v>249</v>
      </c>
      <c r="F59" s="141" t="s">
        <v>86</v>
      </c>
      <c r="G59" s="146" t="s">
        <v>80</v>
      </c>
      <c r="H59" s="147" t="s">
        <v>87</v>
      </c>
      <c r="I59" s="148" t="s">
        <v>126</v>
      </c>
      <c r="J59" s="149" t="s">
        <v>89</v>
      </c>
      <c r="K59" s="144" t="s">
        <v>69</v>
      </c>
      <c r="L59" s="150">
        <v>57</v>
      </c>
      <c r="M59" s="151" t="str">
        <f>IF(ISERROR(VLOOKUP(L59,Proposito_programa!$C$2:$E$59,2,FALSE))," ",VLOOKUP(L59,Proposito_programa!$C$2:$E$59,2,FALSE))</f>
        <v>Gestión pública local</v>
      </c>
      <c r="N59" s="151" t="str">
        <f>IF(ISERROR(VLOOKUP(L59,Proposito_programa!$C$2:$E$59,3,FALSE))," ",VLOOKUP(L59,Proposito_programa!$C$2:$E$59,3,FALSE))</f>
        <v>Propósito 5: Construir Bogotá - Región con gobierno abierto, transparente y ciudadanía consciente</v>
      </c>
      <c r="O59" s="152">
        <v>2105</v>
      </c>
      <c r="P59" s="153">
        <v>3</v>
      </c>
      <c r="Q59" s="154">
        <v>52815946</v>
      </c>
      <c r="R59" s="155" t="s">
        <v>250</v>
      </c>
      <c r="S59" s="154" t="s">
        <v>91</v>
      </c>
      <c r="T59" s="154"/>
      <c r="U59" s="227"/>
      <c r="V59" s="228"/>
      <c r="W59" s="142">
        <v>25020000</v>
      </c>
      <c r="X59" s="229"/>
      <c r="Y59" s="172"/>
      <c r="Z59" s="173"/>
      <c r="AA59" s="174">
        <f t="shared" si="0"/>
        <v>25020000</v>
      </c>
      <c r="AB59" s="175">
        <v>25020000</v>
      </c>
      <c r="AC59" s="230">
        <v>44251</v>
      </c>
      <c r="AD59" s="230">
        <v>44251</v>
      </c>
      <c r="AE59" s="230">
        <v>44431</v>
      </c>
      <c r="AF59" s="231">
        <v>180</v>
      </c>
      <c r="AG59" s="231"/>
      <c r="AH59" s="232"/>
      <c r="AI59" s="233"/>
      <c r="AJ59" s="231"/>
      <c r="AK59" s="231"/>
      <c r="AL59" s="231"/>
      <c r="AM59" s="234"/>
      <c r="AN59" s="234"/>
      <c r="AO59" s="234" t="s">
        <v>73</v>
      </c>
      <c r="AP59" s="234"/>
      <c r="AQ59" s="112">
        <f t="shared" si="1"/>
        <v>1</v>
      </c>
    </row>
    <row r="60" spans="2:43" ht="27.95" customHeight="1" x14ac:dyDescent="0.25">
      <c r="B60" s="145">
        <v>48</v>
      </c>
      <c r="C60" s="145">
        <v>2021</v>
      </c>
      <c r="D60" s="145" t="s">
        <v>124</v>
      </c>
      <c r="E60" s="139" t="s">
        <v>251</v>
      </c>
      <c r="F60" s="141" t="s">
        <v>86</v>
      </c>
      <c r="G60" s="146" t="s">
        <v>80</v>
      </c>
      <c r="H60" s="147" t="s">
        <v>87</v>
      </c>
      <c r="I60" s="148" t="s">
        <v>252</v>
      </c>
      <c r="J60" s="149" t="s">
        <v>89</v>
      </c>
      <c r="K60" s="144" t="s">
        <v>69</v>
      </c>
      <c r="L60" s="150">
        <v>57</v>
      </c>
      <c r="M60" s="151" t="str">
        <f>IF(ISERROR(VLOOKUP(L60,Proposito_programa!$C$2:$E$59,2,FALSE))," ",VLOOKUP(L60,Proposito_programa!$C$2:$E$59,2,FALSE))</f>
        <v>Gestión pública local</v>
      </c>
      <c r="N60" s="151" t="str">
        <f>IF(ISERROR(VLOOKUP(L60,Proposito_programa!$C$2:$E$59,3,FALSE))," ",VLOOKUP(L60,Proposito_programa!$C$2:$E$59,3,FALSE))</f>
        <v>Propósito 5: Construir Bogotá - Región con gobierno abierto, transparente y ciudadanía consciente</v>
      </c>
      <c r="O60" s="152">
        <v>2105</v>
      </c>
      <c r="P60" s="153">
        <v>3</v>
      </c>
      <c r="Q60" s="154">
        <v>52522134</v>
      </c>
      <c r="R60" s="155" t="s">
        <v>253</v>
      </c>
      <c r="S60" s="154" t="s">
        <v>91</v>
      </c>
      <c r="T60" s="154"/>
      <c r="U60" s="227"/>
      <c r="V60" s="228"/>
      <c r="W60" s="142">
        <v>25020000</v>
      </c>
      <c r="X60" s="229"/>
      <c r="Y60" s="172"/>
      <c r="Z60" s="173"/>
      <c r="AA60" s="174">
        <f t="shared" si="0"/>
        <v>25020000</v>
      </c>
      <c r="AB60" s="175">
        <v>25020000</v>
      </c>
      <c r="AC60" s="230">
        <v>44251</v>
      </c>
      <c r="AD60" s="230">
        <v>44251</v>
      </c>
      <c r="AE60" s="230">
        <v>44431</v>
      </c>
      <c r="AF60" s="231">
        <v>180</v>
      </c>
      <c r="AG60" s="231"/>
      <c r="AH60" s="232"/>
      <c r="AI60" s="233"/>
      <c r="AJ60" s="231"/>
      <c r="AK60" s="231"/>
      <c r="AL60" s="231"/>
      <c r="AM60" s="234"/>
      <c r="AN60" s="234"/>
      <c r="AO60" s="234" t="s">
        <v>73</v>
      </c>
      <c r="AP60" s="234"/>
      <c r="AQ60" s="112">
        <f t="shared" si="1"/>
        <v>1</v>
      </c>
    </row>
    <row r="61" spans="2:43" ht="27.95" customHeight="1" x14ac:dyDescent="0.25">
      <c r="B61" s="145">
        <v>49</v>
      </c>
      <c r="C61" s="145">
        <v>2021</v>
      </c>
      <c r="D61" s="145" t="s">
        <v>254</v>
      </c>
      <c r="E61" s="139" t="s">
        <v>255</v>
      </c>
      <c r="F61" s="141" t="s">
        <v>86</v>
      </c>
      <c r="G61" s="146" t="s">
        <v>80</v>
      </c>
      <c r="H61" s="147" t="s">
        <v>87</v>
      </c>
      <c r="I61" s="148" t="s">
        <v>256</v>
      </c>
      <c r="J61" s="149" t="s">
        <v>89</v>
      </c>
      <c r="K61" s="144" t="s">
        <v>69</v>
      </c>
      <c r="L61" s="150">
        <v>57</v>
      </c>
      <c r="M61" s="151" t="str">
        <f>IF(ISERROR(VLOOKUP(L61,Proposito_programa!$C$2:$E$59,2,FALSE))," ",VLOOKUP(L61,Proposito_programa!$C$2:$E$59,2,FALSE))</f>
        <v>Gestión pública local</v>
      </c>
      <c r="N61" s="151" t="str">
        <f>IF(ISERROR(VLOOKUP(L61,Proposito_programa!$C$2:$E$59,3,FALSE))," ",VLOOKUP(L61,Proposito_programa!$C$2:$E$59,3,FALSE))</f>
        <v>Propósito 5: Construir Bogotá - Región con gobierno abierto, transparente y ciudadanía consciente</v>
      </c>
      <c r="O61" s="152">
        <v>2105</v>
      </c>
      <c r="P61" s="153">
        <v>2</v>
      </c>
      <c r="Q61" s="154">
        <v>1019005727</v>
      </c>
      <c r="R61" s="155" t="s">
        <v>257</v>
      </c>
      <c r="S61" s="154" t="s">
        <v>91</v>
      </c>
      <c r="T61" s="154"/>
      <c r="U61" s="227"/>
      <c r="V61" s="228"/>
      <c r="W61" s="142">
        <v>33480000</v>
      </c>
      <c r="X61" s="229"/>
      <c r="Y61" s="172"/>
      <c r="Z61" s="173"/>
      <c r="AA61" s="174">
        <f t="shared" si="0"/>
        <v>33480000</v>
      </c>
      <c r="AB61" s="175">
        <v>33480000</v>
      </c>
      <c r="AC61" s="230">
        <v>44251</v>
      </c>
      <c r="AD61" s="230">
        <v>44252</v>
      </c>
      <c r="AE61" s="230">
        <v>44432</v>
      </c>
      <c r="AF61" s="231">
        <v>180</v>
      </c>
      <c r="AG61" s="231"/>
      <c r="AH61" s="232"/>
      <c r="AI61" s="233"/>
      <c r="AJ61" s="231"/>
      <c r="AK61" s="231"/>
      <c r="AL61" s="231"/>
      <c r="AM61" s="234"/>
      <c r="AN61" s="234"/>
      <c r="AO61" s="234" t="s">
        <v>73</v>
      </c>
      <c r="AP61" s="234"/>
      <c r="AQ61" s="112">
        <f t="shared" si="1"/>
        <v>1</v>
      </c>
    </row>
    <row r="62" spans="2:43" ht="27.95" customHeight="1" x14ac:dyDescent="0.25">
      <c r="B62" s="145">
        <v>50</v>
      </c>
      <c r="C62" s="145">
        <v>2021</v>
      </c>
      <c r="D62" s="145" t="s">
        <v>254</v>
      </c>
      <c r="E62" s="139" t="s">
        <v>258</v>
      </c>
      <c r="F62" s="141" t="s">
        <v>86</v>
      </c>
      <c r="G62" s="146" t="s">
        <v>80</v>
      </c>
      <c r="H62" s="147" t="s">
        <v>87</v>
      </c>
      <c r="I62" s="148" t="s">
        <v>259</v>
      </c>
      <c r="J62" s="149" t="s">
        <v>89</v>
      </c>
      <c r="K62" s="144" t="s">
        <v>69</v>
      </c>
      <c r="L62" s="150">
        <v>57</v>
      </c>
      <c r="M62" s="151" t="str">
        <f>IF(ISERROR(VLOOKUP(L62,Proposito_programa!$C$2:$E$59,2,FALSE))," ",VLOOKUP(L62,Proposito_programa!$C$2:$E$59,2,FALSE))</f>
        <v>Gestión pública local</v>
      </c>
      <c r="N62" s="151" t="str">
        <f>IF(ISERROR(VLOOKUP(L62,Proposito_programa!$C$2:$E$59,3,FALSE))," ",VLOOKUP(L62,Proposito_programa!$C$2:$E$59,3,FALSE))</f>
        <v>Propósito 5: Construir Bogotá - Región con gobierno abierto, transparente y ciudadanía consciente</v>
      </c>
      <c r="O62" s="152">
        <v>2105</v>
      </c>
      <c r="P62" s="153">
        <v>2</v>
      </c>
      <c r="Q62" s="154">
        <v>1014180831</v>
      </c>
      <c r="R62" s="155" t="s">
        <v>260</v>
      </c>
      <c r="S62" s="154" t="s">
        <v>91</v>
      </c>
      <c r="T62" s="154"/>
      <c r="U62" s="227"/>
      <c r="V62" s="228"/>
      <c r="W62" s="142">
        <v>33480000</v>
      </c>
      <c r="X62" s="229"/>
      <c r="Y62" s="172"/>
      <c r="Z62" s="173"/>
      <c r="AA62" s="174">
        <f t="shared" si="0"/>
        <v>33480000</v>
      </c>
      <c r="AB62" s="175">
        <v>33480000</v>
      </c>
      <c r="AC62" s="230">
        <v>44251</v>
      </c>
      <c r="AD62" s="230">
        <v>44251</v>
      </c>
      <c r="AE62" s="230">
        <v>44431</v>
      </c>
      <c r="AF62" s="231">
        <v>180</v>
      </c>
      <c r="AG62" s="231"/>
      <c r="AH62" s="232"/>
      <c r="AI62" s="233"/>
      <c r="AJ62" s="231"/>
      <c r="AK62" s="231"/>
      <c r="AL62" s="231"/>
      <c r="AM62" s="234"/>
      <c r="AN62" s="234"/>
      <c r="AO62" s="234" t="s">
        <v>73</v>
      </c>
      <c r="AP62" s="234"/>
      <c r="AQ62" s="112">
        <f t="shared" si="1"/>
        <v>1</v>
      </c>
    </row>
    <row r="63" spans="2:43" ht="27.95" customHeight="1" x14ac:dyDescent="0.25">
      <c r="B63" s="145">
        <v>51</v>
      </c>
      <c r="C63" s="145">
        <v>2021</v>
      </c>
      <c r="D63" s="145"/>
      <c r="E63" s="139" t="s">
        <v>1413</v>
      </c>
      <c r="F63" s="141" t="s">
        <v>86</v>
      </c>
      <c r="G63" s="146" t="s">
        <v>80</v>
      </c>
      <c r="H63" s="147" t="s">
        <v>87</v>
      </c>
      <c r="I63" s="148" t="s">
        <v>1414</v>
      </c>
      <c r="J63" s="149" t="s">
        <v>89</v>
      </c>
      <c r="K63" s="144"/>
      <c r="L63" s="150">
        <v>57</v>
      </c>
      <c r="M63" s="151" t="str">
        <f>IF(ISERROR(VLOOKUP(L63,Proposito_programa!$C$2:$E$59,2,FALSE))," ",VLOOKUP(L63,Proposito_programa!$C$2:$E$59,2,FALSE))</f>
        <v>Gestión pública local</v>
      </c>
      <c r="N63" s="151" t="str">
        <f>IF(ISERROR(VLOOKUP(L63,Proposito_programa!$C$2:$E$59,3,FALSE))," ",VLOOKUP(L63,Proposito_programa!$C$2:$E$59,3,FALSE))</f>
        <v>Propósito 5: Construir Bogotá - Región con gobierno abierto, transparente y ciudadanía consciente</v>
      </c>
      <c r="O63" s="152">
        <v>2105</v>
      </c>
      <c r="P63" s="153"/>
      <c r="Q63" s="154"/>
      <c r="R63" s="155" t="s">
        <v>1415</v>
      </c>
      <c r="S63" s="154" t="s">
        <v>91</v>
      </c>
      <c r="T63" s="154"/>
      <c r="U63" s="227"/>
      <c r="V63" s="228"/>
      <c r="W63" s="142">
        <v>13620000</v>
      </c>
      <c r="X63" s="229"/>
      <c r="Y63" s="172"/>
      <c r="Z63" s="173"/>
      <c r="AA63" s="174">
        <v>13620000</v>
      </c>
      <c r="AB63" s="175">
        <v>13620000</v>
      </c>
      <c r="AC63" s="230"/>
      <c r="AD63" s="230"/>
      <c r="AE63" s="230"/>
      <c r="AF63" s="231"/>
      <c r="AG63" s="231"/>
      <c r="AH63" s="232"/>
      <c r="AI63" s="233"/>
      <c r="AJ63" s="231"/>
      <c r="AK63" s="231"/>
      <c r="AL63" s="231"/>
      <c r="AM63" s="234"/>
      <c r="AN63" s="234"/>
      <c r="AO63" s="234"/>
      <c r="AP63" s="234"/>
      <c r="AQ63" s="112"/>
    </row>
    <row r="64" spans="2:43" ht="27.95" customHeight="1" x14ac:dyDescent="0.25">
      <c r="B64" s="145">
        <v>53</v>
      </c>
      <c r="C64" s="145">
        <v>2021</v>
      </c>
      <c r="D64" s="145" t="s">
        <v>132</v>
      </c>
      <c r="E64" s="139" t="s">
        <v>261</v>
      </c>
      <c r="F64" s="141" t="s">
        <v>86</v>
      </c>
      <c r="G64" s="146" t="s">
        <v>80</v>
      </c>
      <c r="H64" s="147" t="s">
        <v>87</v>
      </c>
      <c r="I64" s="148" t="s">
        <v>134</v>
      </c>
      <c r="J64" s="149" t="s">
        <v>89</v>
      </c>
      <c r="K64" s="144" t="s">
        <v>69</v>
      </c>
      <c r="L64" s="150">
        <v>57</v>
      </c>
      <c r="M64" s="151" t="str">
        <f>IF(ISERROR(VLOOKUP(L64,Proposito_programa!$C$2:$E$59,2,FALSE))," ",VLOOKUP(L64,Proposito_programa!$C$2:$E$59,2,FALSE))</f>
        <v>Gestión pública local</v>
      </c>
      <c r="N64" s="151" t="str">
        <f>IF(ISERROR(VLOOKUP(L64,Proposito_programa!$C$2:$E$59,3,FALSE))," ",VLOOKUP(L64,Proposito_programa!$C$2:$E$59,3,FALSE))</f>
        <v>Propósito 5: Construir Bogotá - Región con gobierno abierto, transparente y ciudadanía consciente</v>
      </c>
      <c r="O64" s="152">
        <v>2105</v>
      </c>
      <c r="P64" s="153">
        <v>4</v>
      </c>
      <c r="Q64" s="154">
        <v>13275913</v>
      </c>
      <c r="R64" s="155" t="s">
        <v>262</v>
      </c>
      <c r="S64" s="154" t="s">
        <v>91</v>
      </c>
      <c r="T64" s="154"/>
      <c r="U64" s="227"/>
      <c r="V64" s="228"/>
      <c r="W64" s="142">
        <v>13620000</v>
      </c>
      <c r="X64" s="229"/>
      <c r="Y64" s="172"/>
      <c r="Z64" s="173"/>
      <c r="AA64" s="174">
        <f t="shared" si="0"/>
        <v>13620000</v>
      </c>
      <c r="AB64" s="175">
        <v>13620000</v>
      </c>
      <c r="AC64" s="230">
        <v>44259</v>
      </c>
      <c r="AD64" s="230">
        <v>44260</v>
      </c>
      <c r="AE64" s="230">
        <v>44443</v>
      </c>
      <c r="AF64" s="231">
        <v>180</v>
      </c>
      <c r="AG64" s="231"/>
      <c r="AH64" s="232"/>
      <c r="AI64" s="233">
        <v>1026272856</v>
      </c>
      <c r="AJ64" s="231" t="s">
        <v>263</v>
      </c>
      <c r="AK64" s="236">
        <v>44427</v>
      </c>
      <c r="AL64" s="231">
        <v>1210000</v>
      </c>
      <c r="AM64" s="234"/>
      <c r="AN64" s="234"/>
      <c r="AO64" s="234" t="s">
        <v>73</v>
      </c>
      <c r="AP64" s="234"/>
      <c r="AQ64" s="112">
        <f t="shared" si="1"/>
        <v>1</v>
      </c>
    </row>
    <row r="65" spans="2:43" ht="27.95" customHeight="1" x14ac:dyDescent="0.25">
      <c r="B65" s="145">
        <v>54</v>
      </c>
      <c r="C65" s="145">
        <v>2021</v>
      </c>
      <c r="D65" s="145" t="s">
        <v>264</v>
      </c>
      <c r="E65" s="139" t="s">
        <v>265</v>
      </c>
      <c r="F65" s="141" t="s">
        <v>86</v>
      </c>
      <c r="G65" s="146" t="s">
        <v>80</v>
      </c>
      <c r="H65" s="147" t="s">
        <v>87</v>
      </c>
      <c r="I65" s="148" t="s">
        <v>266</v>
      </c>
      <c r="J65" s="149" t="s">
        <v>89</v>
      </c>
      <c r="K65" s="144" t="s">
        <v>69</v>
      </c>
      <c r="L65" s="150">
        <v>57</v>
      </c>
      <c r="M65" s="151" t="str">
        <f>IF(ISERROR(VLOOKUP(L65,Proposito_programa!$C$2:$E$59,2,FALSE))," ",VLOOKUP(L65,Proposito_programa!$C$2:$E$59,2,FALSE))</f>
        <v>Gestión pública local</v>
      </c>
      <c r="N65" s="151" t="str">
        <f>IF(ISERROR(VLOOKUP(L65,Proposito_programa!$C$2:$E$59,3,FALSE))," ",VLOOKUP(L65,Proposito_programa!$C$2:$E$59,3,FALSE))</f>
        <v>Propósito 5: Construir Bogotá - Región con gobierno abierto, transparente y ciudadanía consciente</v>
      </c>
      <c r="O65" s="152">
        <v>2105</v>
      </c>
      <c r="P65" s="153">
        <v>1</v>
      </c>
      <c r="Q65" s="154">
        <v>79772071</v>
      </c>
      <c r="R65" s="155" t="s">
        <v>267</v>
      </c>
      <c r="S65" s="154" t="s">
        <v>91</v>
      </c>
      <c r="T65" s="154"/>
      <c r="U65" s="227"/>
      <c r="V65" s="228"/>
      <c r="W65" s="142">
        <v>18900000</v>
      </c>
      <c r="X65" s="229"/>
      <c r="Y65" s="172"/>
      <c r="Z65" s="173"/>
      <c r="AA65" s="174">
        <f t="shared" si="0"/>
        <v>18900000</v>
      </c>
      <c r="AB65" s="175">
        <v>18480000</v>
      </c>
      <c r="AC65" s="230">
        <v>44258</v>
      </c>
      <c r="AD65" s="230">
        <v>44260</v>
      </c>
      <c r="AE65" s="230">
        <v>44443</v>
      </c>
      <c r="AF65" s="231">
        <v>180</v>
      </c>
      <c r="AG65" s="231"/>
      <c r="AH65" s="232"/>
      <c r="AI65" s="233"/>
      <c r="AJ65" s="231"/>
      <c r="AK65" s="231"/>
      <c r="AL65" s="231"/>
      <c r="AM65" s="234"/>
      <c r="AN65" s="234"/>
      <c r="AO65" s="234" t="s">
        <v>73</v>
      </c>
      <c r="AP65" s="234"/>
      <c r="AQ65" s="112">
        <f t="shared" si="1"/>
        <v>0.97777777777777775</v>
      </c>
    </row>
    <row r="66" spans="2:43" ht="27.95" customHeight="1" x14ac:dyDescent="0.25">
      <c r="B66" s="145">
        <v>55</v>
      </c>
      <c r="C66" s="145">
        <v>2021</v>
      </c>
      <c r="D66" s="145" t="s">
        <v>207</v>
      </c>
      <c r="E66" s="139" t="s">
        <v>268</v>
      </c>
      <c r="F66" s="141" t="s">
        <v>86</v>
      </c>
      <c r="G66" s="146" t="s">
        <v>80</v>
      </c>
      <c r="H66" s="147" t="s">
        <v>87</v>
      </c>
      <c r="I66" s="148" t="s">
        <v>209</v>
      </c>
      <c r="J66" s="149" t="s">
        <v>89</v>
      </c>
      <c r="K66" s="144" t="s">
        <v>69</v>
      </c>
      <c r="L66" s="150">
        <v>1</v>
      </c>
      <c r="M66" s="151" t="str">
        <f>IF(ISERROR(VLOOKUP(L66,Proposito_programa!$C$2:$E$59,2,FALSE))," ",VLOOKUP(L66,Proposito_programa!$C$2:$E$59,2,FALSE))</f>
        <v>Subsidios y transferencias para la equidad</v>
      </c>
      <c r="N66" s="151" t="str">
        <f>IF(ISERROR(VLOOKUP(L66,Proposito_programa!$C$2:$E$59,3,FALSE))," ",VLOOKUP(L66,Proposito_programa!$C$2:$E$59,3,FALSE))</f>
        <v>Propósito 1: Hacer un nuevo contrato social para incrementar la inclusión social, productiva y política</v>
      </c>
      <c r="O66" s="152">
        <v>2081</v>
      </c>
      <c r="P66" s="153">
        <v>5</v>
      </c>
      <c r="Q66" s="154">
        <v>79994158</v>
      </c>
      <c r="R66" s="155" t="s">
        <v>269</v>
      </c>
      <c r="S66" s="154" t="s">
        <v>91</v>
      </c>
      <c r="T66" s="154"/>
      <c r="U66" s="227"/>
      <c r="V66" s="228"/>
      <c r="W66" s="142">
        <v>29700000</v>
      </c>
      <c r="X66" s="229"/>
      <c r="Y66" s="172"/>
      <c r="Z66" s="173"/>
      <c r="AA66" s="174">
        <f t="shared" si="0"/>
        <v>29700000</v>
      </c>
      <c r="AB66" s="175">
        <v>29700000</v>
      </c>
      <c r="AC66" s="230">
        <v>44256</v>
      </c>
      <c r="AD66" s="230">
        <v>44256</v>
      </c>
      <c r="AE66" s="230">
        <v>44439</v>
      </c>
      <c r="AF66" s="231">
        <v>180</v>
      </c>
      <c r="AG66" s="231"/>
      <c r="AH66" s="232"/>
      <c r="AI66" s="233"/>
      <c r="AJ66" s="231"/>
      <c r="AK66" s="231"/>
      <c r="AL66" s="231"/>
      <c r="AM66" s="234"/>
      <c r="AN66" s="234"/>
      <c r="AO66" s="234" t="s">
        <v>73</v>
      </c>
      <c r="AP66" s="234"/>
      <c r="AQ66" s="112">
        <f t="shared" si="1"/>
        <v>1</v>
      </c>
    </row>
    <row r="67" spans="2:43" ht="27.95" customHeight="1" x14ac:dyDescent="0.25">
      <c r="B67" s="145">
        <v>56</v>
      </c>
      <c r="C67" s="145">
        <v>2021</v>
      </c>
      <c r="D67" s="145" t="s">
        <v>231</v>
      </c>
      <c r="E67" s="139" t="s">
        <v>270</v>
      </c>
      <c r="F67" s="141" t="s">
        <v>86</v>
      </c>
      <c r="G67" s="146" t="s">
        <v>80</v>
      </c>
      <c r="H67" s="147" t="s">
        <v>87</v>
      </c>
      <c r="I67" s="148" t="s">
        <v>233</v>
      </c>
      <c r="J67" s="149" t="s">
        <v>89</v>
      </c>
      <c r="K67" s="144" t="s">
        <v>69</v>
      </c>
      <c r="L67" s="150">
        <v>43</v>
      </c>
      <c r="M67" s="151" t="str">
        <f>IF(ISERROR(VLOOKUP(L67,Proposito_programa!$C$2:$E$59,2,FALSE))," ",VLOOKUP(L67,Proposito_programa!$C$2:$E$59,2,FALSE))</f>
        <v>Cultura ciudadana para la confianza, la convivencia y la participación desde la vida cotidiana</v>
      </c>
      <c r="N67" s="151" t="str">
        <f>IF(ISERROR(VLOOKUP(L67,Proposito_programa!$C$2:$E$59,3,FALSE))," ",VLOOKUP(L67,Proposito_programa!$C$2:$E$59,3,FALSE))</f>
        <v>Propósito 3: Inspirar confianza y legitimidad para vivir sin miedo y ser epicentro de cultura ciudadana, paz y reconciliación</v>
      </c>
      <c r="O67" s="152">
        <v>2128</v>
      </c>
      <c r="P67" s="153">
        <v>8</v>
      </c>
      <c r="Q67" s="154">
        <v>19450034</v>
      </c>
      <c r="R67" s="155" t="s">
        <v>271</v>
      </c>
      <c r="S67" s="154" t="s">
        <v>91</v>
      </c>
      <c r="T67" s="154"/>
      <c r="U67" s="227"/>
      <c r="V67" s="228"/>
      <c r="W67" s="142">
        <v>13620000</v>
      </c>
      <c r="X67" s="229"/>
      <c r="Y67" s="172"/>
      <c r="Z67" s="173"/>
      <c r="AA67" s="174">
        <f t="shared" si="0"/>
        <v>13620000</v>
      </c>
      <c r="AB67" s="175">
        <v>13620000</v>
      </c>
      <c r="AC67" s="230">
        <v>44258</v>
      </c>
      <c r="AD67" s="230">
        <v>44259</v>
      </c>
      <c r="AE67" s="230">
        <v>44442</v>
      </c>
      <c r="AF67" s="231">
        <v>180</v>
      </c>
      <c r="AG67" s="231"/>
      <c r="AH67" s="232"/>
      <c r="AI67" s="233"/>
      <c r="AJ67" s="231"/>
      <c r="AK67" s="231"/>
      <c r="AL67" s="231"/>
      <c r="AM67" s="234"/>
      <c r="AN67" s="234"/>
      <c r="AO67" s="234" t="s">
        <v>73</v>
      </c>
      <c r="AP67" s="234"/>
      <c r="AQ67" s="112">
        <f t="shared" si="1"/>
        <v>1</v>
      </c>
    </row>
    <row r="68" spans="2:43" ht="27.95" customHeight="1" x14ac:dyDescent="0.25">
      <c r="B68" s="145">
        <v>57</v>
      </c>
      <c r="C68" s="145">
        <v>2021</v>
      </c>
      <c r="D68" s="145" t="s">
        <v>231</v>
      </c>
      <c r="E68" s="139" t="s">
        <v>272</v>
      </c>
      <c r="F68" s="141" t="s">
        <v>86</v>
      </c>
      <c r="G68" s="146" t="s">
        <v>80</v>
      </c>
      <c r="H68" s="147" t="s">
        <v>87</v>
      </c>
      <c r="I68" s="148" t="s">
        <v>233</v>
      </c>
      <c r="J68" s="149" t="s">
        <v>89</v>
      </c>
      <c r="K68" s="144" t="s">
        <v>69</v>
      </c>
      <c r="L68" s="150">
        <v>43</v>
      </c>
      <c r="M68" s="151" t="str">
        <f>IF(ISERROR(VLOOKUP(L68,Proposito_programa!$C$2:$E$59,2,FALSE))," ",VLOOKUP(L68,Proposito_programa!$C$2:$E$59,2,FALSE))</f>
        <v>Cultura ciudadana para la confianza, la convivencia y la participación desde la vida cotidiana</v>
      </c>
      <c r="N68" s="151" t="str">
        <f>IF(ISERROR(VLOOKUP(L68,Proposito_programa!$C$2:$E$59,3,FALSE))," ",VLOOKUP(L68,Proposito_programa!$C$2:$E$59,3,FALSE))</f>
        <v>Propósito 3: Inspirar confianza y legitimidad para vivir sin miedo y ser epicentro de cultura ciudadana, paz y reconciliación</v>
      </c>
      <c r="O68" s="152">
        <v>2128</v>
      </c>
      <c r="P68" s="153">
        <v>8</v>
      </c>
      <c r="Q68" s="154">
        <v>79994158</v>
      </c>
      <c r="R68" s="155" t="s">
        <v>273</v>
      </c>
      <c r="S68" s="154" t="s">
        <v>91</v>
      </c>
      <c r="T68" s="154"/>
      <c r="U68" s="227"/>
      <c r="V68" s="228"/>
      <c r="W68" s="142">
        <v>13620000</v>
      </c>
      <c r="X68" s="229"/>
      <c r="Y68" s="172"/>
      <c r="Z68" s="173"/>
      <c r="AA68" s="174">
        <f t="shared" si="0"/>
        <v>13620000</v>
      </c>
      <c r="AB68" s="175">
        <v>13620000</v>
      </c>
      <c r="AC68" s="230">
        <v>44256</v>
      </c>
      <c r="AD68" s="230">
        <v>44257</v>
      </c>
      <c r="AE68" s="230">
        <v>44440</v>
      </c>
      <c r="AF68" s="231">
        <v>180</v>
      </c>
      <c r="AG68" s="231"/>
      <c r="AH68" s="232"/>
      <c r="AI68" s="233"/>
      <c r="AJ68" s="231"/>
      <c r="AK68" s="231"/>
      <c r="AL68" s="231"/>
      <c r="AM68" s="234"/>
      <c r="AN68" s="234"/>
      <c r="AO68" s="234" t="s">
        <v>73</v>
      </c>
      <c r="AP68" s="234"/>
      <c r="AQ68" s="112">
        <f t="shared" si="1"/>
        <v>1</v>
      </c>
    </row>
    <row r="69" spans="2:43" ht="27.95" customHeight="1" x14ac:dyDescent="0.25">
      <c r="B69" s="145">
        <v>58</v>
      </c>
      <c r="C69" s="145">
        <v>2021</v>
      </c>
      <c r="D69" s="145" t="s">
        <v>231</v>
      </c>
      <c r="E69" s="139" t="s">
        <v>274</v>
      </c>
      <c r="F69" s="141" t="s">
        <v>86</v>
      </c>
      <c r="G69" s="146" t="s">
        <v>80</v>
      </c>
      <c r="H69" s="147" t="s">
        <v>87</v>
      </c>
      <c r="I69" s="148" t="s">
        <v>233</v>
      </c>
      <c r="J69" s="149" t="s">
        <v>89</v>
      </c>
      <c r="K69" s="144" t="s">
        <v>69</v>
      </c>
      <c r="L69" s="150">
        <v>43</v>
      </c>
      <c r="M69" s="151" t="str">
        <f>IF(ISERROR(VLOOKUP(L69,Proposito_programa!$C$2:$E$59,2,FALSE))," ",VLOOKUP(L69,Proposito_programa!$C$2:$E$59,2,FALSE))</f>
        <v>Cultura ciudadana para la confianza, la convivencia y la participación desde la vida cotidiana</v>
      </c>
      <c r="N69" s="151" t="str">
        <f>IF(ISERROR(VLOOKUP(L69,Proposito_programa!$C$2:$E$59,3,FALSE))," ",VLOOKUP(L69,Proposito_programa!$C$2:$E$59,3,FALSE))</f>
        <v>Propósito 3: Inspirar confianza y legitimidad para vivir sin miedo y ser epicentro de cultura ciudadana, paz y reconciliación</v>
      </c>
      <c r="O69" s="152">
        <v>2128</v>
      </c>
      <c r="P69" s="153">
        <v>8</v>
      </c>
      <c r="Q69" s="154">
        <v>79772071</v>
      </c>
      <c r="R69" s="155" t="s">
        <v>275</v>
      </c>
      <c r="S69" s="154" t="s">
        <v>91</v>
      </c>
      <c r="T69" s="154"/>
      <c r="U69" s="227"/>
      <c r="V69" s="228"/>
      <c r="W69" s="142">
        <v>13620000</v>
      </c>
      <c r="X69" s="229"/>
      <c r="Y69" s="172"/>
      <c r="Z69" s="173"/>
      <c r="AA69" s="174">
        <f t="shared" si="0"/>
        <v>13620000</v>
      </c>
      <c r="AB69" s="175">
        <v>13620000</v>
      </c>
      <c r="AC69" s="230">
        <v>44256</v>
      </c>
      <c r="AD69" s="230">
        <v>44256</v>
      </c>
      <c r="AE69" s="230">
        <v>44439</v>
      </c>
      <c r="AF69" s="231">
        <v>180</v>
      </c>
      <c r="AG69" s="231"/>
      <c r="AH69" s="232"/>
      <c r="AI69" s="233"/>
      <c r="AJ69" s="231"/>
      <c r="AK69" s="231"/>
      <c r="AL69" s="231"/>
      <c r="AM69" s="234"/>
      <c r="AN69" s="234"/>
      <c r="AO69" s="234" t="s">
        <v>73</v>
      </c>
      <c r="AP69" s="234"/>
      <c r="AQ69" s="112">
        <f t="shared" si="1"/>
        <v>1</v>
      </c>
    </row>
    <row r="70" spans="2:43" ht="27.95" customHeight="1" x14ac:dyDescent="0.25">
      <c r="B70" s="145">
        <v>59</v>
      </c>
      <c r="C70" s="145">
        <v>2021</v>
      </c>
      <c r="D70" s="145" t="s">
        <v>161</v>
      </c>
      <c r="E70" s="139" t="s">
        <v>276</v>
      </c>
      <c r="F70" s="141" t="s">
        <v>86</v>
      </c>
      <c r="G70" s="146" t="s">
        <v>80</v>
      </c>
      <c r="H70" s="147" t="s">
        <v>87</v>
      </c>
      <c r="I70" s="148" t="s">
        <v>163</v>
      </c>
      <c r="J70" s="149" t="s">
        <v>89</v>
      </c>
      <c r="K70" s="144" t="s">
        <v>69</v>
      </c>
      <c r="L70" s="150">
        <v>57</v>
      </c>
      <c r="M70" s="151" t="str">
        <f>IF(ISERROR(VLOOKUP(L70,Proposito_programa!$C$2:$E$59,2,FALSE))," ",VLOOKUP(L70,Proposito_programa!$C$2:$E$59,2,FALSE))</f>
        <v>Gestión pública local</v>
      </c>
      <c r="N70" s="151" t="str">
        <f>IF(ISERROR(VLOOKUP(L70,Proposito_programa!$C$2:$E$59,3,FALSE))," ",VLOOKUP(L70,Proposito_programa!$C$2:$E$59,3,FALSE))</f>
        <v>Propósito 5: Construir Bogotá - Región con gobierno abierto, transparente y ciudadanía consciente</v>
      </c>
      <c r="O70" s="152">
        <v>2105</v>
      </c>
      <c r="P70" s="153">
        <v>2</v>
      </c>
      <c r="Q70" s="154">
        <v>1018418087</v>
      </c>
      <c r="R70" s="155" t="s">
        <v>277</v>
      </c>
      <c r="S70" s="154" t="s">
        <v>91</v>
      </c>
      <c r="T70" s="154"/>
      <c r="U70" s="227"/>
      <c r="V70" s="228"/>
      <c r="W70" s="142">
        <v>17160000</v>
      </c>
      <c r="X70" s="229"/>
      <c r="Y70" s="172"/>
      <c r="Z70" s="173"/>
      <c r="AA70" s="174">
        <f t="shared" si="0"/>
        <v>17160000</v>
      </c>
      <c r="AB70" s="175">
        <v>17160000</v>
      </c>
      <c r="AC70" s="230">
        <v>44257</v>
      </c>
      <c r="AD70" s="230">
        <v>44258</v>
      </c>
      <c r="AE70" s="230">
        <v>44441</v>
      </c>
      <c r="AF70" s="231">
        <v>180</v>
      </c>
      <c r="AG70" s="231"/>
      <c r="AH70" s="232"/>
      <c r="AI70" s="233"/>
      <c r="AJ70" s="231"/>
      <c r="AK70" s="231"/>
      <c r="AL70" s="231"/>
      <c r="AM70" s="234"/>
      <c r="AN70" s="234"/>
      <c r="AO70" s="234" t="s">
        <v>73</v>
      </c>
      <c r="AP70" s="234"/>
      <c r="AQ70" s="112">
        <f t="shared" si="1"/>
        <v>1</v>
      </c>
    </row>
    <row r="71" spans="2:43" ht="27.95" customHeight="1" x14ac:dyDescent="0.25">
      <c r="B71" s="145">
        <v>60</v>
      </c>
      <c r="C71" s="145">
        <v>2021</v>
      </c>
      <c r="D71" s="145" t="s">
        <v>120</v>
      </c>
      <c r="E71" s="139" t="s">
        <v>278</v>
      </c>
      <c r="F71" s="141" t="s">
        <v>86</v>
      </c>
      <c r="G71" s="146" t="s">
        <v>80</v>
      </c>
      <c r="H71" s="147" t="s">
        <v>87</v>
      </c>
      <c r="I71" s="148" t="s">
        <v>122</v>
      </c>
      <c r="J71" s="149" t="s">
        <v>89</v>
      </c>
      <c r="K71" s="144" t="s">
        <v>69</v>
      </c>
      <c r="L71" s="150">
        <v>57</v>
      </c>
      <c r="M71" s="151" t="str">
        <f>IF(ISERROR(VLOOKUP(L71,Proposito_programa!$C$2:$E$59,2,FALSE))," ",VLOOKUP(L71,Proposito_programa!$C$2:$E$59,2,FALSE))</f>
        <v>Gestión pública local</v>
      </c>
      <c r="N71" s="151" t="str">
        <f>IF(ISERROR(VLOOKUP(L71,Proposito_programa!$C$2:$E$59,3,FALSE))," ",VLOOKUP(L71,Proposito_programa!$C$2:$E$59,3,FALSE))</f>
        <v>Propósito 5: Construir Bogotá - Región con gobierno abierto, transparente y ciudadanía consciente</v>
      </c>
      <c r="O71" s="152">
        <v>2105</v>
      </c>
      <c r="P71" s="153">
        <v>5</v>
      </c>
      <c r="Q71" s="154">
        <v>1026269708</v>
      </c>
      <c r="R71" s="155" t="s">
        <v>279</v>
      </c>
      <c r="S71" s="154" t="s">
        <v>91</v>
      </c>
      <c r="T71" s="154"/>
      <c r="U71" s="227"/>
      <c r="V71" s="228"/>
      <c r="W71" s="142">
        <v>33480000</v>
      </c>
      <c r="X71" s="229"/>
      <c r="Y71" s="172"/>
      <c r="Z71" s="173"/>
      <c r="AA71" s="174">
        <f t="shared" si="0"/>
        <v>33480000</v>
      </c>
      <c r="AB71" s="175">
        <v>33480000</v>
      </c>
      <c r="AC71" s="230">
        <v>44256</v>
      </c>
      <c r="AD71" s="230">
        <v>44256</v>
      </c>
      <c r="AE71" s="230">
        <v>44439</v>
      </c>
      <c r="AF71" s="231">
        <v>180</v>
      </c>
      <c r="AG71" s="231"/>
      <c r="AH71" s="232"/>
      <c r="AI71" s="233"/>
      <c r="AJ71" s="231"/>
      <c r="AK71" s="231"/>
      <c r="AL71" s="231"/>
      <c r="AM71" s="234"/>
      <c r="AN71" s="234"/>
      <c r="AO71" s="234" t="s">
        <v>73</v>
      </c>
      <c r="AP71" s="234"/>
      <c r="AQ71" s="112">
        <f t="shared" si="1"/>
        <v>1</v>
      </c>
    </row>
    <row r="72" spans="2:43" ht="27.95" customHeight="1" x14ac:dyDescent="0.25">
      <c r="B72" s="145">
        <v>61</v>
      </c>
      <c r="C72" s="145">
        <v>2021</v>
      </c>
      <c r="D72" s="145" t="s">
        <v>231</v>
      </c>
      <c r="E72" s="139" t="s">
        <v>280</v>
      </c>
      <c r="F72" s="141" t="s">
        <v>86</v>
      </c>
      <c r="G72" s="146" t="s">
        <v>80</v>
      </c>
      <c r="H72" s="147" t="s">
        <v>87</v>
      </c>
      <c r="I72" s="148" t="s">
        <v>233</v>
      </c>
      <c r="J72" s="149" t="s">
        <v>89</v>
      </c>
      <c r="K72" s="144" t="s">
        <v>69</v>
      </c>
      <c r="L72" s="150">
        <v>43</v>
      </c>
      <c r="M72" s="151" t="str">
        <f>IF(ISERROR(VLOOKUP(L72,Proposito_programa!$C$2:$E$59,2,FALSE))," ",VLOOKUP(L72,Proposito_programa!$C$2:$E$59,2,FALSE))</f>
        <v>Cultura ciudadana para la confianza, la convivencia y la participación desde la vida cotidiana</v>
      </c>
      <c r="N72" s="151" t="str">
        <f>IF(ISERROR(VLOOKUP(L72,Proposito_programa!$C$2:$E$59,3,FALSE))," ",VLOOKUP(L72,Proposito_programa!$C$2:$E$59,3,FALSE))</f>
        <v>Propósito 3: Inspirar confianza y legitimidad para vivir sin miedo y ser epicentro de cultura ciudadana, paz y reconciliación</v>
      </c>
      <c r="O72" s="152">
        <v>2128</v>
      </c>
      <c r="P72" s="153">
        <v>8</v>
      </c>
      <c r="Q72" s="154">
        <v>52886138</v>
      </c>
      <c r="R72" s="155" t="s">
        <v>281</v>
      </c>
      <c r="S72" s="154" t="s">
        <v>91</v>
      </c>
      <c r="T72" s="154"/>
      <c r="U72" s="227"/>
      <c r="V72" s="228"/>
      <c r="W72" s="142">
        <v>13620000</v>
      </c>
      <c r="X72" s="229"/>
      <c r="Y72" s="172"/>
      <c r="Z72" s="173"/>
      <c r="AA72" s="174">
        <f t="shared" si="0"/>
        <v>13620000</v>
      </c>
      <c r="AB72" s="175">
        <v>13620000</v>
      </c>
      <c r="AC72" s="230">
        <v>44256</v>
      </c>
      <c r="AD72" s="230">
        <v>44257</v>
      </c>
      <c r="AE72" s="230">
        <v>44440</v>
      </c>
      <c r="AF72" s="231">
        <v>180</v>
      </c>
      <c r="AG72" s="231"/>
      <c r="AH72" s="232"/>
      <c r="AI72" s="233"/>
      <c r="AJ72" s="231"/>
      <c r="AK72" s="231"/>
      <c r="AL72" s="231"/>
      <c r="AM72" s="234"/>
      <c r="AN72" s="234"/>
      <c r="AO72" s="234" t="s">
        <v>73</v>
      </c>
      <c r="AP72" s="234"/>
      <c r="AQ72" s="112">
        <f t="shared" si="1"/>
        <v>1</v>
      </c>
    </row>
    <row r="73" spans="2:43" ht="27.95" customHeight="1" x14ac:dyDescent="0.25">
      <c r="B73" s="145">
        <v>62</v>
      </c>
      <c r="C73" s="145">
        <v>2021</v>
      </c>
      <c r="D73" s="145" t="s">
        <v>207</v>
      </c>
      <c r="E73" s="139" t="s">
        <v>282</v>
      </c>
      <c r="F73" s="141" t="s">
        <v>86</v>
      </c>
      <c r="G73" s="146" t="s">
        <v>80</v>
      </c>
      <c r="H73" s="147" t="s">
        <v>87</v>
      </c>
      <c r="I73" s="148" t="s">
        <v>209</v>
      </c>
      <c r="J73" s="149" t="s">
        <v>89</v>
      </c>
      <c r="K73" s="144" t="s">
        <v>69</v>
      </c>
      <c r="L73" s="150">
        <v>1</v>
      </c>
      <c r="M73" s="151" t="str">
        <f>IF(ISERROR(VLOOKUP(L73,Proposito_programa!$C$2:$E$59,2,FALSE))," ",VLOOKUP(L73,Proposito_programa!$C$2:$E$59,2,FALSE))</f>
        <v>Subsidios y transferencias para la equidad</v>
      </c>
      <c r="N73" s="151" t="str">
        <f>IF(ISERROR(VLOOKUP(L73,Proposito_programa!$C$2:$E$59,3,FALSE))," ",VLOOKUP(L73,Proposito_programa!$C$2:$E$59,3,FALSE))</f>
        <v>Propósito 1: Hacer un nuevo contrato social para incrementar la inclusión social, productiva y política</v>
      </c>
      <c r="O73" s="152">
        <v>2081</v>
      </c>
      <c r="P73" s="153">
        <v>5</v>
      </c>
      <c r="Q73" s="154">
        <v>1136882124</v>
      </c>
      <c r="R73" s="155" t="s">
        <v>283</v>
      </c>
      <c r="S73" s="154" t="s">
        <v>91</v>
      </c>
      <c r="T73" s="154"/>
      <c r="U73" s="227"/>
      <c r="V73" s="228"/>
      <c r="W73" s="142">
        <v>29700000</v>
      </c>
      <c r="X73" s="229"/>
      <c r="Y73" s="172"/>
      <c r="Z73" s="173"/>
      <c r="AA73" s="174">
        <f t="shared" si="0"/>
        <v>29700000</v>
      </c>
      <c r="AB73" s="175">
        <v>29700000</v>
      </c>
      <c r="AC73" s="230">
        <v>44259</v>
      </c>
      <c r="AD73" s="230">
        <v>44259</v>
      </c>
      <c r="AE73" s="230">
        <v>44442</v>
      </c>
      <c r="AF73" s="231">
        <v>180</v>
      </c>
      <c r="AG73" s="231"/>
      <c r="AH73" s="232"/>
      <c r="AI73" s="233"/>
      <c r="AJ73" s="231"/>
      <c r="AK73" s="231"/>
      <c r="AL73" s="231"/>
      <c r="AM73" s="234"/>
      <c r="AN73" s="234"/>
      <c r="AO73" s="234" t="s">
        <v>73</v>
      </c>
      <c r="AP73" s="234"/>
      <c r="AQ73" s="112">
        <f t="shared" si="1"/>
        <v>1</v>
      </c>
    </row>
    <row r="74" spans="2:43" ht="27.95" customHeight="1" x14ac:dyDescent="0.25">
      <c r="B74" s="145">
        <v>63</v>
      </c>
      <c r="C74" s="145">
        <v>2021</v>
      </c>
      <c r="D74" s="145" t="s">
        <v>207</v>
      </c>
      <c r="E74" s="139" t="s">
        <v>284</v>
      </c>
      <c r="F74" s="141" t="s">
        <v>86</v>
      </c>
      <c r="G74" s="146" t="s">
        <v>80</v>
      </c>
      <c r="H74" s="147" t="s">
        <v>87</v>
      </c>
      <c r="I74" s="148" t="s">
        <v>209</v>
      </c>
      <c r="J74" s="149" t="s">
        <v>89</v>
      </c>
      <c r="K74" s="144" t="s">
        <v>69</v>
      </c>
      <c r="L74" s="150">
        <v>1</v>
      </c>
      <c r="M74" s="151" t="str">
        <f>IF(ISERROR(VLOOKUP(L74,Proposito_programa!$C$2:$E$59,2,FALSE))," ",VLOOKUP(L74,Proposito_programa!$C$2:$E$59,2,FALSE))</f>
        <v>Subsidios y transferencias para la equidad</v>
      </c>
      <c r="N74" s="151" t="str">
        <f>IF(ISERROR(VLOOKUP(L74,Proposito_programa!$C$2:$E$59,3,FALSE))," ",VLOOKUP(L74,Proposito_programa!$C$2:$E$59,3,FALSE))</f>
        <v>Propósito 1: Hacer un nuevo contrato social para incrementar la inclusión social, productiva y política</v>
      </c>
      <c r="O74" s="152">
        <v>2081</v>
      </c>
      <c r="P74" s="153">
        <v>5</v>
      </c>
      <c r="Q74" s="154">
        <v>1022950567</v>
      </c>
      <c r="R74" s="155" t="s">
        <v>285</v>
      </c>
      <c r="S74" s="154" t="s">
        <v>91</v>
      </c>
      <c r="T74" s="154"/>
      <c r="U74" s="227"/>
      <c r="V74" s="228"/>
      <c r="W74" s="142">
        <v>29700000</v>
      </c>
      <c r="X74" s="229"/>
      <c r="Y74" s="172"/>
      <c r="Z74" s="173"/>
      <c r="AA74" s="174">
        <f t="shared" si="0"/>
        <v>29700000</v>
      </c>
      <c r="AB74" s="175">
        <v>29700000</v>
      </c>
      <c r="AC74" s="230">
        <v>44259</v>
      </c>
      <c r="AD74" s="230">
        <v>44259</v>
      </c>
      <c r="AE74" s="230">
        <v>44442</v>
      </c>
      <c r="AF74" s="231">
        <v>180</v>
      </c>
      <c r="AG74" s="231"/>
      <c r="AH74" s="232"/>
      <c r="AI74" s="233"/>
      <c r="AJ74" s="231"/>
      <c r="AK74" s="231"/>
      <c r="AL74" s="231"/>
      <c r="AM74" s="234"/>
      <c r="AN74" s="234"/>
      <c r="AO74" s="234" t="s">
        <v>73</v>
      </c>
      <c r="AP74" s="234"/>
      <c r="AQ74" s="112">
        <f t="shared" si="1"/>
        <v>1</v>
      </c>
    </row>
    <row r="75" spans="2:43" ht="27.95" customHeight="1" x14ac:dyDescent="0.25">
      <c r="B75" s="145">
        <v>64</v>
      </c>
      <c r="C75" s="145">
        <v>2021</v>
      </c>
      <c r="D75" s="145" t="s">
        <v>286</v>
      </c>
      <c r="E75" s="139" t="s">
        <v>287</v>
      </c>
      <c r="F75" s="141" t="s">
        <v>86</v>
      </c>
      <c r="G75" s="146" t="s">
        <v>80</v>
      </c>
      <c r="H75" s="147" t="s">
        <v>87</v>
      </c>
      <c r="I75" s="148" t="s">
        <v>144</v>
      </c>
      <c r="J75" s="149" t="s">
        <v>89</v>
      </c>
      <c r="K75" s="144" t="s">
        <v>69</v>
      </c>
      <c r="L75" s="150">
        <v>57</v>
      </c>
      <c r="M75" s="151" t="str">
        <f>IF(ISERROR(VLOOKUP(L75,Proposito_programa!$C$2:$E$59,2,FALSE))," ",VLOOKUP(L75,Proposito_programa!$C$2:$E$59,2,FALSE))</f>
        <v>Gestión pública local</v>
      </c>
      <c r="N75" s="151" t="str">
        <f>IF(ISERROR(VLOOKUP(L75,Proposito_programa!$C$2:$E$59,3,FALSE))," ",VLOOKUP(L75,Proposito_programa!$C$2:$E$59,3,FALSE))</f>
        <v>Propósito 5: Construir Bogotá - Región con gobierno abierto, transparente y ciudadanía consciente</v>
      </c>
      <c r="O75" s="152">
        <v>2105</v>
      </c>
      <c r="P75" s="153">
        <v>1</v>
      </c>
      <c r="Q75" s="154">
        <v>52392065</v>
      </c>
      <c r="R75" s="155" t="s">
        <v>288</v>
      </c>
      <c r="S75" s="154" t="s">
        <v>91</v>
      </c>
      <c r="T75" s="154"/>
      <c r="U75" s="227"/>
      <c r="V75" s="228"/>
      <c r="W75" s="142">
        <v>43800000</v>
      </c>
      <c r="X75" s="229"/>
      <c r="Y75" s="172"/>
      <c r="Z75" s="173"/>
      <c r="AA75" s="174">
        <f t="shared" si="0"/>
        <v>43800000</v>
      </c>
      <c r="AB75" s="175">
        <v>43800000</v>
      </c>
      <c r="AC75" s="230">
        <v>44256</v>
      </c>
      <c r="AD75" s="230">
        <v>44256</v>
      </c>
      <c r="AE75" s="230">
        <v>44439</v>
      </c>
      <c r="AF75" s="231">
        <v>180</v>
      </c>
      <c r="AG75" s="231"/>
      <c r="AH75" s="232"/>
      <c r="AI75" s="233"/>
      <c r="AJ75" s="231"/>
      <c r="AK75" s="231"/>
      <c r="AL75" s="231"/>
      <c r="AM75" s="234"/>
      <c r="AN75" s="234"/>
      <c r="AO75" s="234" t="s">
        <v>73</v>
      </c>
      <c r="AP75" s="234"/>
      <c r="AQ75" s="112">
        <f t="shared" si="1"/>
        <v>1</v>
      </c>
    </row>
    <row r="76" spans="2:43" ht="27.95" customHeight="1" x14ac:dyDescent="0.25">
      <c r="B76" s="145">
        <v>65</v>
      </c>
      <c r="C76" s="145">
        <v>2021</v>
      </c>
      <c r="D76" s="145" t="s">
        <v>289</v>
      </c>
      <c r="E76" s="139" t="s">
        <v>290</v>
      </c>
      <c r="F76" s="141" t="s">
        <v>86</v>
      </c>
      <c r="G76" s="146" t="s">
        <v>80</v>
      </c>
      <c r="H76" s="147" t="s">
        <v>87</v>
      </c>
      <c r="I76" s="148" t="s">
        <v>291</v>
      </c>
      <c r="J76" s="149" t="s">
        <v>89</v>
      </c>
      <c r="K76" s="144" t="s">
        <v>69</v>
      </c>
      <c r="L76" s="150">
        <v>57</v>
      </c>
      <c r="M76" s="151" t="str">
        <f>IF(ISERROR(VLOOKUP(L76,Proposito_programa!$C$2:$E$59,2,FALSE))," ",VLOOKUP(L76,Proposito_programa!$C$2:$E$59,2,FALSE))</f>
        <v>Gestión pública local</v>
      </c>
      <c r="N76" s="151" t="str">
        <f>IF(ISERROR(VLOOKUP(L76,Proposito_programa!$C$2:$E$59,3,FALSE))," ",VLOOKUP(L76,Proposito_programa!$C$2:$E$59,3,FALSE))</f>
        <v>Propósito 5: Construir Bogotá - Región con gobierno abierto, transparente y ciudadanía consciente</v>
      </c>
      <c r="O76" s="152">
        <v>2105</v>
      </c>
      <c r="P76" s="153">
        <v>2</v>
      </c>
      <c r="Q76" s="154">
        <v>1010187248</v>
      </c>
      <c r="R76" s="155" t="s">
        <v>292</v>
      </c>
      <c r="S76" s="154" t="s">
        <v>91</v>
      </c>
      <c r="T76" s="154"/>
      <c r="U76" s="227"/>
      <c r="V76" s="228"/>
      <c r="W76" s="142">
        <v>13620000</v>
      </c>
      <c r="X76" s="229"/>
      <c r="Y76" s="172"/>
      <c r="Z76" s="173"/>
      <c r="AA76" s="174">
        <f t="shared" si="0"/>
        <v>13620000</v>
      </c>
      <c r="AB76" s="175">
        <v>13620000</v>
      </c>
      <c r="AC76" s="230">
        <v>44256</v>
      </c>
      <c r="AD76" s="230">
        <v>44257</v>
      </c>
      <c r="AE76" s="230">
        <v>44440</v>
      </c>
      <c r="AF76" s="231">
        <v>180</v>
      </c>
      <c r="AG76" s="231"/>
      <c r="AH76" s="232"/>
      <c r="AI76" s="233"/>
      <c r="AJ76" s="231"/>
      <c r="AK76" s="231"/>
      <c r="AL76" s="231"/>
      <c r="AM76" s="234"/>
      <c r="AN76" s="234"/>
      <c r="AO76" s="234" t="s">
        <v>73</v>
      </c>
      <c r="AP76" s="234"/>
      <c r="AQ76" s="112">
        <f t="shared" si="1"/>
        <v>1</v>
      </c>
    </row>
    <row r="77" spans="2:43" ht="27.95" customHeight="1" x14ac:dyDescent="0.25">
      <c r="B77" s="145">
        <v>66</v>
      </c>
      <c r="C77" s="145">
        <v>2021</v>
      </c>
      <c r="D77" s="145" t="s">
        <v>293</v>
      </c>
      <c r="E77" s="139" t="s">
        <v>294</v>
      </c>
      <c r="F77" s="141" t="s">
        <v>86</v>
      </c>
      <c r="G77" s="146" t="s">
        <v>80</v>
      </c>
      <c r="H77" s="147" t="s">
        <v>87</v>
      </c>
      <c r="I77" s="148" t="s">
        <v>295</v>
      </c>
      <c r="J77" s="149" t="s">
        <v>89</v>
      </c>
      <c r="K77" s="144" t="s">
        <v>69</v>
      </c>
      <c r="L77" s="150">
        <v>57</v>
      </c>
      <c r="M77" s="151" t="str">
        <f>IF(ISERROR(VLOOKUP(L77,Proposito_programa!$C$2:$E$59,2,FALSE))," ",VLOOKUP(L77,Proposito_programa!$C$2:$E$59,2,FALSE))</f>
        <v>Gestión pública local</v>
      </c>
      <c r="N77" s="151" t="str">
        <f>IF(ISERROR(VLOOKUP(L77,Proposito_programa!$C$2:$E$59,3,FALSE))," ",VLOOKUP(L77,Proposito_programa!$C$2:$E$59,3,FALSE))</f>
        <v>Propósito 5: Construir Bogotá - Región con gobierno abierto, transparente y ciudadanía consciente</v>
      </c>
      <c r="O77" s="152">
        <v>2105</v>
      </c>
      <c r="P77" s="153">
        <v>1</v>
      </c>
      <c r="Q77" s="154">
        <v>79765033</v>
      </c>
      <c r="R77" s="155" t="s">
        <v>296</v>
      </c>
      <c r="S77" s="154" t="s">
        <v>91</v>
      </c>
      <c r="T77" s="154"/>
      <c r="U77" s="227"/>
      <c r="V77" s="228"/>
      <c r="W77" s="142">
        <v>43800000</v>
      </c>
      <c r="X77" s="229"/>
      <c r="Y77" s="172"/>
      <c r="Z77" s="173"/>
      <c r="AA77" s="174">
        <f t="shared" si="0"/>
        <v>43800000</v>
      </c>
      <c r="AB77" s="175">
        <v>43800000</v>
      </c>
      <c r="AC77" s="230">
        <v>44256</v>
      </c>
      <c r="AD77" s="230">
        <v>44256</v>
      </c>
      <c r="AE77" s="230">
        <v>44439</v>
      </c>
      <c r="AF77" s="231">
        <v>180</v>
      </c>
      <c r="AG77" s="231"/>
      <c r="AH77" s="232"/>
      <c r="AI77" s="233"/>
      <c r="AJ77" s="231"/>
      <c r="AK77" s="231"/>
      <c r="AL77" s="231"/>
      <c r="AM77" s="234"/>
      <c r="AN77" s="234"/>
      <c r="AO77" s="234" t="s">
        <v>73</v>
      </c>
      <c r="AP77" s="234"/>
      <c r="AQ77" s="112">
        <f t="shared" si="1"/>
        <v>1</v>
      </c>
    </row>
    <row r="78" spans="2:43" ht="27.95" customHeight="1" x14ac:dyDescent="0.25">
      <c r="B78" s="145">
        <v>67</v>
      </c>
      <c r="C78" s="145">
        <v>2021</v>
      </c>
      <c r="D78" s="145" t="s">
        <v>297</v>
      </c>
      <c r="E78" s="139" t="s">
        <v>298</v>
      </c>
      <c r="F78" s="141" t="s">
        <v>86</v>
      </c>
      <c r="G78" s="146" t="s">
        <v>80</v>
      </c>
      <c r="H78" s="147" t="s">
        <v>87</v>
      </c>
      <c r="I78" s="148" t="s">
        <v>299</v>
      </c>
      <c r="J78" s="149" t="s">
        <v>89</v>
      </c>
      <c r="K78" s="144" t="s">
        <v>69</v>
      </c>
      <c r="L78" s="150">
        <v>57</v>
      </c>
      <c r="M78" s="151" t="str">
        <f>IF(ISERROR(VLOOKUP(L78,Proposito_programa!$C$2:$E$59,2,FALSE))," ",VLOOKUP(L78,Proposito_programa!$C$2:$E$59,2,FALSE))</f>
        <v>Gestión pública local</v>
      </c>
      <c r="N78" s="151" t="str">
        <f>IF(ISERROR(VLOOKUP(L78,Proposito_programa!$C$2:$E$59,3,FALSE))," ",VLOOKUP(L78,Proposito_programa!$C$2:$E$59,3,FALSE))</f>
        <v>Propósito 5: Construir Bogotá - Región con gobierno abierto, transparente y ciudadanía consciente</v>
      </c>
      <c r="O78" s="152">
        <v>2105</v>
      </c>
      <c r="P78" s="153">
        <v>1</v>
      </c>
      <c r="Q78" s="154">
        <v>1022358891</v>
      </c>
      <c r="R78" s="155" t="s">
        <v>300</v>
      </c>
      <c r="S78" s="154" t="s">
        <v>91</v>
      </c>
      <c r="T78" s="154"/>
      <c r="U78" s="227"/>
      <c r="V78" s="228"/>
      <c r="W78" s="142">
        <v>32580000</v>
      </c>
      <c r="X78" s="229"/>
      <c r="Y78" s="172"/>
      <c r="Z78" s="173"/>
      <c r="AA78" s="174">
        <f t="shared" si="0"/>
        <v>32580000</v>
      </c>
      <c r="AB78" s="175">
        <v>32580000</v>
      </c>
      <c r="AC78" s="230">
        <v>44258</v>
      </c>
      <c r="AD78" s="230">
        <v>44258</v>
      </c>
      <c r="AE78" s="230">
        <v>44441</v>
      </c>
      <c r="AF78" s="231">
        <v>180</v>
      </c>
      <c r="AG78" s="231"/>
      <c r="AH78" s="232"/>
      <c r="AI78" s="233"/>
      <c r="AJ78" s="231"/>
      <c r="AK78" s="231"/>
      <c r="AL78" s="231"/>
      <c r="AM78" s="234"/>
      <c r="AN78" s="234"/>
      <c r="AO78" s="234" t="s">
        <v>73</v>
      </c>
      <c r="AP78" s="234"/>
      <c r="AQ78" s="112">
        <f t="shared" si="1"/>
        <v>1</v>
      </c>
    </row>
    <row r="79" spans="2:43" ht="27.95" customHeight="1" x14ac:dyDescent="0.25">
      <c r="B79" s="145">
        <v>68</v>
      </c>
      <c r="C79" s="145">
        <v>2021</v>
      </c>
      <c r="D79" s="145" t="s">
        <v>301</v>
      </c>
      <c r="E79" s="139" t="s">
        <v>302</v>
      </c>
      <c r="F79" s="141" t="s">
        <v>86</v>
      </c>
      <c r="G79" s="146" t="s">
        <v>80</v>
      </c>
      <c r="H79" s="147" t="s">
        <v>87</v>
      </c>
      <c r="I79" s="148" t="s">
        <v>303</v>
      </c>
      <c r="J79" s="149" t="s">
        <v>89</v>
      </c>
      <c r="K79" s="144" t="s">
        <v>69</v>
      </c>
      <c r="L79" s="150">
        <v>57</v>
      </c>
      <c r="M79" s="151" t="str">
        <f>IF(ISERROR(VLOOKUP(L79,Proposito_programa!$C$2:$E$59,2,FALSE))," ",VLOOKUP(L79,Proposito_programa!$C$2:$E$59,2,FALSE))</f>
        <v>Gestión pública local</v>
      </c>
      <c r="N79" s="151" t="str">
        <f>IF(ISERROR(VLOOKUP(L79,Proposito_programa!$C$2:$E$59,3,FALSE))," ",VLOOKUP(L79,Proposito_programa!$C$2:$E$59,3,FALSE))</f>
        <v>Propósito 5: Construir Bogotá - Región con gobierno abierto, transparente y ciudadanía consciente</v>
      </c>
      <c r="O79" s="152">
        <v>2105</v>
      </c>
      <c r="P79" s="153">
        <v>1</v>
      </c>
      <c r="Q79" s="154">
        <v>1039457970</v>
      </c>
      <c r="R79" s="155" t="s">
        <v>304</v>
      </c>
      <c r="S79" s="154" t="s">
        <v>91</v>
      </c>
      <c r="T79" s="154"/>
      <c r="U79" s="227"/>
      <c r="V79" s="228"/>
      <c r="W79" s="142">
        <v>13620000</v>
      </c>
      <c r="X79" s="229"/>
      <c r="Y79" s="172"/>
      <c r="Z79" s="173"/>
      <c r="AA79" s="174">
        <f t="shared" si="0"/>
        <v>13620000</v>
      </c>
      <c r="AB79" s="175">
        <v>13620000</v>
      </c>
      <c r="AC79" s="230">
        <v>44257</v>
      </c>
      <c r="AD79" s="230">
        <v>44259</v>
      </c>
      <c r="AE79" s="230">
        <v>44442</v>
      </c>
      <c r="AF79" s="231">
        <v>180</v>
      </c>
      <c r="AG79" s="231"/>
      <c r="AH79" s="232"/>
      <c r="AI79" s="233"/>
      <c r="AJ79" s="231"/>
      <c r="AK79" s="231"/>
      <c r="AL79" s="231"/>
      <c r="AM79" s="234"/>
      <c r="AN79" s="234"/>
      <c r="AO79" s="234" t="s">
        <v>73</v>
      </c>
      <c r="AP79" s="234"/>
      <c r="AQ79" s="112">
        <f t="shared" si="1"/>
        <v>1</v>
      </c>
    </row>
    <row r="80" spans="2:43" ht="27.95" customHeight="1" x14ac:dyDescent="0.25">
      <c r="B80" s="145">
        <v>69</v>
      </c>
      <c r="C80" s="145">
        <v>2021</v>
      </c>
      <c r="D80" s="145" t="s">
        <v>104</v>
      </c>
      <c r="E80" s="139" t="s">
        <v>305</v>
      </c>
      <c r="F80" s="141" t="s">
        <v>86</v>
      </c>
      <c r="G80" s="146" t="s">
        <v>80</v>
      </c>
      <c r="H80" s="147" t="s">
        <v>87</v>
      </c>
      <c r="I80" s="148" t="s">
        <v>106</v>
      </c>
      <c r="J80" s="149" t="s">
        <v>89</v>
      </c>
      <c r="K80" s="144" t="s">
        <v>69</v>
      </c>
      <c r="L80" s="150">
        <v>57</v>
      </c>
      <c r="M80" s="151" t="str">
        <f>IF(ISERROR(VLOOKUP(L80,Proposito_programa!$C$2:$E$59,2,FALSE))," ",VLOOKUP(L80,Proposito_programa!$C$2:$E$59,2,FALSE))</f>
        <v>Gestión pública local</v>
      </c>
      <c r="N80" s="151" t="str">
        <f>IF(ISERROR(VLOOKUP(L80,Proposito_programa!$C$2:$E$59,3,FALSE))," ",VLOOKUP(L80,Proposito_programa!$C$2:$E$59,3,FALSE))</f>
        <v>Propósito 5: Construir Bogotá - Región con gobierno abierto, transparente y ciudadanía consciente</v>
      </c>
      <c r="O80" s="152">
        <v>2105</v>
      </c>
      <c r="P80" s="153">
        <v>3</v>
      </c>
      <c r="Q80" s="154">
        <v>79912636</v>
      </c>
      <c r="R80" s="155" t="s">
        <v>306</v>
      </c>
      <c r="S80" s="154" t="s">
        <v>91</v>
      </c>
      <c r="T80" s="154"/>
      <c r="U80" s="227"/>
      <c r="V80" s="228"/>
      <c r="W80" s="142">
        <v>15600000</v>
      </c>
      <c r="X80" s="229"/>
      <c r="Y80" s="172"/>
      <c r="Z80" s="173"/>
      <c r="AA80" s="174">
        <f t="shared" si="0"/>
        <v>15600000</v>
      </c>
      <c r="AB80" s="175">
        <v>15600000</v>
      </c>
      <c r="AC80" s="230">
        <v>44258</v>
      </c>
      <c r="AD80" s="230">
        <v>44259</v>
      </c>
      <c r="AE80" s="230">
        <v>44453</v>
      </c>
      <c r="AF80" s="231">
        <v>180</v>
      </c>
      <c r="AG80" s="231"/>
      <c r="AH80" s="232"/>
      <c r="AI80" s="233"/>
      <c r="AJ80" s="231"/>
      <c r="AK80" s="231"/>
      <c r="AL80" s="231"/>
      <c r="AM80" s="234"/>
      <c r="AN80" s="234"/>
      <c r="AO80" s="234" t="s">
        <v>73</v>
      </c>
      <c r="AP80" s="234"/>
      <c r="AQ80" s="112">
        <f t="shared" si="1"/>
        <v>1</v>
      </c>
    </row>
    <row r="81" spans="1:43" ht="27.95" customHeight="1" x14ac:dyDescent="0.25">
      <c r="B81" s="145">
        <v>71</v>
      </c>
      <c r="C81" s="145">
        <v>2021</v>
      </c>
      <c r="D81" s="145" t="s">
        <v>120</v>
      </c>
      <c r="E81" s="139" t="s">
        <v>307</v>
      </c>
      <c r="F81" s="141" t="s">
        <v>86</v>
      </c>
      <c r="G81" s="146" t="s">
        <v>80</v>
      </c>
      <c r="H81" s="147" t="s">
        <v>87</v>
      </c>
      <c r="I81" s="148" t="s">
        <v>122</v>
      </c>
      <c r="J81" s="149" t="s">
        <v>89</v>
      </c>
      <c r="K81" s="144" t="s">
        <v>69</v>
      </c>
      <c r="L81" s="150">
        <v>57</v>
      </c>
      <c r="M81" s="151" t="str">
        <f>IF(ISERROR(VLOOKUP(L81,Proposito_programa!$C$2:$E$59,2,FALSE))," ",VLOOKUP(L81,Proposito_programa!$C$2:$E$59,2,FALSE))</f>
        <v>Gestión pública local</v>
      </c>
      <c r="N81" s="151" t="str">
        <f>IF(ISERROR(VLOOKUP(L81,Proposito_programa!$C$2:$E$59,3,FALSE))," ",VLOOKUP(L81,Proposito_programa!$C$2:$E$59,3,FALSE))</f>
        <v>Propósito 5: Construir Bogotá - Región con gobierno abierto, transparente y ciudadanía consciente</v>
      </c>
      <c r="O81" s="152">
        <v>2105</v>
      </c>
      <c r="P81" s="153">
        <v>5</v>
      </c>
      <c r="Q81" s="154">
        <v>1010185467</v>
      </c>
      <c r="R81" s="155" t="s">
        <v>308</v>
      </c>
      <c r="S81" s="154" t="s">
        <v>91</v>
      </c>
      <c r="T81" s="154"/>
      <c r="U81" s="227"/>
      <c r="V81" s="228"/>
      <c r="W81" s="142">
        <v>33480000</v>
      </c>
      <c r="X81" s="229"/>
      <c r="Y81" s="172"/>
      <c r="Z81" s="173"/>
      <c r="AA81" s="174">
        <f t="shared" si="0"/>
        <v>33480000</v>
      </c>
      <c r="AB81" s="175">
        <v>33480000</v>
      </c>
      <c r="AC81" s="230">
        <v>44260</v>
      </c>
      <c r="AD81" s="230">
        <v>44263</v>
      </c>
      <c r="AE81" s="230" t="s">
        <v>309</v>
      </c>
      <c r="AF81" s="231">
        <v>180</v>
      </c>
      <c r="AG81" s="231"/>
      <c r="AH81" s="232"/>
      <c r="AI81" s="233"/>
      <c r="AJ81" s="231"/>
      <c r="AK81" s="231"/>
      <c r="AL81" s="231"/>
      <c r="AM81" s="234"/>
      <c r="AN81" s="234"/>
      <c r="AO81" s="234" t="s">
        <v>73</v>
      </c>
      <c r="AP81" s="234"/>
      <c r="AQ81" s="112">
        <f t="shared" si="1"/>
        <v>1</v>
      </c>
    </row>
    <row r="82" spans="1:43" ht="27.95" customHeight="1" x14ac:dyDescent="0.25">
      <c r="B82" s="145">
        <v>72</v>
      </c>
      <c r="C82" s="145">
        <v>2021</v>
      </c>
      <c r="D82" s="145" t="s">
        <v>310</v>
      </c>
      <c r="E82" s="139" t="s">
        <v>311</v>
      </c>
      <c r="F82" s="141" t="s">
        <v>86</v>
      </c>
      <c r="G82" s="146" t="s">
        <v>80</v>
      </c>
      <c r="H82" s="147" t="s">
        <v>87</v>
      </c>
      <c r="I82" s="148" t="s">
        <v>312</v>
      </c>
      <c r="J82" s="149" t="s">
        <v>89</v>
      </c>
      <c r="K82" s="144" t="s">
        <v>69</v>
      </c>
      <c r="L82" s="150">
        <v>57</v>
      </c>
      <c r="M82" s="151" t="str">
        <f>IF(ISERROR(VLOOKUP(L82,Proposito_programa!$C$2:$E$59,2,FALSE))," ",VLOOKUP(L82,Proposito_programa!$C$2:$E$59,2,FALSE))</f>
        <v>Gestión pública local</v>
      </c>
      <c r="N82" s="151" t="str">
        <f>IF(ISERROR(VLOOKUP(L82,Proposito_programa!$C$2:$E$59,3,FALSE))," ",VLOOKUP(L82,Proposito_programa!$C$2:$E$59,3,FALSE))</f>
        <v>Propósito 5: Construir Bogotá - Región con gobierno abierto, transparente y ciudadanía consciente</v>
      </c>
      <c r="O82" s="152">
        <v>2105</v>
      </c>
      <c r="P82" s="153">
        <v>2</v>
      </c>
      <c r="Q82" s="154">
        <v>82360623</v>
      </c>
      <c r="R82" s="155" t="s">
        <v>313</v>
      </c>
      <c r="S82" s="154" t="s">
        <v>91</v>
      </c>
      <c r="T82" s="154"/>
      <c r="U82" s="227"/>
      <c r="V82" s="228"/>
      <c r="W82" s="142">
        <v>13620000</v>
      </c>
      <c r="X82" s="229"/>
      <c r="Y82" s="172"/>
      <c r="Z82" s="173"/>
      <c r="AA82" s="174">
        <f t="shared" si="0"/>
        <v>13620000</v>
      </c>
      <c r="AB82" s="175">
        <v>13620000</v>
      </c>
      <c r="AC82" s="230">
        <v>44259</v>
      </c>
      <c r="AD82" s="230">
        <v>44260</v>
      </c>
      <c r="AE82" s="230">
        <v>44443</v>
      </c>
      <c r="AF82" s="231">
        <v>180</v>
      </c>
      <c r="AG82" s="231"/>
      <c r="AH82" s="232"/>
      <c r="AI82" s="233"/>
      <c r="AJ82" s="231"/>
      <c r="AK82" s="231"/>
      <c r="AL82" s="231"/>
      <c r="AM82" s="234"/>
      <c r="AN82" s="234"/>
      <c r="AO82" s="234" t="s">
        <v>73</v>
      </c>
      <c r="AP82" s="234"/>
      <c r="AQ82" s="112">
        <f t="shared" si="1"/>
        <v>1</v>
      </c>
    </row>
    <row r="83" spans="1:43" ht="27.95" customHeight="1" x14ac:dyDescent="0.25">
      <c r="B83" s="145">
        <v>73</v>
      </c>
      <c r="C83" s="145">
        <v>2021</v>
      </c>
      <c r="D83" s="145" t="s">
        <v>310</v>
      </c>
      <c r="E83" s="139" t="s">
        <v>314</v>
      </c>
      <c r="F83" s="141" t="s">
        <v>86</v>
      </c>
      <c r="G83" s="146" t="s">
        <v>80</v>
      </c>
      <c r="H83" s="147" t="s">
        <v>87</v>
      </c>
      <c r="I83" s="148" t="s">
        <v>312</v>
      </c>
      <c r="J83" s="149" t="s">
        <v>89</v>
      </c>
      <c r="K83" s="144" t="s">
        <v>69</v>
      </c>
      <c r="L83" s="150">
        <v>57</v>
      </c>
      <c r="M83" s="151" t="str">
        <f>IF(ISERROR(VLOOKUP(L83,Proposito_programa!$C$2:$E$59,2,FALSE))," ",VLOOKUP(L83,Proposito_programa!$C$2:$E$59,2,FALSE))</f>
        <v>Gestión pública local</v>
      </c>
      <c r="N83" s="151" t="str">
        <f>IF(ISERROR(VLOOKUP(L83,Proposito_programa!$C$2:$E$59,3,FALSE))," ",VLOOKUP(L83,Proposito_programa!$C$2:$E$59,3,FALSE))</f>
        <v>Propósito 5: Construir Bogotá - Región con gobierno abierto, transparente y ciudadanía consciente</v>
      </c>
      <c r="O83" s="152">
        <v>2105</v>
      </c>
      <c r="P83" s="153">
        <v>2</v>
      </c>
      <c r="Q83" s="154">
        <v>1010229140</v>
      </c>
      <c r="R83" s="155" t="s">
        <v>315</v>
      </c>
      <c r="S83" s="154" t="s">
        <v>91</v>
      </c>
      <c r="T83" s="154"/>
      <c r="U83" s="227"/>
      <c r="V83" s="228"/>
      <c r="W83" s="142">
        <v>13620000</v>
      </c>
      <c r="X83" s="229"/>
      <c r="Y83" s="172"/>
      <c r="Z83" s="173"/>
      <c r="AA83" s="174">
        <f t="shared" si="0"/>
        <v>13620000</v>
      </c>
      <c r="AB83" s="175">
        <v>11047333</v>
      </c>
      <c r="AC83" s="230">
        <v>44259</v>
      </c>
      <c r="AD83" s="230">
        <v>44260</v>
      </c>
      <c r="AE83" s="230">
        <v>44443</v>
      </c>
      <c r="AF83" s="231">
        <v>180</v>
      </c>
      <c r="AG83" s="231"/>
      <c r="AH83" s="232"/>
      <c r="AI83" s="233"/>
      <c r="AJ83" s="231"/>
      <c r="AK83" s="231"/>
      <c r="AL83" s="231"/>
      <c r="AM83" s="234"/>
      <c r="AN83" s="234"/>
      <c r="AO83" s="234" t="s">
        <v>73</v>
      </c>
      <c r="AP83" s="234"/>
      <c r="AQ83" s="112">
        <f t="shared" si="1"/>
        <v>0.81111108663729814</v>
      </c>
    </row>
    <row r="84" spans="1:43" ht="27.95" customHeight="1" x14ac:dyDescent="0.25">
      <c r="A84" s="237">
        <v>1</v>
      </c>
      <c r="B84" s="145">
        <v>74</v>
      </c>
      <c r="C84" s="145">
        <v>2021</v>
      </c>
      <c r="D84" s="145" t="s">
        <v>316</v>
      </c>
      <c r="E84" s="139" t="s">
        <v>317</v>
      </c>
      <c r="F84" s="141" t="s">
        <v>79</v>
      </c>
      <c r="G84" s="146" t="s">
        <v>65</v>
      </c>
      <c r="H84" s="147" t="s">
        <v>318</v>
      </c>
      <c r="I84" s="148" t="s">
        <v>319</v>
      </c>
      <c r="J84" s="149" t="s">
        <v>68</v>
      </c>
      <c r="K84" s="144"/>
      <c r="L84" s="150" t="s">
        <v>70</v>
      </c>
      <c r="M84" s="151" t="str">
        <f>IF(ISERROR(VLOOKUP(L84,Proposito_programa!$C$2:$E$59,2,FALSE))," ",VLOOKUP(L84,Proposito_programa!$C$2:$E$59,2,FALSE))</f>
        <v xml:space="preserve"> </v>
      </c>
      <c r="N84" s="151" t="str">
        <f>IF(ISERROR(VLOOKUP(L84,Proposito_programa!$C$2:$E$59,3,FALSE))," ",VLOOKUP(L84,Proposito_programa!$C$2:$E$59,3,FALSE))</f>
        <v xml:space="preserve"> </v>
      </c>
      <c r="O84" s="152"/>
      <c r="P84" s="153">
        <v>9</v>
      </c>
      <c r="Q84" s="154">
        <v>901464144</v>
      </c>
      <c r="R84" s="155" t="s">
        <v>320</v>
      </c>
      <c r="S84" s="154" t="s">
        <v>321</v>
      </c>
      <c r="T84" s="154">
        <v>800035936</v>
      </c>
      <c r="U84" s="227" t="s">
        <v>322</v>
      </c>
      <c r="V84" s="228">
        <v>0.5</v>
      </c>
      <c r="W84" s="142">
        <v>307498000</v>
      </c>
      <c r="X84" s="229"/>
      <c r="Y84" s="172">
        <v>1</v>
      </c>
      <c r="Z84" s="173">
        <v>99383797</v>
      </c>
      <c r="AA84" s="174">
        <f>+W84+X84+Z84</f>
        <v>406881797</v>
      </c>
      <c r="AB84" s="174">
        <v>322618599</v>
      </c>
      <c r="AC84" s="230">
        <v>44258</v>
      </c>
      <c r="AD84" s="230">
        <v>44260</v>
      </c>
      <c r="AE84" s="230">
        <v>44604</v>
      </c>
      <c r="AF84" s="231">
        <v>254</v>
      </c>
      <c r="AG84" s="231">
        <v>1</v>
      </c>
      <c r="AH84" s="232">
        <v>85</v>
      </c>
      <c r="AI84" s="233"/>
      <c r="AJ84" s="231"/>
      <c r="AK84" s="231"/>
      <c r="AL84" s="231"/>
      <c r="AM84" s="234"/>
      <c r="AN84" s="234" t="s">
        <v>73</v>
      </c>
      <c r="AO84" s="234"/>
      <c r="AP84" s="234"/>
      <c r="AQ84" s="112">
        <f t="shared" si="1"/>
        <v>0.79290496989227566</v>
      </c>
    </row>
    <row r="85" spans="1:43" ht="27.95" customHeight="1" x14ac:dyDescent="0.25">
      <c r="A85" s="237">
        <v>0</v>
      </c>
      <c r="B85" s="145">
        <v>74</v>
      </c>
      <c r="C85" s="145">
        <v>2021</v>
      </c>
      <c r="D85" s="145" t="s">
        <v>316</v>
      </c>
      <c r="E85" s="139" t="s">
        <v>317</v>
      </c>
      <c r="F85" s="141" t="s">
        <v>79</v>
      </c>
      <c r="G85" s="146" t="s">
        <v>65</v>
      </c>
      <c r="H85" s="147" t="s">
        <v>318</v>
      </c>
      <c r="I85" s="148" t="s">
        <v>319</v>
      </c>
      <c r="J85" s="149" t="s">
        <v>68</v>
      </c>
      <c r="K85" s="144"/>
      <c r="L85" s="150" t="s">
        <v>70</v>
      </c>
      <c r="M85" s="151" t="str">
        <f>IF(ISERROR(VLOOKUP(L85,Proposito_programa!$C$2:$E$59,2,FALSE))," ",VLOOKUP(L85,Proposito_programa!$C$2:$E$59,2,FALSE))</f>
        <v xml:space="preserve"> </v>
      </c>
      <c r="N85" s="151" t="str">
        <f>IF(ISERROR(VLOOKUP(L85,Proposito_programa!$C$2:$E$59,3,FALSE))," ",VLOOKUP(L85,Proposito_programa!$C$2:$E$59,3,FALSE))</f>
        <v xml:space="preserve"> </v>
      </c>
      <c r="O85" s="152"/>
      <c r="P85" s="153">
        <v>9</v>
      </c>
      <c r="Q85" s="154">
        <v>901464144</v>
      </c>
      <c r="R85" s="155" t="s">
        <v>320</v>
      </c>
      <c r="S85" s="154" t="s">
        <v>321</v>
      </c>
      <c r="T85" s="154">
        <v>900741892</v>
      </c>
      <c r="U85" s="227" t="s">
        <v>323</v>
      </c>
      <c r="V85" s="228">
        <v>0.5</v>
      </c>
      <c r="W85" s="142"/>
      <c r="X85" s="229"/>
      <c r="Y85" s="172"/>
      <c r="Z85" s="173"/>
      <c r="AA85" s="174"/>
      <c r="AB85" s="175"/>
      <c r="AC85" s="230"/>
      <c r="AD85" s="230"/>
      <c r="AE85" s="230"/>
      <c r="AF85" s="231"/>
      <c r="AG85" s="231"/>
      <c r="AH85" s="232"/>
      <c r="AI85" s="233"/>
      <c r="AJ85" s="231"/>
      <c r="AK85" s="231"/>
      <c r="AL85" s="231"/>
      <c r="AM85" s="234"/>
      <c r="AN85" s="234" t="s">
        <v>73</v>
      </c>
      <c r="AO85" s="234"/>
      <c r="AP85" s="234"/>
      <c r="AQ85" s="112" t="str">
        <f t="shared" ref="AQ85:AQ148" si="2">IF(ISERROR(AB85/AA85),"-",(AB85/AA85))</f>
        <v>-</v>
      </c>
    </row>
    <row r="86" spans="1:43" ht="27.95" customHeight="1" x14ac:dyDescent="0.25">
      <c r="B86" s="145">
        <v>75</v>
      </c>
      <c r="C86" s="145">
        <v>2021</v>
      </c>
      <c r="D86" s="145" t="s">
        <v>324</v>
      </c>
      <c r="E86" s="139" t="s">
        <v>325</v>
      </c>
      <c r="F86" s="141" t="s">
        <v>86</v>
      </c>
      <c r="G86" s="146" t="s">
        <v>80</v>
      </c>
      <c r="H86" s="147" t="s">
        <v>87</v>
      </c>
      <c r="I86" s="148" t="s">
        <v>326</v>
      </c>
      <c r="J86" s="149" t="s">
        <v>89</v>
      </c>
      <c r="K86" s="144" t="s">
        <v>69</v>
      </c>
      <c r="L86" s="150">
        <v>57</v>
      </c>
      <c r="M86" s="151" t="str">
        <f>IF(ISERROR(VLOOKUP(L86,Proposito_programa!$C$2:$E$59,2,FALSE))," ",VLOOKUP(L86,Proposito_programa!$C$2:$E$59,2,FALSE))</f>
        <v>Gestión pública local</v>
      </c>
      <c r="N86" s="151" t="str">
        <f>IF(ISERROR(VLOOKUP(L86,Proposito_programa!$C$2:$E$59,3,FALSE))," ",VLOOKUP(L86,Proposito_programa!$C$2:$E$59,3,FALSE))</f>
        <v>Propósito 5: Construir Bogotá - Región con gobierno abierto, transparente y ciudadanía consciente</v>
      </c>
      <c r="O86" s="152">
        <v>2105</v>
      </c>
      <c r="P86" s="153">
        <v>1</v>
      </c>
      <c r="Q86" s="154">
        <v>52581670</v>
      </c>
      <c r="R86" s="155" t="s">
        <v>327</v>
      </c>
      <c r="S86" s="154" t="s">
        <v>91</v>
      </c>
      <c r="T86" s="154"/>
      <c r="U86" s="227"/>
      <c r="V86" s="228"/>
      <c r="W86" s="142">
        <v>33480000</v>
      </c>
      <c r="X86" s="229"/>
      <c r="Y86" s="172"/>
      <c r="Z86" s="173"/>
      <c r="AA86" s="174">
        <f t="shared" ref="AA86:AA148" si="3">+W86+X86+Z86</f>
        <v>33480000</v>
      </c>
      <c r="AB86" s="175">
        <v>33480000</v>
      </c>
      <c r="AC86" s="230">
        <v>44260</v>
      </c>
      <c r="AD86" s="230">
        <v>44263</v>
      </c>
      <c r="AE86" s="230">
        <v>44452</v>
      </c>
      <c r="AF86" s="231">
        <v>180</v>
      </c>
      <c r="AG86" s="231"/>
      <c r="AH86" s="232"/>
      <c r="AI86" s="233"/>
      <c r="AJ86" s="231"/>
      <c r="AK86" s="231"/>
      <c r="AL86" s="231"/>
      <c r="AM86" s="234"/>
      <c r="AN86" s="234"/>
      <c r="AO86" s="234" t="s">
        <v>73</v>
      </c>
      <c r="AP86" s="234"/>
      <c r="AQ86" s="112">
        <f t="shared" si="2"/>
        <v>1</v>
      </c>
    </row>
    <row r="87" spans="1:43" ht="27.95" customHeight="1" x14ac:dyDescent="0.25">
      <c r="B87" s="145">
        <v>76</v>
      </c>
      <c r="C87" s="145">
        <v>2021</v>
      </c>
      <c r="D87" s="145" t="s">
        <v>328</v>
      </c>
      <c r="E87" s="139" t="s">
        <v>329</v>
      </c>
      <c r="F87" s="141" t="s">
        <v>86</v>
      </c>
      <c r="G87" s="146" t="s">
        <v>80</v>
      </c>
      <c r="H87" s="147" t="s">
        <v>87</v>
      </c>
      <c r="I87" s="148" t="s">
        <v>330</v>
      </c>
      <c r="J87" s="149" t="s">
        <v>89</v>
      </c>
      <c r="K87" s="144" t="s">
        <v>69</v>
      </c>
      <c r="L87" s="150">
        <v>57</v>
      </c>
      <c r="M87" s="151" t="str">
        <f>IF(ISERROR(VLOOKUP(L87,Proposito_programa!$C$2:$E$59,2,FALSE))," ",VLOOKUP(L87,Proposito_programa!$C$2:$E$59,2,FALSE))</f>
        <v>Gestión pública local</v>
      </c>
      <c r="N87" s="151" t="str">
        <f>IF(ISERROR(VLOOKUP(L87,Proposito_programa!$C$2:$E$59,3,FALSE))," ",VLOOKUP(L87,Proposito_programa!$C$2:$E$59,3,FALSE))</f>
        <v>Propósito 5: Construir Bogotá - Región con gobierno abierto, transparente y ciudadanía consciente</v>
      </c>
      <c r="O87" s="152">
        <v>2105</v>
      </c>
      <c r="P87" s="153">
        <v>1</v>
      </c>
      <c r="Q87" s="154">
        <v>80845552</v>
      </c>
      <c r="R87" s="155" t="s">
        <v>331</v>
      </c>
      <c r="S87" s="154" t="s">
        <v>91</v>
      </c>
      <c r="T87" s="154"/>
      <c r="U87" s="227"/>
      <c r="V87" s="228"/>
      <c r="W87" s="142">
        <v>31020000</v>
      </c>
      <c r="X87" s="229"/>
      <c r="Y87" s="172"/>
      <c r="Z87" s="173"/>
      <c r="AA87" s="174">
        <f t="shared" si="3"/>
        <v>31020000</v>
      </c>
      <c r="AB87" s="175">
        <v>31020000</v>
      </c>
      <c r="AC87" s="230">
        <v>44264</v>
      </c>
      <c r="AD87" s="230">
        <v>44265</v>
      </c>
      <c r="AE87" s="230">
        <v>44448</v>
      </c>
      <c r="AF87" s="231">
        <v>180</v>
      </c>
      <c r="AG87" s="231"/>
      <c r="AH87" s="232"/>
      <c r="AI87" s="233"/>
      <c r="AJ87" s="231"/>
      <c r="AK87" s="231"/>
      <c r="AL87" s="231"/>
      <c r="AM87" s="234"/>
      <c r="AN87" s="234"/>
      <c r="AO87" s="234" t="s">
        <v>73</v>
      </c>
      <c r="AP87" s="234"/>
      <c r="AQ87" s="112">
        <f t="shared" si="2"/>
        <v>1</v>
      </c>
    </row>
    <row r="88" spans="1:43" ht="27.95" customHeight="1" x14ac:dyDescent="0.25">
      <c r="B88" s="145">
        <v>77</v>
      </c>
      <c r="C88" s="145">
        <v>2021</v>
      </c>
      <c r="D88" s="145" t="s">
        <v>332</v>
      </c>
      <c r="E88" s="139" t="s">
        <v>333</v>
      </c>
      <c r="F88" s="141" t="s">
        <v>86</v>
      </c>
      <c r="G88" s="146" t="s">
        <v>80</v>
      </c>
      <c r="H88" s="147" t="s">
        <v>87</v>
      </c>
      <c r="I88" s="148" t="s">
        <v>334</v>
      </c>
      <c r="J88" s="149" t="s">
        <v>89</v>
      </c>
      <c r="K88" s="144" t="s">
        <v>69</v>
      </c>
      <c r="L88" s="150">
        <v>57</v>
      </c>
      <c r="M88" s="151" t="str">
        <f>IF(ISERROR(VLOOKUP(L88,Proposito_programa!$C$2:$E$59,2,FALSE))," ",VLOOKUP(L88,Proposito_programa!$C$2:$E$59,2,FALSE))</f>
        <v>Gestión pública local</v>
      </c>
      <c r="N88" s="151" t="str">
        <f>IF(ISERROR(VLOOKUP(L88,Proposito_programa!$C$2:$E$59,3,FALSE))," ",VLOOKUP(L88,Proposito_programa!$C$2:$E$59,3,FALSE))</f>
        <v>Propósito 5: Construir Bogotá - Región con gobierno abierto, transparente y ciudadanía consciente</v>
      </c>
      <c r="O88" s="152">
        <v>2105</v>
      </c>
      <c r="P88" s="153">
        <v>1</v>
      </c>
      <c r="Q88" s="154">
        <v>91517570</v>
      </c>
      <c r="R88" s="155" t="s">
        <v>335</v>
      </c>
      <c r="S88" s="154" t="s">
        <v>91</v>
      </c>
      <c r="T88" s="154"/>
      <c r="U88" s="227"/>
      <c r="V88" s="228"/>
      <c r="W88" s="142">
        <v>33480000</v>
      </c>
      <c r="X88" s="229"/>
      <c r="Y88" s="172"/>
      <c r="Z88" s="173"/>
      <c r="AA88" s="174">
        <f t="shared" si="3"/>
        <v>33480000</v>
      </c>
      <c r="AB88" s="175">
        <v>33480000</v>
      </c>
      <c r="AC88" s="230">
        <v>44262</v>
      </c>
      <c r="AD88" s="230">
        <v>44264</v>
      </c>
      <c r="AE88" s="230">
        <v>44447</v>
      </c>
      <c r="AF88" s="231">
        <v>180</v>
      </c>
      <c r="AG88" s="231"/>
      <c r="AH88" s="232"/>
      <c r="AI88" s="233"/>
      <c r="AJ88" s="231"/>
      <c r="AK88" s="231"/>
      <c r="AL88" s="231"/>
      <c r="AM88" s="234"/>
      <c r="AN88" s="234"/>
      <c r="AO88" s="234" t="s">
        <v>73</v>
      </c>
      <c r="AP88" s="234"/>
      <c r="AQ88" s="112">
        <f t="shared" si="2"/>
        <v>1</v>
      </c>
    </row>
    <row r="89" spans="1:43" ht="27.95" customHeight="1" x14ac:dyDescent="0.25">
      <c r="B89" s="145">
        <v>78</v>
      </c>
      <c r="C89" s="145">
        <v>2021</v>
      </c>
      <c r="D89" s="145" t="s">
        <v>156</v>
      </c>
      <c r="E89" s="139" t="s">
        <v>336</v>
      </c>
      <c r="F89" s="141" t="s">
        <v>86</v>
      </c>
      <c r="G89" s="146" t="s">
        <v>80</v>
      </c>
      <c r="H89" s="147" t="s">
        <v>87</v>
      </c>
      <c r="I89" s="148" t="s">
        <v>337</v>
      </c>
      <c r="J89" s="149" t="s">
        <v>89</v>
      </c>
      <c r="K89" s="144" t="s">
        <v>69</v>
      </c>
      <c r="L89" s="150">
        <v>57</v>
      </c>
      <c r="M89" s="151" t="str">
        <f>IF(ISERROR(VLOOKUP(L89,Proposito_programa!$C$2:$E$59,2,FALSE))," ",VLOOKUP(L89,Proposito_programa!$C$2:$E$59,2,FALSE))</f>
        <v>Gestión pública local</v>
      </c>
      <c r="N89" s="151" t="str">
        <f>IF(ISERROR(VLOOKUP(L89,Proposito_programa!$C$2:$E$59,3,FALSE))," ",VLOOKUP(L89,Proposito_programa!$C$2:$E$59,3,FALSE))</f>
        <v>Propósito 5: Construir Bogotá - Región con gobierno abierto, transparente y ciudadanía consciente</v>
      </c>
      <c r="O89" s="152">
        <v>2105</v>
      </c>
      <c r="P89" s="153">
        <v>3</v>
      </c>
      <c r="Q89" s="154">
        <v>53134051</v>
      </c>
      <c r="R89" s="155" t="s">
        <v>338</v>
      </c>
      <c r="S89" s="154" t="s">
        <v>91</v>
      </c>
      <c r="T89" s="154"/>
      <c r="U89" s="227"/>
      <c r="V89" s="228"/>
      <c r="W89" s="142">
        <v>13620000</v>
      </c>
      <c r="X89" s="229"/>
      <c r="Y89" s="172"/>
      <c r="Z89" s="173"/>
      <c r="AA89" s="174">
        <f t="shared" si="3"/>
        <v>13620000</v>
      </c>
      <c r="AB89" s="175">
        <v>13620000</v>
      </c>
      <c r="AC89" s="230">
        <v>44260</v>
      </c>
      <c r="AD89" s="230">
        <v>44260</v>
      </c>
      <c r="AE89" s="230">
        <v>44443</v>
      </c>
      <c r="AF89" s="231">
        <v>180</v>
      </c>
      <c r="AG89" s="231"/>
      <c r="AH89" s="232"/>
      <c r="AI89" s="233"/>
      <c r="AJ89" s="231"/>
      <c r="AK89" s="231"/>
      <c r="AL89" s="231"/>
      <c r="AM89" s="234"/>
      <c r="AN89" s="234"/>
      <c r="AO89" s="234" t="s">
        <v>73</v>
      </c>
      <c r="AP89" s="234"/>
      <c r="AQ89" s="112">
        <f t="shared" si="2"/>
        <v>1</v>
      </c>
    </row>
    <row r="90" spans="1:43" ht="27.95" customHeight="1" x14ac:dyDescent="0.25">
      <c r="B90" s="145">
        <v>80</v>
      </c>
      <c r="C90" s="145">
        <v>2021</v>
      </c>
      <c r="D90" s="145" t="s">
        <v>339</v>
      </c>
      <c r="E90" s="139" t="s">
        <v>340</v>
      </c>
      <c r="F90" s="141" t="s">
        <v>86</v>
      </c>
      <c r="G90" s="146" t="s">
        <v>80</v>
      </c>
      <c r="H90" s="147" t="s">
        <v>87</v>
      </c>
      <c r="I90" s="148" t="s">
        <v>259</v>
      </c>
      <c r="J90" s="149" t="s">
        <v>89</v>
      </c>
      <c r="K90" s="144" t="s">
        <v>69</v>
      </c>
      <c r="L90" s="150">
        <v>57</v>
      </c>
      <c r="M90" s="151" t="str">
        <f>IF(ISERROR(VLOOKUP(L90,Proposito_programa!$C$2:$E$59,2,FALSE))," ",VLOOKUP(L90,Proposito_programa!$C$2:$E$59,2,FALSE))</f>
        <v>Gestión pública local</v>
      </c>
      <c r="N90" s="151" t="str">
        <f>IF(ISERROR(VLOOKUP(L90,Proposito_programa!$C$2:$E$59,3,FALSE))," ",VLOOKUP(L90,Proposito_programa!$C$2:$E$59,3,FALSE))</f>
        <v>Propósito 5: Construir Bogotá - Región con gobierno abierto, transparente y ciudadanía consciente</v>
      </c>
      <c r="O90" s="152">
        <v>2105</v>
      </c>
      <c r="P90" s="153">
        <v>2</v>
      </c>
      <c r="Q90" s="154">
        <v>53178369</v>
      </c>
      <c r="R90" s="155" t="s">
        <v>341</v>
      </c>
      <c r="S90" s="154" t="s">
        <v>91</v>
      </c>
      <c r="T90" s="154"/>
      <c r="U90" s="227"/>
      <c r="V90" s="228"/>
      <c r="W90" s="142">
        <v>37800000</v>
      </c>
      <c r="X90" s="229"/>
      <c r="Y90" s="172"/>
      <c r="Z90" s="173"/>
      <c r="AA90" s="174">
        <f t="shared" si="3"/>
        <v>37800000</v>
      </c>
      <c r="AB90" s="175">
        <v>36330000</v>
      </c>
      <c r="AC90" s="230">
        <v>44260</v>
      </c>
      <c r="AD90" s="230">
        <v>44263</v>
      </c>
      <c r="AE90" s="230">
        <v>44446</v>
      </c>
      <c r="AF90" s="231">
        <v>180</v>
      </c>
      <c r="AG90" s="231"/>
      <c r="AH90" s="232"/>
      <c r="AI90" s="233"/>
      <c r="AJ90" s="231"/>
      <c r="AK90" s="231"/>
      <c r="AL90" s="231"/>
      <c r="AM90" s="234"/>
      <c r="AN90" s="234"/>
      <c r="AO90" s="234" t="s">
        <v>73</v>
      </c>
      <c r="AP90" s="234"/>
      <c r="AQ90" s="112">
        <f t="shared" si="2"/>
        <v>0.96111111111111114</v>
      </c>
    </row>
    <row r="91" spans="1:43" ht="27.95" customHeight="1" x14ac:dyDescent="0.25">
      <c r="B91" s="145">
        <v>81</v>
      </c>
      <c r="C91" s="145">
        <v>2021</v>
      </c>
      <c r="D91" s="145" t="s">
        <v>342</v>
      </c>
      <c r="E91" s="139" t="s">
        <v>343</v>
      </c>
      <c r="F91" s="141" t="s">
        <v>86</v>
      </c>
      <c r="G91" s="146" t="s">
        <v>80</v>
      </c>
      <c r="H91" s="147" t="s">
        <v>87</v>
      </c>
      <c r="I91" s="148" t="s">
        <v>344</v>
      </c>
      <c r="J91" s="149" t="s">
        <v>89</v>
      </c>
      <c r="K91" s="144" t="s">
        <v>69</v>
      </c>
      <c r="L91" s="150">
        <v>57</v>
      </c>
      <c r="M91" s="151" t="str">
        <f>IF(ISERROR(VLOOKUP(L91,Proposito_programa!$C$2:$E$59,2,FALSE))," ",VLOOKUP(L91,Proposito_programa!$C$2:$E$59,2,FALSE))</f>
        <v>Gestión pública local</v>
      </c>
      <c r="N91" s="151" t="str">
        <f>IF(ISERROR(VLOOKUP(L91,Proposito_programa!$C$2:$E$59,3,FALSE))," ",VLOOKUP(L91,Proposito_programa!$C$2:$E$59,3,FALSE))</f>
        <v>Propósito 5: Construir Bogotá - Región con gobierno abierto, transparente y ciudadanía consciente</v>
      </c>
      <c r="O91" s="152">
        <v>2105</v>
      </c>
      <c r="P91" s="153">
        <v>1</v>
      </c>
      <c r="Q91" s="154">
        <v>80087939</v>
      </c>
      <c r="R91" s="155" t="s">
        <v>345</v>
      </c>
      <c r="S91" s="154" t="s">
        <v>91</v>
      </c>
      <c r="T91" s="154"/>
      <c r="U91" s="227"/>
      <c r="V91" s="228"/>
      <c r="W91" s="142">
        <v>33480000</v>
      </c>
      <c r="X91" s="229"/>
      <c r="Y91" s="172"/>
      <c r="Z91" s="173"/>
      <c r="AA91" s="174">
        <f t="shared" si="3"/>
        <v>33480000</v>
      </c>
      <c r="AB91" s="175">
        <v>33294000</v>
      </c>
      <c r="AC91" s="230">
        <v>44265</v>
      </c>
      <c r="AD91" s="230">
        <v>44265</v>
      </c>
      <c r="AE91" s="230">
        <v>44448</v>
      </c>
      <c r="AF91" s="231">
        <v>180</v>
      </c>
      <c r="AG91" s="231"/>
      <c r="AH91" s="232"/>
      <c r="AI91" s="233">
        <v>80180113</v>
      </c>
      <c r="AJ91" s="231" t="s">
        <v>346</v>
      </c>
      <c r="AK91" s="236">
        <v>44409</v>
      </c>
      <c r="AL91" s="231">
        <v>1860000</v>
      </c>
      <c r="AM91" s="234"/>
      <c r="AN91" s="234"/>
      <c r="AO91" s="234" t="s">
        <v>73</v>
      </c>
      <c r="AP91" s="234"/>
      <c r="AQ91" s="112">
        <f t="shared" si="2"/>
        <v>0.99444444444444446</v>
      </c>
    </row>
    <row r="92" spans="1:43" ht="27.95" customHeight="1" x14ac:dyDescent="0.25">
      <c r="B92" s="145">
        <v>82</v>
      </c>
      <c r="C92" s="145">
        <v>2021</v>
      </c>
      <c r="D92" s="145" t="s">
        <v>347</v>
      </c>
      <c r="E92" s="139" t="s">
        <v>348</v>
      </c>
      <c r="F92" s="141" t="s">
        <v>86</v>
      </c>
      <c r="G92" s="146" t="s">
        <v>80</v>
      </c>
      <c r="H92" s="147" t="s">
        <v>87</v>
      </c>
      <c r="I92" s="148" t="s">
        <v>349</v>
      </c>
      <c r="J92" s="149" t="s">
        <v>89</v>
      </c>
      <c r="K92" s="144" t="s">
        <v>69</v>
      </c>
      <c r="L92" s="150">
        <v>57</v>
      </c>
      <c r="M92" s="151" t="str">
        <f>IF(ISERROR(VLOOKUP(L92,Proposito_programa!$C$2:$E$59,2,FALSE))," ",VLOOKUP(L92,Proposito_programa!$C$2:$E$59,2,FALSE))</f>
        <v>Gestión pública local</v>
      </c>
      <c r="N92" s="151" t="str">
        <f>IF(ISERROR(VLOOKUP(L92,Proposito_programa!$C$2:$E$59,3,FALSE))," ",VLOOKUP(L92,Proposito_programa!$C$2:$E$59,3,FALSE))</f>
        <v>Propósito 5: Construir Bogotá - Región con gobierno abierto, transparente y ciudadanía consciente</v>
      </c>
      <c r="O92" s="152">
        <v>2105</v>
      </c>
      <c r="P92" s="153">
        <v>3</v>
      </c>
      <c r="Q92" s="154">
        <v>52849930</v>
      </c>
      <c r="R92" s="155" t="s">
        <v>350</v>
      </c>
      <c r="S92" s="154" t="s">
        <v>91</v>
      </c>
      <c r="T92" s="154"/>
      <c r="U92" s="227"/>
      <c r="V92" s="228"/>
      <c r="W92" s="142">
        <v>33480000</v>
      </c>
      <c r="X92" s="229"/>
      <c r="Y92" s="172"/>
      <c r="Z92" s="173"/>
      <c r="AA92" s="174">
        <f t="shared" si="3"/>
        <v>33480000</v>
      </c>
      <c r="AB92" s="175">
        <v>33480000</v>
      </c>
      <c r="AC92" s="230">
        <v>44263</v>
      </c>
      <c r="AD92" s="230">
        <v>44264</v>
      </c>
      <c r="AE92" s="230">
        <v>44447</v>
      </c>
      <c r="AF92" s="231">
        <v>180</v>
      </c>
      <c r="AG92" s="231"/>
      <c r="AH92" s="232"/>
      <c r="AI92" s="233"/>
      <c r="AJ92" s="231"/>
      <c r="AK92" s="231"/>
      <c r="AL92" s="231"/>
      <c r="AM92" s="234"/>
      <c r="AN92" s="234"/>
      <c r="AO92" s="234" t="s">
        <v>73</v>
      </c>
      <c r="AP92" s="234"/>
      <c r="AQ92" s="112">
        <f t="shared" si="2"/>
        <v>1</v>
      </c>
    </row>
    <row r="93" spans="1:43" ht="27.95" customHeight="1" x14ac:dyDescent="0.25">
      <c r="B93" s="145">
        <v>83</v>
      </c>
      <c r="C93" s="145">
        <v>2021</v>
      </c>
      <c r="D93" s="145" t="s">
        <v>347</v>
      </c>
      <c r="E93" s="139" t="s">
        <v>351</v>
      </c>
      <c r="F93" s="141" t="s">
        <v>86</v>
      </c>
      <c r="G93" s="146" t="s">
        <v>80</v>
      </c>
      <c r="H93" s="147" t="s">
        <v>87</v>
      </c>
      <c r="I93" s="148" t="s">
        <v>349</v>
      </c>
      <c r="J93" s="149" t="s">
        <v>89</v>
      </c>
      <c r="K93" s="144" t="s">
        <v>69</v>
      </c>
      <c r="L93" s="150">
        <v>57</v>
      </c>
      <c r="M93" s="151" t="str">
        <f>IF(ISERROR(VLOOKUP(L93,Proposito_programa!$C$2:$E$59,2,FALSE))," ",VLOOKUP(L93,Proposito_programa!$C$2:$E$59,2,FALSE))</f>
        <v>Gestión pública local</v>
      </c>
      <c r="N93" s="151" t="str">
        <f>IF(ISERROR(VLOOKUP(L93,Proposito_programa!$C$2:$E$59,3,FALSE))," ",VLOOKUP(L93,Proposito_programa!$C$2:$E$59,3,FALSE))</f>
        <v>Propósito 5: Construir Bogotá - Región con gobierno abierto, transparente y ciudadanía consciente</v>
      </c>
      <c r="O93" s="152">
        <v>2105</v>
      </c>
      <c r="P93" s="153">
        <v>3</v>
      </c>
      <c r="Q93" s="154">
        <v>72005283</v>
      </c>
      <c r="R93" s="155" t="s">
        <v>352</v>
      </c>
      <c r="S93" s="154" t="s">
        <v>91</v>
      </c>
      <c r="T93" s="154"/>
      <c r="U93" s="227"/>
      <c r="V93" s="228"/>
      <c r="W93" s="142">
        <v>33480000</v>
      </c>
      <c r="X93" s="229"/>
      <c r="Y93" s="172"/>
      <c r="Z93" s="173"/>
      <c r="AA93" s="174">
        <f t="shared" si="3"/>
        <v>33480000</v>
      </c>
      <c r="AB93" s="175">
        <v>33480000</v>
      </c>
      <c r="AC93" s="230">
        <v>44263</v>
      </c>
      <c r="AD93" s="230">
        <v>44264</v>
      </c>
      <c r="AE93" s="230">
        <v>44447</v>
      </c>
      <c r="AF93" s="231">
        <v>180</v>
      </c>
      <c r="AG93" s="231"/>
      <c r="AH93" s="232"/>
      <c r="AI93" s="233"/>
      <c r="AJ93" s="231"/>
      <c r="AK93" s="231"/>
      <c r="AL93" s="231"/>
      <c r="AM93" s="234"/>
      <c r="AN93" s="234"/>
      <c r="AO93" s="234" t="s">
        <v>73</v>
      </c>
      <c r="AP93" s="234"/>
      <c r="AQ93" s="112">
        <f t="shared" si="2"/>
        <v>1</v>
      </c>
    </row>
    <row r="94" spans="1:43" ht="27.95" customHeight="1" x14ac:dyDescent="0.25">
      <c r="B94" s="145">
        <v>84</v>
      </c>
      <c r="C94" s="145">
        <v>2021</v>
      </c>
      <c r="D94" s="145" t="s">
        <v>120</v>
      </c>
      <c r="E94" s="139" t="s">
        <v>353</v>
      </c>
      <c r="F94" s="141" t="s">
        <v>86</v>
      </c>
      <c r="G94" s="146" t="s">
        <v>80</v>
      </c>
      <c r="H94" s="147" t="s">
        <v>87</v>
      </c>
      <c r="I94" s="148" t="s">
        <v>122</v>
      </c>
      <c r="J94" s="149" t="s">
        <v>89</v>
      </c>
      <c r="K94" s="144" t="s">
        <v>69</v>
      </c>
      <c r="L94" s="150">
        <v>57</v>
      </c>
      <c r="M94" s="151" t="str">
        <f>IF(ISERROR(VLOOKUP(L94,Proposito_programa!$C$2:$E$59,2,FALSE))," ",VLOOKUP(L94,Proposito_programa!$C$2:$E$59,2,FALSE))</f>
        <v>Gestión pública local</v>
      </c>
      <c r="N94" s="151" t="str">
        <f>IF(ISERROR(VLOOKUP(L94,Proposito_programa!$C$2:$E$59,3,FALSE))," ",VLOOKUP(L94,Proposito_programa!$C$2:$E$59,3,FALSE))</f>
        <v>Propósito 5: Construir Bogotá - Región con gobierno abierto, transparente y ciudadanía consciente</v>
      </c>
      <c r="O94" s="152">
        <v>2105</v>
      </c>
      <c r="P94" s="153">
        <v>5</v>
      </c>
      <c r="Q94" s="154">
        <v>53116983</v>
      </c>
      <c r="R94" s="155" t="s">
        <v>354</v>
      </c>
      <c r="S94" s="154" t="s">
        <v>91</v>
      </c>
      <c r="T94" s="154"/>
      <c r="U94" s="227"/>
      <c r="V94" s="228"/>
      <c r="W94" s="142">
        <v>33480000</v>
      </c>
      <c r="X94" s="229"/>
      <c r="Y94" s="172"/>
      <c r="Z94" s="173"/>
      <c r="AA94" s="174">
        <f t="shared" si="3"/>
        <v>33480000</v>
      </c>
      <c r="AB94" s="175">
        <v>33480000</v>
      </c>
      <c r="AC94" s="230">
        <v>44264</v>
      </c>
      <c r="AD94" s="230">
        <v>44264</v>
      </c>
      <c r="AE94" s="230">
        <v>44447</v>
      </c>
      <c r="AF94" s="231">
        <v>180</v>
      </c>
      <c r="AG94" s="231"/>
      <c r="AH94" s="232"/>
      <c r="AI94" s="233"/>
      <c r="AJ94" s="231"/>
      <c r="AK94" s="231"/>
      <c r="AL94" s="231"/>
      <c r="AM94" s="234"/>
      <c r="AN94" s="234"/>
      <c r="AO94" s="234" t="s">
        <v>73</v>
      </c>
      <c r="AP94" s="234"/>
      <c r="AQ94" s="112">
        <f t="shared" si="2"/>
        <v>1</v>
      </c>
    </row>
    <row r="95" spans="1:43" ht="27.95" customHeight="1" x14ac:dyDescent="0.25">
      <c r="B95" s="145">
        <v>85</v>
      </c>
      <c r="C95" s="145">
        <v>2021</v>
      </c>
      <c r="D95" s="145" t="s">
        <v>355</v>
      </c>
      <c r="E95" s="139" t="s">
        <v>356</v>
      </c>
      <c r="F95" s="141" t="s">
        <v>86</v>
      </c>
      <c r="G95" s="146" t="s">
        <v>80</v>
      </c>
      <c r="H95" s="147" t="s">
        <v>87</v>
      </c>
      <c r="I95" s="148" t="s">
        <v>122</v>
      </c>
      <c r="J95" s="149" t="s">
        <v>89</v>
      </c>
      <c r="K95" s="144" t="s">
        <v>69</v>
      </c>
      <c r="L95" s="150">
        <v>57</v>
      </c>
      <c r="M95" s="151" t="str">
        <f>IF(ISERROR(VLOOKUP(L95,Proposito_programa!$C$2:$E$59,2,FALSE))," ",VLOOKUP(L95,Proposito_programa!$C$2:$E$59,2,FALSE))</f>
        <v>Gestión pública local</v>
      </c>
      <c r="N95" s="151" t="str">
        <f>IF(ISERROR(VLOOKUP(L95,Proposito_programa!$C$2:$E$59,3,FALSE))," ",VLOOKUP(L95,Proposito_programa!$C$2:$E$59,3,FALSE))</f>
        <v>Propósito 5: Construir Bogotá - Región con gobierno abierto, transparente y ciudadanía consciente</v>
      </c>
      <c r="O95" s="152">
        <v>2105</v>
      </c>
      <c r="P95" s="153">
        <v>2</v>
      </c>
      <c r="Q95" s="154">
        <v>1126000396</v>
      </c>
      <c r="R95" s="155" t="s">
        <v>357</v>
      </c>
      <c r="S95" s="154" t="s">
        <v>91</v>
      </c>
      <c r="T95" s="154"/>
      <c r="U95" s="227"/>
      <c r="V95" s="228"/>
      <c r="W95" s="142">
        <v>25020000</v>
      </c>
      <c r="X95" s="229"/>
      <c r="Y95" s="172"/>
      <c r="Z95" s="173"/>
      <c r="AA95" s="174">
        <f t="shared" si="3"/>
        <v>25020000</v>
      </c>
      <c r="AB95" s="175">
        <v>23908000</v>
      </c>
      <c r="AC95" s="230">
        <v>44264</v>
      </c>
      <c r="AD95" s="230">
        <v>44264</v>
      </c>
      <c r="AE95" s="230">
        <v>44447</v>
      </c>
      <c r="AF95" s="231">
        <v>180</v>
      </c>
      <c r="AG95" s="231"/>
      <c r="AH95" s="232"/>
      <c r="AI95" s="233"/>
      <c r="AJ95" s="231"/>
      <c r="AK95" s="231"/>
      <c r="AL95" s="231"/>
      <c r="AM95" s="234"/>
      <c r="AN95" s="234"/>
      <c r="AO95" s="234" t="s">
        <v>73</v>
      </c>
      <c r="AP95" s="234"/>
      <c r="AQ95" s="112">
        <f t="shared" si="2"/>
        <v>0.9555555555555556</v>
      </c>
    </row>
    <row r="96" spans="1:43" ht="27.95" customHeight="1" x14ac:dyDescent="0.25">
      <c r="B96" s="145">
        <v>86</v>
      </c>
      <c r="C96" s="145">
        <v>2021</v>
      </c>
      <c r="D96" s="145" t="s">
        <v>355</v>
      </c>
      <c r="E96" s="139" t="s">
        <v>358</v>
      </c>
      <c r="F96" s="141" t="s">
        <v>86</v>
      </c>
      <c r="G96" s="146" t="s">
        <v>80</v>
      </c>
      <c r="H96" s="147" t="s">
        <v>87</v>
      </c>
      <c r="I96" s="148" t="s">
        <v>122</v>
      </c>
      <c r="J96" s="149" t="s">
        <v>89</v>
      </c>
      <c r="K96" s="144" t="s">
        <v>69</v>
      </c>
      <c r="L96" s="150">
        <v>57</v>
      </c>
      <c r="M96" s="151" t="str">
        <f>IF(ISERROR(VLOOKUP(L96,Proposito_programa!$C$2:$E$59,2,FALSE))," ",VLOOKUP(L96,Proposito_programa!$C$2:$E$59,2,FALSE))</f>
        <v>Gestión pública local</v>
      </c>
      <c r="N96" s="151" t="str">
        <f>IF(ISERROR(VLOOKUP(L96,Proposito_programa!$C$2:$E$59,3,FALSE))," ",VLOOKUP(L96,Proposito_programa!$C$2:$E$59,3,FALSE))</f>
        <v>Propósito 5: Construir Bogotá - Región con gobierno abierto, transparente y ciudadanía consciente</v>
      </c>
      <c r="O96" s="152">
        <v>2105</v>
      </c>
      <c r="P96" s="153">
        <v>2</v>
      </c>
      <c r="Q96" s="154">
        <v>1033713062</v>
      </c>
      <c r="R96" s="155" t="s">
        <v>359</v>
      </c>
      <c r="S96" s="154" t="s">
        <v>91</v>
      </c>
      <c r="T96" s="154"/>
      <c r="U96" s="227"/>
      <c r="V96" s="228"/>
      <c r="W96" s="142">
        <v>25020000</v>
      </c>
      <c r="X96" s="229"/>
      <c r="Y96" s="172"/>
      <c r="Z96" s="173"/>
      <c r="AA96" s="174">
        <f t="shared" si="3"/>
        <v>25020000</v>
      </c>
      <c r="AB96" s="175">
        <v>25020000</v>
      </c>
      <c r="AC96" s="230">
        <v>44264</v>
      </c>
      <c r="AD96" s="230">
        <v>44264</v>
      </c>
      <c r="AE96" s="230">
        <v>44447</v>
      </c>
      <c r="AF96" s="231">
        <v>180</v>
      </c>
      <c r="AG96" s="231"/>
      <c r="AH96" s="232"/>
      <c r="AI96" s="233"/>
      <c r="AJ96" s="231"/>
      <c r="AK96" s="231"/>
      <c r="AL96" s="231"/>
      <c r="AM96" s="234"/>
      <c r="AN96" s="234"/>
      <c r="AO96" s="234" t="s">
        <v>73</v>
      </c>
      <c r="AP96" s="234"/>
      <c r="AQ96" s="112">
        <f t="shared" si="2"/>
        <v>1</v>
      </c>
    </row>
    <row r="97" spans="2:43" ht="27.95" customHeight="1" x14ac:dyDescent="0.25">
      <c r="B97" s="145">
        <v>87</v>
      </c>
      <c r="C97" s="145">
        <v>2021</v>
      </c>
      <c r="D97" s="145" t="s">
        <v>360</v>
      </c>
      <c r="E97" s="139" t="s">
        <v>361</v>
      </c>
      <c r="F97" s="141" t="s">
        <v>86</v>
      </c>
      <c r="G97" s="146" t="s">
        <v>80</v>
      </c>
      <c r="H97" s="147" t="s">
        <v>87</v>
      </c>
      <c r="I97" s="148" t="s">
        <v>362</v>
      </c>
      <c r="J97" s="149" t="s">
        <v>89</v>
      </c>
      <c r="K97" s="144" t="s">
        <v>69</v>
      </c>
      <c r="L97" s="150">
        <v>57</v>
      </c>
      <c r="M97" s="151" t="str">
        <f>IF(ISERROR(VLOOKUP(L97,Proposito_programa!$C$2:$E$59,2,FALSE))," ",VLOOKUP(L97,Proposito_programa!$C$2:$E$59,2,FALSE))</f>
        <v>Gestión pública local</v>
      </c>
      <c r="N97" s="151" t="str">
        <f>IF(ISERROR(VLOOKUP(L97,Proposito_programa!$C$2:$E$59,3,FALSE))," ",VLOOKUP(L97,Proposito_programa!$C$2:$E$59,3,FALSE))</f>
        <v>Propósito 5: Construir Bogotá - Región con gobierno abierto, transparente y ciudadanía consciente</v>
      </c>
      <c r="O97" s="152">
        <v>2105</v>
      </c>
      <c r="P97" s="153">
        <v>1</v>
      </c>
      <c r="Q97" s="154">
        <v>1026568535</v>
      </c>
      <c r="R97" s="155" t="s">
        <v>363</v>
      </c>
      <c r="S97" s="154" t="s">
        <v>91</v>
      </c>
      <c r="T97" s="154"/>
      <c r="U97" s="227"/>
      <c r="V97" s="228"/>
      <c r="W97" s="142">
        <v>43800000</v>
      </c>
      <c r="X97" s="229"/>
      <c r="Y97" s="172"/>
      <c r="Z97" s="173"/>
      <c r="AA97" s="174">
        <f t="shared" si="3"/>
        <v>43800000</v>
      </c>
      <c r="AB97" s="175">
        <v>43800000</v>
      </c>
      <c r="AC97" s="230">
        <v>44265</v>
      </c>
      <c r="AD97" s="230">
        <v>44266</v>
      </c>
      <c r="AE97" s="230">
        <v>44449</v>
      </c>
      <c r="AF97" s="231">
        <v>180</v>
      </c>
      <c r="AG97" s="231"/>
      <c r="AH97" s="232"/>
      <c r="AI97" s="233"/>
      <c r="AJ97" s="231"/>
      <c r="AK97" s="231"/>
      <c r="AL97" s="231"/>
      <c r="AM97" s="234"/>
      <c r="AN97" s="234"/>
      <c r="AO97" s="234" t="s">
        <v>73</v>
      </c>
      <c r="AP97" s="234"/>
      <c r="AQ97" s="112">
        <f t="shared" si="2"/>
        <v>1</v>
      </c>
    </row>
    <row r="98" spans="2:43" ht="27.95" customHeight="1" x14ac:dyDescent="0.25">
      <c r="B98" s="145">
        <v>88</v>
      </c>
      <c r="C98" s="145">
        <v>2021</v>
      </c>
      <c r="D98" s="145" t="s">
        <v>364</v>
      </c>
      <c r="E98" s="139" t="s">
        <v>365</v>
      </c>
      <c r="F98" s="141" t="s">
        <v>86</v>
      </c>
      <c r="G98" s="146" t="s">
        <v>80</v>
      </c>
      <c r="H98" s="147" t="s">
        <v>87</v>
      </c>
      <c r="I98" s="148" t="s">
        <v>144</v>
      </c>
      <c r="J98" s="149" t="s">
        <v>89</v>
      </c>
      <c r="K98" s="144" t="s">
        <v>69</v>
      </c>
      <c r="L98" s="150">
        <v>57</v>
      </c>
      <c r="M98" s="151" t="str">
        <f>IF(ISERROR(VLOOKUP(L98,Proposito_programa!$C$2:$E$59,2,FALSE))," ",VLOOKUP(L98,Proposito_programa!$C$2:$E$59,2,FALSE))</f>
        <v>Gestión pública local</v>
      </c>
      <c r="N98" s="151" t="str">
        <f>IF(ISERROR(VLOOKUP(L98,Proposito_programa!$C$2:$E$59,3,FALSE))," ",VLOOKUP(L98,Proposito_programa!$C$2:$E$59,3,FALSE))</f>
        <v>Propósito 5: Construir Bogotá - Región con gobierno abierto, transparente y ciudadanía consciente</v>
      </c>
      <c r="O98" s="152">
        <v>2105</v>
      </c>
      <c r="P98" s="153">
        <v>1</v>
      </c>
      <c r="Q98" s="154">
        <v>1018453666</v>
      </c>
      <c r="R98" s="155" t="s">
        <v>366</v>
      </c>
      <c r="S98" s="154" t="s">
        <v>91</v>
      </c>
      <c r="T98" s="154"/>
      <c r="U98" s="227"/>
      <c r="V98" s="228"/>
      <c r="W98" s="142">
        <v>26166666</v>
      </c>
      <c r="X98" s="229"/>
      <c r="Y98" s="172"/>
      <c r="Z98" s="173"/>
      <c r="AA98" s="174">
        <v>26166000</v>
      </c>
      <c r="AB98" s="175">
        <v>26166000</v>
      </c>
      <c r="AC98" s="230">
        <v>44278</v>
      </c>
      <c r="AD98" s="230">
        <v>44279</v>
      </c>
      <c r="AE98" s="230">
        <v>44462</v>
      </c>
      <c r="AF98" s="231">
        <v>180</v>
      </c>
      <c r="AG98" s="231"/>
      <c r="AH98" s="232"/>
      <c r="AI98" s="233">
        <v>52470597</v>
      </c>
      <c r="AJ98" s="231" t="s">
        <v>367</v>
      </c>
      <c r="AK98" s="236">
        <v>44409</v>
      </c>
      <c r="AL98" s="231">
        <v>7704433</v>
      </c>
      <c r="AM98" s="234"/>
      <c r="AN98" s="234"/>
      <c r="AO98" s="234" t="s">
        <v>73</v>
      </c>
      <c r="AP98" s="234"/>
      <c r="AQ98" s="112">
        <f t="shared" si="2"/>
        <v>1</v>
      </c>
    </row>
    <row r="99" spans="2:43" ht="27.95" customHeight="1" x14ac:dyDescent="0.25">
      <c r="B99" s="145">
        <v>89</v>
      </c>
      <c r="C99" s="145">
        <v>2021</v>
      </c>
      <c r="D99" s="145" t="s">
        <v>146</v>
      </c>
      <c r="E99" s="139" t="s">
        <v>368</v>
      </c>
      <c r="F99" s="141" t="s">
        <v>86</v>
      </c>
      <c r="G99" s="146" t="s">
        <v>80</v>
      </c>
      <c r="H99" s="147" t="s">
        <v>87</v>
      </c>
      <c r="I99" s="148" t="s">
        <v>148</v>
      </c>
      <c r="J99" s="149" t="s">
        <v>89</v>
      </c>
      <c r="K99" s="144" t="s">
        <v>69</v>
      </c>
      <c r="L99" s="150">
        <v>57</v>
      </c>
      <c r="M99" s="151" t="str">
        <f>IF(ISERROR(VLOOKUP(L99,Proposito_programa!$C$2:$E$59,2,FALSE))," ",VLOOKUP(L99,Proposito_programa!$C$2:$E$59,2,FALSE))</f>
        <v>Gestión pública local</v>
      </c>
      <c r="N99" s="151" t="str">
        <f>IF(ISERROR(VLOOKUP(L99,Proposito_programa!$C$2:$E$59,3,FALSE))," ",VLOOKUP(L99,Proposito_programa!$C$2:$E$59,3,FALSE))</f>
        <v>Propósito 5: Construir Bogotá - Región con gobierno abierto, transparente y ciudadanía consciente</v>
      </c>
      <c r="O99" s="152">
        <v>2105</v>
      </c>
      <c r="P99" s="153">
        <v>3</v>
      </c>
      <c r="Q99" s="154">
        <v>51841202</v>
      </c>
      <c r="R99" s="155" t="s">
        <v>369</v>
      </c>
      <c r="S99" s="154" t="s">
        <v>91</v>
      </c>
      <c r="T99" s="154"/>
      <c r="U99" s="227"/>
      <c r="V99" s="228"/>
      <c r="W99" s="142">
        <v>33480000</v>
      </c>
      <c r="X99" s="229"/>
      <c r="Y99" s="172"/>
      <c r="Z99" s="173"/>
      <c r="AA99" s="174">
        <f t="shared" si="3"/>
        <v>33480000</v>
      </c>
      <c r="AB99" s="175">
        <v>33480000</v>
      </c>
      <c r="AC99" s="230">
        <v>44265</v>
      </c>
      <c r="AD99" s="230">
        <v>44266</v>
      </c>
      <c r="AE99" s="230">
        <v>44265</v>
      </c>
      <c r="AF99" s="231">
        <v>180</v>
      </c>
      <c r="AG99" s="231"/>
      <c r="AH99" s="232"/>
      <c r="AI99" s="233"/>
      <c r="AJ99" s="231"/>
      <c r="AK99" s="231"/>
      <c r="AL99" s="231"/>
      <c r="AM99" s="234"/>
      <c r="AN99" s="234"/>
      <c r="AO99" s="234" t="s">
        <v>73</v>
      </c>
      <c r="AP99" s="234"/>
      <c r="AQ99" s="112">
        <f t="shared" si="2"/>
        <v>1</v>
      </c>
    </row>
    <row r="100" spans="2:43" ht="27.95" customHeight="1" x14ac:dyDescent="0.25">
      <c r="B100" s="145">
        <v>90</v>
      </c>
      <c r="C100" s="145">
        <v>2021</v>
      </c>
      <c r="D100" s="145" t="s">
        <v>370</v>
      </c>
      <c r="E100" s="139" t="s">
        <v>371</v>
      </c>
      <c r="F100" s="141" t="s">
        <v>86</v>
      </c>
      <c r="G100" s="146" t="s">
        <v>80</v>
      </c>
      <c r="H100" s="147" t="s">
        <v>87</v>
      </c>
      <c r="I100" s="148" t="s">
        <v>372</v>
      </c>
      <c r="J100" s="149" t="s">
        <v>89</v>
      </c>
      <c r="K100" s="144" t="s">
        <v>69</v>
      </c>
      <c r="L100" s="150">
        <v>57</v>
      </c>
      <c r="M100" s="151" t="str">
        <f>IF(ISERROR(VLOOKUP(L100,Proposito_programa!$C$2:$E$59,2,FALSE))," ",VLOOKUP(L100,Proposito_programa!$C$2:$E$59,2,FALSE))</f>
        <v>Gestión pública local</v>
      </c>
      <c r="N100" s="151" t="str">
        <f>IF(ISERROR(VLOOKUP(L100,Proposito_programa!$C$2:$E$59,3,FALSE))," ",VLOOKUP(L100,Proposito_programa!$C$2:$E$59,3,FALSE))</f>
        <v>Propósito 5: Construir Bogotá - Región con gobierno abierto, transparente y ciudadanía consciente</v>
      </c>
      <c r="O100" s="152">
        <v>2105</v>
      </c>
      <c r="P100" s="153">
        <v>1</v>
      </c>
      <c r="Q100" s="154">
        <v>36306305</v>
      </c>
      <c r="R100" s="155" t="s">
        <v>373</v>
      </c>
      <c r="S100" s="154" t="s">
        <v>91</v>
      </c>
      <c r="T100" s="154"/>
      <c r="U100" s="227"/>
      <c r="V100" s="228"/>
      <c r="W100" s="142">
        <v>40800000</v>
      </c>
      <c r="X100" s="229"/>
      <c r="Y100" s="172">
        <v>1</v>
      </c>
      <c r="Z100" s="173">
        <v>20400000</v>
      </c>
      <c r="AA100" s="174">
        <f t="shared" si="3"/>
        <v>61200000</v>
      </c>
      <c r="AB100" s="175">
        <v>58933333</v>
      </c>
      <c r="AC100" s="230">
        <v>44265</v>
      </c>
      <c r="AD100" s="230">
        <v>44266</v>
      </c>
      <c r="AE100" s="230">
        <v>44481</v>
      </c>
      <c r="AF100" s="231">
        <v>180</v>
      </c>
      <c r="AG100" s="231">
        <v>1</v>
      </c>
      <c r="AH100" s="232">
        <v>90</v>
      </c>
      <c r="AI100" s="233"/>
      <c r="AJ100" s="231"/>
      <c r="AK100" s="231"/>
      <c r="AL100" s="231"/>
      <c r="AM100" s="234"/>
      <c r="AN100" s="234"/>
      <c r="AO100" s="234" t="s">
        <v>73</v>
      </c>
      <c r="AP100" s="234"/>
      <c r="AQ100" s="112">
        <f t="shared" si="2"/>
        <v>0.96296295751633987</v>
      </c>
    </row>
    <row r="101" spans="2:43" ht="27.95" customHeight="1" x14ac:dyDescent="0.25">
      <c r="B101" s="145">
        <v>91</v>
      </c>
      <c r="C101" s="145">
        <v>2021</v>
      </c>
      <c r="D101" s="145" t="s">
        <v>374</v>
      </c>
      <c r="E101" s="139" t="s">
        <v>375</v>
      </c>
      <c r="F101" s="141" t="s">
        <v>86</v>
      </c>
      <c r="G101" s="146" t="s">
        <v>80</v>
      </c>
      <c r="H101" s="147" t="s">
        <v>87</v>
      </c>
      <c r="I101" s="148" t="s">
        <v>376</v>
      </c>
      <c r="J101" s="149" t="s">
        <v>89</v>
      </c>
      <c r="K101" s="144" t="s">
        <v>69</v>
      </c>
      <c r="L101" s="150">
        <v>57</v>
      </c>
      <c r="M101" s="151" t="str">
        <f>IF(ISERROR(VLOOKUP(L101,Proposito_programa!$C$2:$E$59,2,FALSE))," ",VLOOKUP(L101,Proposito_programa!$C$2:$E$59,2,FALSE))</f>
        <v>Gestión pública local</v>
      </c>
      <c r="N101" s="151" t="str">
        <f>IF(ISERROR(VLOOKUP(L101,Proposito_programa!$C$2:$E$59,3,FALSE))," ",VLOOKUP(L101,Proposito_programa!$C$2:$E$59,3,FALSE))</f>
        <v>Propósito 5: Construir Bogotá - Región con gobierno abierto, transparente y ciudadanía consciente</v>
      </c>
      <c r="O101" s="152">
        <v>2105</v>
      </c>
      <c r="P101" s="153">
        <v>1</v>
      </c>
      <c r="Q101" s="154">
        <v>1030532658</v>
      </c>
      <c r="R101" s="155" t="s">
        <v>377</v>
      </c>
      <c r="S101" s="154" t="s">
        <v>91</v>
      </c>
      <c r="T101" s="154"/>
      <c r="U101" s="227"/>
      <c r="V101" s="228"/>
      <c r="W101" s="142">
        <v>26166000</v>
      </c>
      <c r="X101" s="229"/>
      <c r="Y101" s="172"/>
      <c r="Z101" s="173"/>
      <c r="AA101" s="174">
        <f t="shared" si="3"/>
        <v>26166000</v>
      </c>
      <c r="AB101" s="175">
        <v>26166000</v>
      </c>
      <c r="AC101" s="230">
        <v>44265</v>
      </c>
      <c r="AD101" s="230">
        <v>44267</v>
      </c>
      <c r="AE101" s="230">
        <v>44450</v>
      </c>
      <c r="AF101" s="231">
        <v>180</v>
      </c>
      <c r="AG101" s="231"/>
      <c r="AH101" s="232"/>
      <c r="AI101" s="233"/>
      <c r="AJ101" s="231"/>
      <c r="AK101" s="231"/>
      <c r="AL101" s="231"/>
      <c r="AM101" s="234"/>
      <c r="AN101" s="234"/>
      <c r="AO101" s="234" t="s">
        <v>73</v>
      </c>
      <c r="AP101" s="234"/>
      <c r="AQ101" s="112">
        <f t="shared" si="2"/>
        <v>1</v>
      </c>
    </row>
    <row r="102" spans="2:43" ht="27.95" customHeight="1" x14ac:dyDescent="0.25">
      <c r="B102" s="145">
        <v>92</v>
      </c>
      <c r="C102" s="145">
        <v>2021</v>
      </c>
      <c r="D102" s="145" t="s">
        <v>104</v>
      </c>
      <c r="E102" s="139" t="s">
        <v>378</v>
      </c>
      <c r="F102" s="141" t="s">
        <v>86</v>
      </c>
      <c r="G102" s="146" t="s">
        <v>80</v>
      </c>
      <c r="H102" s="147" t="s">
        <v>87</v>
      </c>
      <c r="I102" s="148" t="s">
        <v>106</v>
      </c>
      <c r="J102" s="149" t="s">
        <v>89</v>
      </c>
      <c r="K102" s="144" t="s">
        <v>69</v>
      </c>
      <c r="L102" s="150">
        <v>57</v>
      </c>
      <c r="M102" s="151" t="str">
        <f>IF(ISERROR(VLOOKUP(L102,Proposito_programa!$C$2:$E$59,2,FALSE))," ",VLOOKUP(L102,Proposito_programa!$C$2:$E$59,2,FALSE))</f>
        <v>Gestión pública local</v>
      </c>
      <c r="N102" s="151" t="str">
        <f>IF(ISERROR(VLOOKUP(L102,Proposito_programa!$C$2:$E$59,3,FALSE))," ",VLOOKUP(L102,Proposito_programa!$C$2:$E$59,3,FALSE))</f>
        <v>Propósito 5: Construir Bogotá - Región con gobierno abierto, transparente y ciudadanía consciente</v>
      </c>
      <c r="O102" s="152">
        <v>2105</v>
      </c>
      <c r="P102" s="153">
        <v>3</v>
      </c>
      <c r="Q102" s="154">
        <v>79750912</v>
      </c>
      <c r="R102" s="155" t="s">
        <v>379</v>
      </c>
      <c r="S102" s="154" t="s">
        <v>91</v>
      </c>
      <c r="T102" s="154"/>
      <c r="U102" s="227"/>
      <c r="V102" s="228"/>
      <c r="W102" s="142">
        <v>15600000</v>
      </c>
      <c r="X102" s="229"/>
      <c r="Y102" s="172"/>
      <c r="Z102" s="173"/>
      <c r="AA102" s="174">
        <f t="shared" si="3"/>
        <v>15600000</v>
      </c>
      <c r="AB102" s="175">
        <v>15600000</v>
      </c>
      <c r="AC102" s="230">
        <v>44266</v>
      </c>
      <c r="AD102" s="230">
        <v>44267</v>
      </c>
      <c r="AE102" s="230">
        <v>44450</v>
      </c>
      <c r="AF102" s="231">
        <v>180</v>
      </c>
      <c r="AG102" s="231"/>
      <c r="AH102" s="232"/>
      <c r="AI102" s="233"/>
      <c r="AJ102" s="231"/>
      <c r="AK102" s="231"/>
      <c r="AL102" s="231"/>
      <c r="AM102" s="234"/>
      <c r="AN102" s="234"/>
      <c r="AO102" s="234" t="s">
        <v>73</v>
      </c>
      <c r="AP102" s="234"/>
      <c r="AQ102" s="112">
        <f t="shared" si="2"/>
        <v>1</v>
      </c>
    </row>
    <row r="103" spans="2:43" ht="27.95" customHeight="1" x14ac:dyDescent="0.25">
      <c r="B103" s="145">
        <v>93</v>
      </c>
      <c r="C103" s="145">
        <v>2021</v>
      </c>
      <c r="D103" s="145" t="s">
        <v>380</v>
      </c>
      <c r="E103" s="139" t="s">
        <v>381</v>
      </c>
      <c r="F103" s="141" t="s">
        <v>86</v>
      </c>
      <c r="G103" s="146" t="s">
        <v>80</v>
      </c>
      <c r="H103" s="147" t="s">
        <v>87</v>
      </c>
      <c r="I103" s="148" t="s">
        <v>382</v>
      </c>
      <c r="J103" s="149" t="s">
        <v>89</v>
      </c>
      <c r="K103" s="144" t="s">
        <v>69</v>
      </c>
      <c r="L103" s="150">
        <v>57</v>
      </c>
      <c r="M103" s="151" t="str">
        <f>IF(ISERROR(VLOOKUP(L103,Proposito_programa!$C$2:$E$59,2,FALSE))," ",VLOOKUP(L103,Proposito_programa!$C$2:$E$59,2,FALSE))</f>
        <v>Gestión pública local</v>
      </c>
      <c r="N103" s="151" t="str">
        <f>IF(ISERROR(VLOOKUP(L103,Proposito_programa!$C$2:$E$59,3,FALSE))," ",VLOOKUP(L103,Proposito_programa!$C$2:$E$59,3,FALSE))</f>
        <v>Propósito 5: Construir Bogotá - Región con gobierno abierto, transparente y ciudadanía consciente</v>
      </c>
      <c r="O103" s="152">
        <v>2105</v>
      </c>
      <c r="P103" s="153">
        <v>1</v>
      </c>
      <c r="Q103" s="154">
        <v>1101049166</v>
      </c>
      <c r="R103" s="155" t="s">
        <v>383</v>
      </c>
      <c r="S103" s="154" t="s">
        <v>91</v>
      </c>
      <c r="T103" s="154"/>
      <c r="U103" s="227"/>
      <c r="V103" s="228"/>
      <c r="W103" s="142">
        <v>19560000</v>
      </c>
      <c r="X103" s="229"/>
      <c r="Y103" s="172"/>
      <c r="Z103" s="173"/>
      <c r="AA103" s="174">
        <f t="shared" si="3"/>
        <v>19560000</v>
      </c>
      <c r="AB103" s="175">
        <v>19560000</v>
      </c>
      <c r="AC103" s="230">
        <v>44265</v>
      </c>
      <c r="AD103" s="230">
        <v>44266</v>
      </c>
      <c r="AE103" s="230">
        <v>44449</v>
      </c>
      <c r="AF103" s="231">
        <v>180</v>
      </c>
      <c r="AG103" s="231"/>
      <c r="AH103" s="232"/>
      <c r="AI103" s="233"/>
      <c r="AJ103" s="231"/>
      <c r="AK103" s="231"/>
      <c r="AL103" s="231"/>
      <c r="AM103" s="234"/>
      <c r="AN103" s="234"/>
      <c r="AO103" s="234" t="s">
        <v>73</v>
      </c>
      <c r="AP103" s="234"/>
      <c r="AQ103" s="112">
        <f t="shared" si="2"/>
        <v>1</v>
      </c>
    </row>
    <row r="104" spans="2:43" ht="27.95" customHeight="1" x14ac:dyDescent="0.25">
      <c r="B104" s="145">
        <v>94</v>
      </c>
      <c r="C104" s="145">
        <v>2021</v>
      </c>
      <c r="D104" s="145" t="s">
        <v>231</v>
      </c>
      <c r="E104" s="139" t="s">
        <v>384</v>
      </c>
      <c r="F104" s="141" t="s">
        <v>86</v>
      </c>
      <c r="G104" s="146" t="s">
        <v>80</v>
      </c>
      <c r="H104" s="147" t="s">
        <v>87</v>
      </c>
      <c r="I104" s="148" t="s">
        <v>233</v>
      </c>
      <c r="J104" s="149" t="s">
        <v>89</v>
      </c>
      <c r="K104" s="144" t="s">
        <v>69</v>
      </c>
      <c r="L104" s="150">
        <v>43</v>
      </c>
      <c r="M104" s="151" t="str">
        <f>IF(ISERROR(VLOOKUP(L104,Proposito_programa!$C$2:$E$59,2,FALSE))," ",VLOOKUP(L104,Proposito_programa!$C$2:$E$59,2,FALSE))</f>
        <v>Cultura ciudadana para la confianza, la convivencia y la participación desde la vida cotidiana</v>
      </c>
      <c r="N104" s="151" t="str">
        <f>IF(ISERROR(VLOOKUP(L104,Proposito_programa!$C$2:$E$59,3,FALSE))," ",VLOOKUP(L104,Proposito_programa!$C$2:$E$59,3,FALSE))</f>
        <v>Propósito 3: Inspirar confianza y legitimidad para vivir sin miedo y ser epicentro de cultura ciudadana, paz y reconciliación</v>
      </c>
      <c r="O104" s="152">
        <v>2128</v>
      </c>
      <c r="P104" s="153">
        <v>8</v>
      </c>
      <c r="Q104" s="154">
        <v>23866211</v>
      </c>
      <c r="R104" s="155" t="s">
        <v>385</v>
      </c>
      <c r="S104" s="154" t="s">
        <v>91</v>
      </c>
      <c r="T104" s="154"/>
      <c r="U104" s="227"/>
      <c r="V104" s="228"/>
      <c r="W104" s="142">
        <v>13620000</v>
      </c>
      <c r="X104" s="229"/>
      <c r="Y104" s="172"/>
      <c r="Z104" s="173"/>
      <c r="AA104" s="174">
        <f t="shared" si="3"/>
        <v>13620000</v>
      </c>
      <c r="AB104" s="175">
        <v>13620000</v>
      </c>
      <c r="AC104" s="230">
        <v>44267</v>
      </c>
      <c r="AD104" s="230">
        <v>44273</v>
      </c>
      <c r="AE104" s="230">
        <v>44456</v>
      </c>
      <c r="AF104" s="231">
        <v>180</v>
      </c>
      <c r="AG104" s="231"/>
      <c r="AH104" s="232"/>
      <c r="AI104" s="233"/>
      <c r="AJ104" s="231"/>
      <c r="AK104" s="231"/>
      <c r="AL104" s="231"/>
      <c r="AM104" s="234"/>
      <c r="AN104" s="234"/>
      <c r="AO104" s="234" t="s">
        <v>73</v>
      </c>
      <c r="AP104" s="234"/>
      <c r="AQ104" s="112">
        <f t="shared" si="2"/>
        <v>1</v>
      </c>
    </row>
    <row r="105" spans="2:43" ht="27.95" customHeight="1" x14ac:dyDescent="0.25">
      <c r="B105" s="145">
        <v>95</v>
      </c>
      <c r="C105" s="145">
        <v>2021</v>
      </c>
      <c r="D105" s="145" t="s">
        <v>386</v>
      </c>
      <c r="E105" s="139" t="s">
        <v>387</v>
      </c>
      <c r="F105" s="141" t="s">
        <v>86</v>
      </c>
      <c r="G105" s="146" t="s">
        <v>80</v>
      </c>
      <c r="H105" s="147" t="s">
        <v>87</v>
      </c>
      <c r="I105" s="148" t="s">
        <v>388</v>
      </c>
      <c r="J105" s="149" t="s">
        <v>89</v>
      </c>
      <c r="K105" s="144" t="s">
        <v>69</v>
      </c>
      <c r="L105" s="150">
        <v>57</v>
      </c>
      <c r="M105" s="151" t="str">
        <f>IF(ISERROR(VLOOKUP(L105,Proposito_programa!$C$2:$E$59,2,FALSE))," ",VLOOKUP(L105,Proposito_programa!$C$2:$E$59,2,FALSE))</f>
        <v>Gestión pública local</v>
      </c>
      <c r="N105" s="151" t="str">
        <f>IF(ISERROR(VLOOKUP(L105,Proposito_programa!$C$2:$E$59,3,FALSE))," ",VLOOKUP(L105,Proposito_programa!$C$2:$E$59,3,FALSE))</f>
        <v>Propósito 5: Construir Bogotá - Región con gobierno abierto, transparente y ciudadanía consciente</v>
      </c>
      <c r="O105" s="152">
        <v>2105</v>
      </c>
      <c r="P105" s="153">
        <v>1</v>
      </c>
      <c r="Q105" s="154">
        <v>80069750</v>
      </c>
      <c r="R105" s="155" t="s">
        <v>389</v>
      </c>
      <c r="S105" s="154" t="s">
        <v>91</v>
      </c>
      <c r="T105" s="154"/>
      <c r="U105" s="227"/>
      <c r="V105" s="228"/>
      <c r="W105" s="142">
        <v>33480000</v>
      </c>
      <c r="X105" s="229"/>
      <c r="Y105" s="172"/>
      <c r="Z105" s="173"/>
      <c r="AA105" s="174">
        <f t="shared" si="3"/>
        <v>33480000</v>
      </c>
      <c r="AB105" s="175">
        <v>33480000</v>
      </c>
      <c r="AC105" s="230">
        <v>44271</v>
      </c>
      <c r="AD105" s="230">
        <v>44272</v>
      </c>
      <c r="AE105" s="230">
        <v>44455</v>
      </c>
      <c r="AF105" s="231">
        <v>180</v>
      </c>
      <c r="AG105" s="231"/>
      <c r="AH105" s="232"/>
      <c r="AI105" s="233"/>
      <c r="AJ105" s="231"/>
      <c r="AK105" s="231"/>
      <c r="AL105" s="231"/>
      <c r="AM105" s="234"/>
      <c r="AN105" s="234"/>
      <c r="AO105" s="234" t="s">
        <v>73</v>
      </c>
      <c r="AP105" s="234"/>
      <c r="AQ105" s="112">
        <f t="shared" si="2"/>
        <v>1</v>
      </c>
    </row>
    <row r="106" spans="2:43" ht="27.95" customHeight="1" x14ac:dyDescent="0.25">
      <c r="B106" s="145">
        <v>97</v>
      </c>
      <c r="C106" s="145">
        <v>2021</v>
      </c>
      <c r="D106" s="145" t="s">
        <v>289</v>
      </c>
      <c r="E106" s="139" t="s">
        <v>390</v>
      </c>
      <c r="F106" s="141" t="s">
        <v>86</v>
      </c>
      <c r="G106" s="146" t="s">
        <v>80</v>
      </c>
      <c r="H106" s="147" t="s">
        <v>87</v>
      </c>
      <c r="I106" s="148" t="s">
        <v>291</v>
      </c>
      <c r="J106" s="149" t="s">
        <v>89</v>
      </c>
      <c r="K106" s="144" t="s">
        <v>69</v>
      </c>
      <c r="L106" s="150">
        <v>57</v>
      </c>
      <c r="M106" s="151" t="str">
        <f>IF(ISERROR(VLOOKUP(L106,Proposito_programa!$C$2:$E$59,2,FALSE))," ",VLOOKUP(L106,Proposito_programa!$C$2:$E$59,2,FALSE))</f>
        <v>Gestión pública local</v>
      </c>
      <c r="N106" s="151" t="str">
        <f>IF(ISERROR(VLOOKUP(L106,Proposito_programa!$C$2:$E$59,3,FALSE))," ",VLOOKUP(L106,Proposito_programa!$C$2:$E$59,3,FALSE))</f>
        <v>Propósito 5: Construir Bogotá - Región con gobierno abierto, transparente y ciudadanía consciente</v>
      </c>
      <c r="O106" s="152">
        <v>2105</v>
      </c>
      <c r="P106" s="153">
        <v>2</v>
      </c>
      <c r="Q106" s="154">
        <v>1026282016</v>
      </c>
      <c r="R106" s="155" t="s">
        <v>391</v>
      </c>
      <c r="S106" s="154" t="s">
        <v>91</v>
      </c>
      <c r="T106" s="154"/>
      <c r="U106" s="227"/>
      <c r="V106" s="228"/>
      <c r="W106" s="142">
        <v>13620000</v>
      </c>
      <c r="X106" s="229"/>
      <c r="Y106" s="172"/>
      <c r="Z106" s="173"/>
      <c r="AA106" s="174">
        <f t="shared" si="3"/>
        <v>13620000</v>
      </c>
      <c r="AB106" s="175">
        <v>13620000</v>
      </c>
      <c r="AC106" s="230">
        <v>44266</v>
      </c>
      <c r="AD106" s="230">
        <v>44266</v>
      </c>
      <c r="AE106" s="230">
        <v>44449</v>
      </c>
      <c r="AF106" s="231">
        <v>180</v>
      </c>
      <c r="AG106" s="231"/>
      <c r="AH106" s="232"/>
      <c r="AI106" s="233"/>
      <c r="AJ106" s="231"/>
      <c r="AK106" s="231"/>
      <c r="AL106" s="231"/>
      <c r="AM106" s="234"/>
      <c r="AN106" s="234"/>
      <c r="AO106" s="234" t="s">
        <v>73</v>
      </c>
      <c r="AP106" s="234"/>
      <c r="AQ106" s="112">
        <f t="shared" si="2"/>
        <v>1</v>
      </c>
    </row>
    <row r="107" spans="2:43" ht="27.95" customHeight="1" x14ac:dyDescent="0.25">
      <c r="B107" s="145">
        <v>98</v>
      </c>
      <c r="C107" s="145">
        <v>2021</v>
      </c>
      <c r="D107" s="145" t="s">
        <v>231</v>
      </c>
      <c r="E107" s="139" t="s">
        <v>392</v>
      </c>
      <c r="F107" s="141" t="s">
        <v>86</v>
      </c>
      <c r="G107" s="146" t="s">
        <v>80</v>
      </c>
      <c r="H107" s="147" t="s">
        <v>87</v>
      </c>
      <c r="I107" s="148" t="s">
        <v>233</v>
      </c>
      <c r="J107" s="149" t="s">
        <v>89</v>
      </c>
      <c r="K107" s="144" t="s">
        <v>69</v>
      </c>
      <c r="L107" s="150">
        <v>43</v>
      </c>
      <c r="M107" s="151" t="str">
        <f>IF(ISERROR(VLOOKUP(L107,Proposito_programa!$C$2:$E$59,2,FALSE))," ",VLOOKUP(L107,Proposito_programa!$C$2:$E$59,2,FALSE))</f>
        <v>Cultura ciudadana para la confianza, la convivencia y la participación desde la vida cotidiana</v>
      </c>
      <c r="N107" s="151" t="str">
        <f>IF(ISERROR(VLOOKUP(L107,Proposito_programa!$C$2:$E$59,3,FALSE))," ",VLOOKUP(L107,Proposito_programa!$C$2:$E$59,3,FALSE))</f>
        <v>Propósito 3: Inspirar confianza y legitimidad para vivir sin miedo y ser epicentro de cultura ciudadana, paz y reconciliación</v>
      </c>
      <c r="O107" s="152">
        <v>2128</v>
      </c>
      <c r="P107" s="153">
        <v>8</v>
      </c>
      <c r="Q107" s="154">
        <v>52445223</v>
      </c>
      <c r="R107" s="155" t="s">
        <v>393</v>
      </c>
      <c r="S107" s="154" t="s">
        <v>91</v>
      </c>
      <c r="T107" s="154"/>
      <c r="U107" s="227"/>
      <c r="V107" s="228"/>
      <c r="W107" s="142">
        <v>13620000</v>
      </c>
      <c r="X107" s="229"/>
      <c r="Y107" s="172"/>
      <c r="Z107" s="173"/>
      <c r="AA107" s="174">
        <f t="shared" si="3"/>
        <v>13620000</v>
      </c>
      <c r="AB107" s="175">
        <v>13619999</v>
      </c>
      <c r="AC107" s="230">
        <v>44270</v>
      </c>
      <c r="AD107" s="230">
        <v>44272</v>
      </c>
      <c r="AE107" s="230">
        <v>44271</v>
      </c>
      <c r="AF107" s="231">
        <v>180</v>
      </c>
      <c r="AG107" s="231"/>
      <c r="AH107" s="232"/>
      <c r="AI107" s="233"/>
      <c r="AJ107" s="231"/>
      <c r="AK107" s="231"/>
      <c r="AL107" s="231"/>
      <c r="AM107" s="234"/>
      <c r="AN107" s="234"/>
      <c r="AO107" s="234" t="s">
        <v>73</v>
      </c>
      <c r="AP107" s="234"/>
      <c r="AQ107" s="112">
        <f t="shared" si="2"/>
        <v>0.99999992657856096</v>
      </c>
    </row>
    <row r="108" spans="2:43" ht="27.95" customHeight="1" x14ac:dyDescent="0.25">
      <c r="B108" s="145">
        <v>99</v>
      </c>
      <c r="C108" s="145">
        <v>2021</v>
      </c>
      <c r="D108" s="145" t="s">
        <v>394</v>
      </c>
      <c r="E108" s="139" t="s">
        <v>395</v>
      </c>
      <c r="F108" s="141" t="s">
        <v>86</v>
      </c>
      <c r="G108" s="146" t="s">
        <v>80</v>
      </c>
      <c r="H108" s="147" t="s">
        <v>87</v>
      </c>
      <c r="I108" s="148" t="s">
        <v>396</v>
      </c>
      <c r="J108" s="149" t="s">
        <v>89</v>
      </c>
      <c r="K108" s="144" t="s">
        <v>69</v>
      </c>
      <c r="L108" s="150">
        <v>57</v>
      </c>
      <c r="M108" s="151" t="str">
        <f>IF(ISERROR(VLOOKUP(L108,Proposito_programa!$C$2:$E$59,2,FALSE))," ",VLOOKUP(L108,Proposito_programa!$C$2:$E$59,2,FALSE))</f>
        <v>Gestión pública local</v>
      </c>
      <c r="N108" s="151" t="str">
        <f>IF(ISERROR(VLOOKUP(L108,Proposito_programa!$C$2:$E$59,3,FALSE))," ",VLOOKUP(L108,Proposito_programa!$C$2:$E$59,3,FALSE))</f>
        <v>Propósito 5: Construir Bogotá - Región con gobierno abierto, transparente y ciudadanía consciente</v>
      </c>
      <c r="O108" s="152">
        <v>2105</v>
      </c>
      <c r="P108" s="153">
        <v>1</v>
      </c>
      <c r="Q108" s="154">
        <v>1112905112</v>
      </c>
      <c r="R108" s="155" t="s">
        <v>397</v>
      </c>
      <c r="S108" s="154" t="s">
        <v>91</v>
      </c>
      <c r="T108" s="154"/>
      <c r="U108" s="227"/>
      <c r="V108" s="228"/>
      <c r="W108" s="142">
        <v>43800000</v>
      </c>
      <c r="X108" s="229"/>
      <c r="Y108" s="172"/>
      <c r="Z108" s="173"/>
      <c r="AA108" s="174">
        <f t="shared" si="3"/>
        <v>43800000</v>
      </c>
      <c r="AB108" s="175">
        <v>43800000</v>
      </c>
      <c r="AC108" s="230">
        <v>44271</v>
      </c>
      <c r="AD108" s="230">
        <v>44271</v>
      </c>
      <c r="AE108" s="230">
        <v>44454</v>
      </c>
      <c r="AF108" s="231">
        <v>180</v>
      </c>
      <c r="AG108" s="231"/>
      <c r="AH108" s="232"/>
      <c r="AI108" s="233"/>
      <c r="AJ108" s="231"/>
      <c r="AK108" s="231"/>
      <c r="AL108" s="231"/>
      <c r="AM108" s="234"/>
      <c r="AN108" s="234"/>
      <c r="AO108" s="234" t="s">
        <v>73</v>
      </c>
      <c r="AP108" s="234"/>
      <c r="AQ108" s="112">
        <f t="shared" si="2"/>
        <v>1</v>
      </c>
    </row>
    <row r="109" spans="2:43" ht="27.95" customHeight="1" x14ac:dyDescent="0.25">
      <c r="B109" s="145">
        <v>100</v>
      </c>
      <c r="C109" s="145">
        <v>2021</v>
      </c>
      <c r="D109" s="145" t="s">
        <v>347</v>
      </c>
      <c r="E109" s="139" t="s">
        <v>398</v>
      </c>
      <c r="F109" s="141" t="s">
        <v>86</v>
      </c>
      <c r="G109" s="146" t="s">
        <v>80</v>
      </c>
      <c r="H109" s="147" t="s">
        <v>87</v>
      </c>
      <c r="I109" s="148" t="s">
        <v>349</v>
      </c>
      <c r="J109" s="149" t="s">
        <v>89</v>
      </c>
      <c r="K109" s="144" t="s">
        <v>69</v>
      </c>
      <c r="L109" s="150">
        <v>57</v>
      </c>
      <c r="M109" s="151" t="str">
        <f>IF(ISERROR(VLOOKUP(L109,Proposito_programa!$C$2:$E$59,2,FALSE))," ",VLOOKUP(L109,Proposito_programa!$C$2:$E$59,2,FALSE))</f>
        <v>Gestión pública local</v>
      </c>
      <c r="N109" s="151" t="str">
        <f>IF(ISERROR(VLOOKUP(L109,Proposito_programa!$C$2:$E$59,3,FALSE))," ",VLOOKUP(L109,Proposito_programa!$C$2:$E$59,3,FALSE))</f>
        <v>Propósito 5: Construir Bogotá - Región con gobierno abierto, transparente y ciudadanía consciente</v>
      </c>
      <c r="O109" s="152">
        <v>2105</v>
      </c>
      <c r="P109" s="153">
        <v>3</v>
      </c>
      <c r="Q109" s="154">
        <v>1051818449</v>
      </c>
      <c r="R109" s="155" t="s">
        <v>399</v>
      </c>
      <c r="S109" s="154" t="s">
        <v>91</v>
      </c>
      <c r="T109" s="154"/>
      <c r="U109" s="227"/>
      <c r="V109" s="228"/>
      <c r="W109" s="142">
        <v>33480000</v>
      </c>
      <c r="X109" s="229"/>
      <c r="Y109" s="172"/>
      <c r="Z109" s="173"/>
      <c r="AA109" s="174">
        <f t="shared" si="3"/>
        <v>33480000</v>
      </c>
      <c r="AB109" s="175">
        <v>33480000</v>
      </c>
      <c r="AC109" s="230">
        <v>44271</v>
      </c>
      <c r="AD109" s="230">
        <v>44272</v>
      </c>
      <c r="AE109" s="230">
        <v>44455</v>
      </c>
      <c r="AF109" s="231">
        <v>180</v>
      </c>
      <c r="AG109" s="231"/>
      <c r="AH109" s="232"/>
      <c r="AI109" s="233"/>
      <c r="AJ109" s="231"/>
      <c r="AK109" s="231"/>
      <c r="AL109" s="231"/>
      <c r="AM109" s="234"/>
      <c r="AN109" s="234"/>
      <c r="AO109" s="234" t="s">
        <v>73</v>
      </c>
      <c r="AP109" s="234"/>
      <c r="AQ109" s="112">
        <f t="shared" si="2"/>
        <v>1</v>
      </c>
    </row>
    <row r="110" spans="2:43" ht="27.95" customHeight="1" x14ac:dyDescent="0.25">
      <c r="B110" s="145">
        <v>101</v>
      </c>
      <c r="C110" s="145">
        <v>2021</v>
      </c>
      <c r="D110" s="145" t="s">
        <v>173</v>
      </c>
      <c r="E110" s="139" t="s">
        <v>400</v>
      </c>
      <c r="F110" s="141" t="s">
        <v>86</v>
      </c>
      <c r="G110" s="146" t="s">
        <v>80</v>
      </c>
      <c r="H110" s="147" t="s">
        <v>87</v>
      </c>
      <c r="I110" s="148" t="s">
        <v>401</v>
      </c>
      <c r="J110" s="149" t="s">
        <v>89</v>
      </c>
      <c r="K110" s="144" t="s">
        <v>69</v>
      </c>
      <c r="L110" s="150">
        <v>57</v>
      </c>
      <c r="M110" s="151" t="str">
        <f>IF(ISERROR(VLOOKUP(L110,Proposito_programa!$C$2:$E$59,2,FALSE))," ",VLOOKUP(L110,Proposito_programa!$C$2:$E$59,2,FALSE))</f>
        <v>Gestión pública local</v>
      </c>
      <c r="N110" s="151" t="str">
        <f>IF(ISERROR(VLOOKUP(L110,Proposito_programa!$C$2:$E$59,3,FALSE))," ",VLOOKUP(L110,Proposito_programa!$C$2:$E$59,3,FALSE))</f>
        <v>Propósito 5: Construir Bogotá - Región con gobierno abierto, transparente y ciudadanía consciente</v>
      </c>
      <c r="O110" s="152">
        <v>2105</v>
      </c>
      <c r="P110" s="153">
        <v>2</v>
      </c>
      <c r="Q110" s="154">
        <v>52264611</v>
      </c>
      <c r="R110" s="155" t="s">
        <v>402</v>
      </c>
      <c r="S110" s="154" t="s">
        <v>91</v>
      </c>
      <c r="T110" s="154"/>
      <c r="U110" s="227"/>
      <c r="V110" s="228"/>
      <c r="W110" s="142">
        <v>25020000</v>
      </c>
      <c r="X110" s="229"/>
      <c r="Y110" s="172"/>
      <c r="Z110" s="173"/>
      <c r="AA110" s="174">
        <f t="shared" si="3"/>
        <v>25020000</v>
      </c>
      <c r="AB110" s="175">
        <v>25020000</v>
      </c>
      <c r="AC110" s="230">
        <v>44273</v>
      </c>
      <c r="AD110" s="230">
        <v>44274</v>
      </c>
      <c r="AE110" s="230">
        <v>44464</v>
      </c>
      <c r="AF110" s="231">
        <v>180</v>
      </c>
      <c r="AG110" s="231"/>
      <c r="AH110" s="232"/>
      <c r="AI110" s="233">
        <v>1010218952</v>
      </c>
      <c r="AJ110" s="231" t="s">
        <v>403</v>
      </c>
      <c r="AK110" s="236">
        <v>44287</v>
      </c>
      <c r="AL110" s="231">
        <v>23352000</v>
      </c>
      <c r="AM110" s="234"/>
      <c r="AN110" s="234"/>
      <c r="AO110" s="234" t="s">
        <v>73</v>
      </c>
      <c r="AP110" s="234"/>
      <c r="AQ110" s="112">
        <f t="shared" si="2"/>
        <v>1</v>
      </c>
    </row>
    <row r="111" spans="2:43" ht="27.95" customHeight="1" x14ac:dyDescent="0.25">
      <c r="B111" s="145">
        <v>102</v>
      </c>
      <c r="C111" s="145">
        <v>2021</v>
      </c>
      <c r="D111" s="145" t="s">
        <v>404</v>
      </c>
      <c r="E111" s="139" t="s">
        <v>405</v>
      </c>
      <c r="F111" s="141" t="s">
        <v>86</v>
      </c>
      <c r="G111" s="146" t="s">
        <v>80</v>
      </c>
      <c r="H111" s="147" t="s">
        <v>87</v>
      </c>
      <c r="I111" s="148" t="s">
        <v>406</v>
      </c>
      <c r="J111" s="149" t="s">
        <v>89</v>
      </c>
      <c r="K111" s="144" t="s">
        <v>69</v>
      </c>
      <c r="L111" s="150">
        <v>1</v>
      </c>
      <c r="M111" s="151" t="str">
        <f>IF(ISERROR(VLOOKUP(L111,Proposito_programa!$C$2:$E$59,2,FALSE))," ",VLOOKUP(L111,Proposito_programa!$C$2:$E$59,2,FALSE))</f>
        <v>Subsidios y transferencias para la equidad</v>
      </c>
      <c r="N111" s="151" t="str">
        <f>IF(ISERROR(VLOOKUP(L111,Proposito_programa!$C$2:$E$59,3,FALSE))," ",VLOOKUP(L111,Proposito_programa!$C$2:$E$59,3,FALSE))</f>
        <v>Propósito 1: Hacer un nuevo contrato social para incrementar la inclusión social, productiva y política</v>
      </c>
      <c r="O111" s="152">
        <v>2081</v>
      </c>
      <c r="P111" s="153">
        <v>1</v>
      </c>
      <c r="Q111" s="154">
        <v>1030633297</v>
      </c>
      <c r="R111" s="155" t="s">
        <v>407</v>
      </c>
      <c r="S111" s="154" t="s">
        <v>91</v>
      </c>
      <c r="T111" s="154"/>
      <c r="U111" s="227"/>
      <c r="V111" s="228"/>
      <c r="W111" s="142">
        <v>29700000</v>
      </c>
      <c r="X111" s="229"/>
      <c r="Y111" s="172"/>
      <c r="Z111" s="173"/>
      <c r="AA111" s="174">
        <f t="shared" si="3"/>
        <v>29700000</v>
      </c>
      <c r="AB111" s="175">
        <v>29700000</v>
      </c>
      <c r="AC111" s="230">
        <v>44278</v>
      </c>
      <c r="AD111" s="230">
        <v>44279</v>
      </c>
      <c r="AE111" s="230">
        <v>44496</v>
      </c>
      <c r="AF111" s="231">
        <v>180</v>
      </c>
      <c r="AG111" s="231"/>
      <c r="AH111" s="232"/>
      <c r="AI111" s="233">
        <v>1020426511</v>
      </c>
      <c r="AJ111" s="231" t="s">
        <v>408</v>
      </c>
      <c r="AK111" s="236">
        <v>44321</v>
      </c>
      <c r="AL111" s="231">
        <v>28545000</v>
      </c>
      <c r="AM111" s="234"/>
      <c r="AN111" s="234"/>
      <c r="AO111" s="234" t="s">
        <v>73</v>
      </c>
      <c r="AP111" s="234"/>
      <c r="AQ111" s="112">
        <f t="shared" si="2"/>
        <v>1</v>
      </c>
    </row>
    <row r="112" spans="2:43" ht="27.95" customHeight="1" x14ac:dyDescent="0.25">
      <c r="B112" s="145">
        <v>103</v>
      </c>
      <c r="C112" s="145">
        <v>2021</v>
      </c>
      <c r="D112" s="145" t="s">
        <v>409</v>
      </c>
      <c r="E112" s="139" t="s">
        <v>410</v>
      </c>
      <c r="F112" s="141" t="s">
        <v>86</v>
      </c>
      <c r="G112" s="146" t="s">
        <v>80</v>
      </c>
      <c r="H112" s="147" t="s">
        <v>87</v>
      </c>
      <c r="I112" s="148" t="s">
        <v>411</v>
      </c>
      <c r="J112" s="149" t="s">
        <v>89</v>
      </c>
      <c r="K112" s="144" t="s">
        <v>69</v>
      </c>
      <c r="L112" s="150">
        <v>57</v>
      </c>
      <c r="M112" s="151" t="str">
        <f>IF(ISERROR(VLOOKUP(L112,Proposito_programa!$C$2:$E$59,2,FALSE))," ",VLOOKUP(L112,Proposito_programa!$C$2:$E$59,2,FALSE))</f>
        <v>Gestión pública local</v>
      </c>
      <c r="N112" s="151" t="str">
        <f>IF(ISERROR(VLOOKUP(L112,Proposito_programa!$C$2:$E$59,3,FALSE))," ",VLOOKUP(L112,Proposito_programa!$C$2:$E$59,3,FALSE))</f>
        <v>Propósito 5: Construir Bogotá - Región con gobierno abierto, transparente y ciudadanía consciente</v>
      </c>
      <c r="O112" s="152">
        <v>2105</v>
      </c>
      <c r="P112" s="153">
        <v>1</v>
      </c>
      <c r="Q112" s="154">
        <v>79323784</v>
      </c>
      <c r="R112" s="155" t="s">
        <v>412</v>
      </c>
      <c r="S112" s="154" t="s">
        <v>91</v>
      </c>
      <c r="T112" s="154"/>
      <c r="U112" s="227"/>
      <c r="V112" s="228"/>
      <c r="W112" s="142">
        <v>13620000</v>
      </c>
      <c r="X112" s="229"/>
      <c r="Y112" s="172">
        <v>1</v>
      </c>
      <c r="Z112" s="173">
        <v>6810000</v>
      </c>
      <c r="AA112" s="174">
        <f t="shared" si="3"/>
        <v>20430000</v>
      </c>
      <c r="AB112" s="175">
        <v>17100667</v>
      </c>
      <c r="AC112" s="230">
        <v>44300</v>
      </c>
      <c r="AD112" s="230">
        <v>44301</v>
      </c>
      <c r="AE112" s="230">
        <v>44210</v>
      </c>
      <c r="AF112" s="231">
        <v>180</v>
      </c>
      <c r="AG112" s="231">
        <v>1</v>
      </c>
      <c r="AH112" s="232">
        <v>90</v>
      </c>
      <c r="AI112" s="233"/>
      <c r="AJ112" s="231"/>
      <c r="AK112" s="231"/>
      <c r="AL112" s="231"/>
      <c r="AM112" s="234"/>
      <c r="AN112" s="234" t="s">
        <v>73</v>
      </c>
      <c r="AO112" s="234"/>
      <c r="AP112" s="234"/>
      <c r="AQ112" s="112">
        <f t="shared" si="2"/>
        <v>0.83703705335291234</v>
      </c>
    </row>
    <row r="113" spans="2:43" ht="27.95" customHeight="1" x14ac:dyDescent="0.25">
      <c r="B113" s="145">
        <v>104</v>
      </c>
      <c r="C113" s="145">
        <v>2021</v>
      </c>
      <c r="D113" s="145" t="s">
        <v>120</v>
      </c>
      <c r="E113" s="139" t="s">
        <v>413</v>
      </c>
      <c r="F113" s="141" t="s">
        <v>86</v>
      </c>
      <c r="G113" s="146" t="s">
        <v>80</v>
      </c>
      <c r="H113" s="147" t="s">
        <v>87</v>
      </c>
      <c r="I113" s="148" t="s">
        <v>122</v>
      </c>
      <c r="J113" s="149" t="s">
        <v>89</v>
      </c>
      <c r="K113" s="144" t="s">
        <v>69</v>
      </c>
      <c r="L113" s="150">
        <v>57</v>
      </c>
      <c r="M113" s="151" t="str">
        <f>IF(ISERROR(VLOOKUP(L113,Proposito_programa!$C$2:$E$59,2,FALSE))," ",VLOOKUP(L113,Proposito_programa!$C$2:$E$59,2,FALSE))</f>
        <v>Gestión pública local</v>
      </c>
      <c r="N113" s="151" t="str">
        <f>IF(ISERROR(VLOOKUP(L113,Proposito_programa!$C$2:$E$59,3,FALSE))," ",VLOOKUP(L113,Proposito_programa!$C$2:$E$59,3,FALSE))</f>
        <v>Propósito 5: Construir Bogotá - Región con gobierno abierto, transparente y ciudadanía consciente</v>
      </c>
      <c r="O113" s="152">
        <v>2105</v>
      </c>
      <c r="P113" s="153">
        <v>5</v>
      </c>
      <c r="Q113" s="154">
        <v>79463678</v>
      </c>
      <c r="R113" s="155" t="s">
        <v>414</v>
      </c>
      <c r="S113" s="154" t="s">
        <v>91</v>
      </c>
      <c r="T113" s="154"/>
      <c r="U113" s="227"/>
      <c r="V113" s="228"/>
      <c r="W113" s="142">
        <v>33480000</v>
      </c>
      <c r="X113" s="229"/>
      <c r="Y113" s="172"/>
      <c r="Z113" s="173"/>
      <c r="AA113" s="174">
        <f t="shared" si="3"/>
        <v>33480000</v>
      </c>
      <c r="AB113" s="175">
        <v>33480000</v>
      </c>
      <c r="AC113" s="230">
        <v>44273</v>
      </c>
      <c r="AD113" s="230">
        <v>44274</v>
      </c>
      <c r="AE113" s="230">
        <v>44457</v>
      </c>
      <c r="AF113" s="231">
        <v>180</v>
      </c>
      <c r="AG113" s="231"/>
      <c r="AH113" s="232"/>
      <c r="AI113" s="233"/>
      <c r="AJ113" s="231"/>
      <c r="AK113" s="231"/>
      <c r="AL113" s="231"/>
      <c r="AM113" s="234"/>
      <c r="AN113" s="234"/>
      <c r="AO113" s="234" t="s">
        <v>73</v>
      </c>
      <c r="AP113" s="234"/>
      <c r="AQ113" s="112">
        <f t="shared" si="2"/>
        <v>1</v>
      </c>
    </row>
    <row r="114" spans="2:43" ht="27.95" customHeight="1" x14ac:dyDescent="0.25">
      <c r="B114" s="145">
        <v>105</v>
      </c>
      <c r="C114" s="145">
        <v>2021</v>
      </c>
      <c r="D114" s="145" t="s">
        <v>415</v>
      </c>
      <c r="E114" s="139" t="s">
        <v>416</v>
      </c>
      <c r="F114" s="141" t="s">
        <v>86</v>
      </c>
      <c r="G114" s="146" t="s">
        <v>80</v>
      </c>
      <c r="H114" s="147" t="s">
        <v>87</v>
      </c>
      <c r="I114" s="148" t="s">
        <v>417</v>
      </c>
      <c r="J114" s="149" t="s">
        <v>89</v>
      </c>
      <c r="K114" s="144" t="s">
        <v>69</v>
      </c>
      <c r="L114" s="150">
        <v>57</v>
      </c>
      <c r="M114" s="151" t="str">
        <f>IF(ISERROR(VLOOKUP(L114,Proposito_programa!$C$2:$E$59,2,FALSE))," ",VLOOKUP(L114,Proposito_programa!$C$2:$E$59,2,FALSE))</f>
        <v>Gestión pública local</v>
      </c>
      <c r="N114" s="151" t="str">
        <f>IF(ISERROR(VLOOKUP(L114,Proposito_programa!$C$2:$E$59,3,FALSE))," ",VLOOKUP(L114,Proposito_programa!$C$2:$E$59,3,FALSE))</f>
        <v>Propósito 5: Construir Bogotá - Región con gobierno abierto, transparente y ciudadanía consciente</v>
      </c>
      <c r="O114" s="152">
        <v>2105</v>
      </c>
      <c r="P114" s="153">
        <v>1</v>
      </c>
      <c r="Q114" s="154">
        <v>79971582</v>
      </c>
      <c r="R114" s="155" t="s">
        <v>418</v>
      </c>
      <c r="S114" s="154" t="s">
        <v>91</v>
      </c>
      <c r="T114" s="154"/>
      <c r="U114" s="227"/>
      <c r="V114" s="228"/>
      <c r="W114" s="142">
        <v>33480000</v>
      </c>
      <c r="X114" s="229"/>
      <c r="Y114" s="172">
        <v>1</v>
      </c>
      <c r="Z114" s="173">
        <v>16740000</v>
      </c>
      <c r="AA114" s="174">
        <f t="shared" si="3"/>
        <v>50220000</v>
      </c>
      <c r="AB114" s="175">
        <v>45756000</v>
      </c>
      <c r="AC114" s="230">
        <v>44279</v>
      </c>
      <c r="AD114" s="230">
        <v>44280</v>
      </c>
      <c r="AE114" s="230">
        <v>44554</v>
      </c>
      <c r="AF114" s="231">
        <v>180</v>
      </c>
      <c r="AG114" s="231">
        <v>1</v>
      </c>
      <c r="AH114" s="232">
        <v>90</v>
      </c>
      <c r="AI114" s="233"/>
      <c r="AJ114" s="231"/>
      <c r="AK114" s="231"/>
      <c r="AL114" s="231"/>
      <c r="AM114" s="234"/>
      <c r="AN114" s="234"/>
      <c r="AO114" s="234" t="s">
        <v>73</v>
      </c>
      <c r="AP114" s="234"/>
      <c r="AQ114" s="112">
        <f t="shared" si="2"/>
        <v>0.91111111111111109</v>
      </c>
    </row>
    <row r="115" spans="2:43" ht="27.95" customHeight="1" x14ac:dyDescent="0.25">
      <c r="B115" s="145">
        <v>106</v>
      </c>
      <c r="C115" s="145">
        <v>2021</v>
      </c>
      <c r="D115" s="145" t="s">
        <v>132</v>
      </c>
      <c r="E115" s="139" t="s">
        <v>419</v>
      </c>
      <c r="F115" s="141" t="s">
        <v>86</v>
      </c>
      <c r="G115" s="146" t="s">
        <v>80</v>
      </c>
      <c r="H115" s="147" t="s">
        <v>87</v>
      </c>
      <c r="I115" s="148" t="s">
        <v>134</v>
      </c>
      <c r="J115" s="149" t="s">
        <v>89</v>
      </c>
      <c r="K115" s="144" t="s">
        <v>69</v>
      </c>
      <c r="L115" s="150">
        <v>57</v>
      </c>
      <c r="M115" s="151" t="str">
        <f>IF(ISERROR(VLOOKUP(L115,Proposito_programa!$C$2:$E$59,2,FALSE))," ",VLOOKUP(L115,Proposito_programa!$C$2:$E$59,2,FALSE))</f>
        <v>Gestión pública local</v>
      </c>
      <c r="N115" s="151" t="str">
        <f>IF(ISERROR(VLOOKUP(L115,Proposito_programa!$C$2:$E$59,3,FALSE))," ",VLOOKUP(L115,Proposito_programa!$C$2:$E$59,3,FALSE))</f>
        <v>Propósito 5: Construir Bogotá - Región con gobierno abierto, transparente y ciudadanía consciente</v>
      </c>
      <c r="O115" s="152">
        <v>2105</v>
      </c>
      <c r="P115" s="153">
        <v>3</v>
      </c>
      <c r="Q115" s="154">
        <v>79824944</v>
      </c>
      <c r="R115" s="155" t="s">
        <v>420</v>
      </c>
      <c r="S115" s="154" t="s">
        <v>91</v>
      </c>
      <c r="T115" s="154"/>
      <c r="U115" s="227"/>
      <c r="V115" s="228"/>
      <c r="W115" s="142">
        <v>13620000</v>
      </c>
      <c r="X115" s="229"/>
      <c r="Y115" s="172"/>
      <c r="Z115" s="173"/>
      <c r="AA115" s="174">
        <f t="shared" si="3"/>
        <v>13620000</v>
      </c>
      <c r="AB115" s="175">
        <v>13620000</v>
      </c>
      <c r="AC115" s="230">
        <v>44280</v>
      </c>
      <c r="AD115" s="230">
        <v>44281</v>
      </c>
      <c r="AE115" s="230">
        <v>44464</v>
      </c>
      <c r="AF115" s="231">
        <v>180</v>
      </c>
      <c r="AG115" s="231"/>
      <c r="AH115" s="232"/>
      <c r="AI115" s="233"/>
      <c r="AJ115" s="231"/>
      <c r="AK115" s="231"/>
      <c r="AL115" s="231"/>
      <c r="AM115" s="234"/>
      <c r="AN115" s="234"/>
      <c r="AO115" s="234" t="s">
        <v>73</v>
      </c>
      <c r="AP115" s="234"/>
      <c r="AQ115" s="112">
        <f t="shared" si="2"/>
        <v>1</v>
      </c>
    </row>
    <row r="116" spans="2:43" ht="27.95" customHeight="1" x14ac:dyDescent="0.25">
      <c r="B116" s="145">
        <v>107</v>
      </c>
      <c r="C116" s="145">
        <v>2021</v>
      </c>
      <c r="D116" s="145" t="s">
        <v>132</v>
      </c>
      <c r="E116" s="139" t="s">
        <v>421</v>
      </c>
      <c r="F116" s="141" t="s">
        <v>86</v>
      </c>
      <c r="G116" s="146" t="s">
        <v>80</v>
      </c>
      <c r="H116" s="147" t="s">
        <v>87</v>
      </c>
      <c r="I116" s="148" t="s">
        <v>134</v>
      </c>
      <c r="J116" s="149" t="s">
        <v>89</v>
      </c>
      <c r="K116" s="144" t="s">
        <v>69</v>
      </c>
      <c r="L116" s="150">
        <v>57</v>
      </c>
      <c r="M116" s="151" t="str">
        <f>IF(ISERROR(VLOOKUP(L116,Proposito_programa!$C$2:$E$59,2,FALSE))," ",VLOOKUP(L116,Proposito_programa!$C$2:$E$59,2,FALSE))</f>
        <v>Gestión pública local</v>
      </c>
      <c r="N116" s="151" t="str">
        <f>IF(ISERROR(VLOOKUP(L116,Proposito_programa!$C$2:$E$59,3,FALSE))," ",VLOOKUP(L116,Proposito_programa!$C$2:$E$59,3,FALSE))</f>
        <v>Propósito 5: Construir Bogotá - Región con gobierno abierto, transparente y ciudadanía consciente</v>
      </c>
      <c r="O116" s="152">
        <v>2105</v>
      </c>
      <c r="P116" s="153">
        <v>3</v>
      </c>
      <c r="Q116" s="154">
        <v>79287493</v>
      </c>
      <c r="R116" s="155" t="s">
        <v>422</v>
      </c>
      <c r="S116" s="154" t="s">
        <v>91</v>
      </c>
      <c r="T116" s="154"/>
      <c r="U116" s="227"/>
      <c r="V116" s="228"/>
      <c r="W116" s="142">
        <v>13620000</v>
      </c>
      <c r="X116" s="229"/>
      <c r="Y116" s="172"/>
      <c r="Z116" s="173"/>
      <c r="AA116" s="174">
        <f t="shared" si="3"/>
        <v>13620000</v>
      </c>
      <c r="AB116" s="175">
        <v>13620000</v>
      </c>
      <c r="AC116" s="230">
        <v>44287</v>
      </c>
      <c r="AD116" s="230">
        <v>44294</v>
      </c>
      <c r="AE116" s="230">
        <v>44476</v>
      </c>
      <c r="AF116" s="231">
        <v>180</v>
      </c>
      <c r="AG116" s="231"/>
      <c r="AH116" s="232"/>
      <c r="AI116" s="233"/>
      <c r="AJ116" s="231"/>
      <c r="AK116" s="231"/>
      <c r="AL116" s="231"/>
      <c r="AM116" s="234"/>
      <c r="AN116" s="234"/>
      <c r="AO116" s="234" t="s">
        <v>73</v>
      </c>
      <c r="AP116" s="234"/>
      <c r="AQ116" s="112">
        <f t="shared" si="2"/>
        <v>1</v>
      </c>
    </row>
    <row r="117" spans="2:43" ht="27.95" customHeight="1" x14ac:dyDescent="0.25">
      <c r="B117" s="145">
        <v>108</v>
      </c>
      <c r="C117" s="145">
        <v>2021</v>
      </c>
      <c r="D117" s="145" t="s">
        <v>423</v>
      </c>
      <c r="E117" s="139" t="s">
        <v>424</v>
      </c>
      <c r="F117" s="141" t="s">
        <v>86</v>
      </c>
      <c r="G117" s="146" t="s">
        <v>80</v>
      </c>
      <c r="H117" s="147" t="s">
        <v>87</v>
      </c>
      <c r="I117" s="148" t="s">
        <v>425</v>
      </c>
      <c r="J117" s="149" t="s">
        <v>89</v>
      </c>
      <c r="K117" s="144" t="s">
        <v>69</v>
      </c>
      <c r="L117" s="150">
        <v>57</v>
      </c>
      <c r="M117" s="151" t="str">
        <f>IF(ISERROR(VLOOKUP(L117,Proposito_programa!$C$2:$E$59,2,FALSE))," ",VLOOKUP(L117,Proposito_programa!$C$2:$E$59,2,FALSE))</f>
        <v>Gestión pública local</v>
      </c>
      <c r="N117" s="151" t="str">
        <f>IF(ISERROR(VLOOKUP(L117,Proposito_programa!$C$2:$E$59,3,FALSE))," ",VLOOKUP(L117,Proposito_programa!$C$2:$E$59,3,FALSE))</f>
        <v>Propósito 5: Construir Bogotá - Región con gobierno abierto, transparente y ciudadanía consciente</v>
      </c>
      <c r="O117" s="152">
        <v>2105</v>
      </c>
      <c r="P117" s="153">
        <v>1</v>
      </c>
      <c r="Q117" s="154">
        <v>1019113136</v>
      </c>
      <c r="R117" s="155" t="s">
        <v>426</v>
      </c>
      <c r="S117" s="154" t="s">
        <v>91</v>
      </c>
      <c r="T117" s="154"/>
      <c r="U117" s="227"/>
      <c r="V117" s="228"/>
      <c r="W117" s="142">
        <v>13620000</v>
      </c>
      <c r="X117" s="229"/>
      <c r="Y117" s="172">
        <v>1</v>
      </c>
      <c r="Z117" s="173">
        <v>6810000</v>
      </c>
      <c r="AA117" s="174">
        <f t="shared" si="3"/>
        <v>20430000</v>
      </c>
      <c r="AB117" s="175">
        <v>17403334</v>
      </c>
      <c r="AC117" s="230">
        <v>44282</v>
      </c>
      <c r="AD117" s="230">
        <v>44284</v>
      </c>
      <c r="AE117" s="230">
        <v>44558</v>
      </c>
      <c r="AF117" s="231">
        <v>180</v>
      </c>
      <c r="AG117" s="231">
        <v>1</v>
      </c>
      <c r="AH117" s="232">
        <v>90</v>
      </c>
      <c r="AI117" s="233">
        <v>1123160607</v>
      </c>
      <c r="AJ117" s="231" t="s">
        <v>427</v>
      </c>
      <c r="AK117" s="236">
        <v>44504</v>
      </c>
      <c r="AL117" s="231">
        <v>4161667</v>
      </c>
      <c r="AM117" s="234"/>
      <c r="AN117" s="234"/>
      <c r="AO117" s="234" t="s">
        <v>73</v>
      </c>
      <c r="AP117" s="234"/>
      <c r="AQ117" s="112">
        <f t="shared" si="2"/>
        <v>0.8518518844836025</v>
      </c>
    </row>
    <row r="118" spans="2:43" ht="27.95" customHeight="1" x14ac:dyDescent="0.25">
      <c r="B118" s="145">
        <v>109</v>
      </c>
      <c r="C118" s="145">
        <v>2021</v>
      </c>
      <c r="D118" s="145" t="s">
        <v>428</v>
      </c>
      <c r="E118" s="139" t="s">
        <v>429</v>
      </c>
      <c r="F118" s="141" t="s">
        <v>86</v>
      </c>
      <c r="G118" s="146" t="s">
        <v>80</v>
      </c>
      <c r="H118" s="147" t="s">
        <v>87</v>
      </c>
      <c r="I118" s="148" t="s">
        <v>430</v>
      </c>
      <c r="J118" s="149" t="s">
        <v>89</v>
      </c>
      <c r="K118" s="144" t="s">
        <v>69</v>
      </c>
      <c r="L118" s="150">
        <v>57</v>
      </c>
      <c r="M118" s="151" t="str">
        <f>IF(ISERROR(VLOOKUP(L118,Proposito_programa!$C$2:$E$59,2,FALSE))," ",VLOOKUP(L118,Proposito_programa!$C$2:$E$59,2,FALSE))</f>
        <v>Gestión pública local</v>
      </c>
      <c r="N118" s="151" t="str">
        <f>IF(ISERROR(VLOOKUP(L118,Proposito_programa!$C$2:$E$59,3,FALSE))," ",VLOOKUP(L118,Proposito_programa!$C$2:$E$59,3,FALSE))</f>
        <v>Propósito 5: Construir Bogotá - Región con gobierno abierto, transparente y ciudadanía consciente</v>
      </c>
      <c r="O118" s="152">
        <v>2105</v>
      </c>
      <c r="P118" s="153">
        <v>1</v>
      </c>
      <c r="Q118" s="154">
        <v>79951390</v>
      </c>
      <c r="R118" s="155" t="s">
        <v>431</v>
      </c>
      <c r="S118" s="154" t="s">
        <v>91</v>
      </c>
      <c r="T118" s="154"/>
      <c r="U118" s="227"/>
      <c r="V118" s="228"/>
      <c r="W118" s="142">
        <v>43800000</v>
      </c>
      <c r="X118" s="229"/>
      <c r="Y118" s="172"/>
      <c r="Z118" s="173"/>
      <c r="AA118" s="174">
        <f t="shared" si="3"/>
        <v>43800000</v>
      </c>
      <c r="AB118" s="175">
        <v>43800000</v>
      </c>
      <c r="AC118" s="230">
        <v>44286</v>
      </c>
      <c r="AD118" s="230">
        <v>44291</v>
      </c>
      <c r="AE118" s="230">
        <v>44504</v>
      </c>
      <c r="AF118" s="231">
        <v>180</v>
      </c>
      <c r="AG118" s="231"/>
      <c r="AH118" s="232"/>
      <c r="AI118" s="233"/>
      <c r="AJ118" s="231"/>
      <c r="AK118" s="231"/>
      <c r="AL118" s="231"/>
      <c r="AM118" s="234"/>
      <c r="AN118" s="234"/>
      <c r="AO118" s="234" t="s">
        <v>73</v>
      </c>
      <c r="AP118" s="234"/>
      <c r="AQ118" s="112">
        <f t="shared" si="2"/>
        <v>1</v>
      </c>
    </row>
    <row r="119" spans="2:43" ht="27.95" customHeight="1" x14ac:dyDescent="0.25">
      <c r="B119" s="145">
        <v>110</v>
      </c>
      <c r="C119" s="145">
        <v>2021</v>
      </c>
      <c r="D119" s="145" t="s">
        <v>432</v>
      </c>
      <c r="E119" s="139" t="s">
        <v>433</v>
      </c>
      <c r="F119" s="141" t="s">
        <v>79</v>
      </c>
      <c r="G119" s="146" t="s">
        <v>139</v>
      </c>
      <c r="H119" s="147" t="s">
        <v>70</v>
      </c>
      <c r="I119" s="148" t="s">
        <v>434</v>
      </c>
      <c r="J119" s="149" t="s">
        <v>89</v>
      </c>
      <c r="K119" s="144" t="s">
        <v>69</v>
      </c>
      <c r="L119" s="150">
        <v>57</v>
      </c>
      <c r="M119" s="151" t="str">
        <f>IF(ISERROR(VLOOKUP(L119,Proposito_programa!$C$2:$E$59,2,FALSE))," ",VLOOKUP(L119,Proposito_programa!$C$2:$E$59,2,FALSE))</f>
        <v>Gestión pública local</v>
      </c>
      <c r="N119" s="151" t="str">
        <f>IF(ISERROR(VLOOKUP(L119,Proposito_programa!$C$2:$E$59,3,FALSE))," ",VLOOKUP(L119,Proposito_programa!$C$2:$E$59,3,FALSE))</f>
        <v>Propósito 5: Construir Bogotá - Región con gobierno abierto, transparente y ciudadanía consciente</v>
      </c>
      <c r="O119" s="152">
        <v>1822</v>
      </c>
      <c r="P119" s="153">
        <v>6</v>
      </c>
      <c r="Q119" s="154">
        <v>900572437</v>
      </c>
      <c r="R119" s="155" t="s">
        <v>435</v>
      </c>
      <c r="S119" s="154" t="s">
        <v>72</v>
      </c>
      <c r="T119" s="154"/>
      <c r="U119" s="227"/>
      <c r="V119" s="228"/>
      <c r="W119" s="142">
        <v>19000000</v>
      </c>
      <c r="X119" s="229"/>
      <c r="Y119" s="172"/>
      <c r="Z119" s="173"/>
      <c r="AA119" s="174">
        <f t="shared" si="3"/>
        <v>19000000</v>
      </c>
      <c r="AB119" s="175">
        <v>3511804</v>
      </c>
      <c r="AC119" s="230">
        <v>44299</v>
      </c>
      <c r="AD119" s="230">
        <v>44299</v>
      </c>
      <c r="AE119" s="230">
        <v>44530</v>
      </c>
      <c r="AF119" s="231">
        <v>180</v>
      </c>
      <c r="AG119" s="231">
        <v>1</v>
      </c>
      <c r="AH119" s="232">
        <v>49</v>
      </c>
      <c r="AI119" s="233"/>
      <c r="AJ119" s="231"/>
      <c r="AK119" s="231"/>
      <c r="AL119" s="231"/>
      <c r="AM119" s="234"/>
      <c r="AN119" s="234"/>
      <c r="AO119" s="234" t="s">
        <v>73</v>
      </c>
      <c r="AP119" s="234"/>
      <c r="AQ119" s="112">
        <f t="shared" si="2"/>
        <v>0.1848317894736842</v>
      </c>
    </row>
    <row r="120" spans="2:43" ht="27.95" customHeight="1" x14ac:dyDescent="0.25">
      <c r="B120" s="145">
        <v>111</v>
      </c>
      <c r="C120" s="145">
        <v>2021</v>
      </c>
      <c r="D120" s="145" t="s">
        <v>436</v>
      </c>
      <c r="E120" s="139" t="s">
        <v>437</v>
      </c>
      <c r="F120" s="141" t="s">
        <v>86</v>
      </c>
      <c r="G120" s="146" t="s">
        <v>80</v>
      </c>
      <c r="H120" s="147" t="s">
        <v>87</v>
      </c>
      <c r="I120" s="148" t="s">
        <v>438</v>
      </c>
      <c r="J120" s="149" t="s">
        <v>89</v>
      </c>
      <c r="K120" s="144" t="s">
        <v>69</v>
      </c>
      <c r="L120" s="150">
        <v>57</v>
      </c>
      <c r="M120" s="151" t="str">
        <f>IF(ISERROR(VLOOKUP(L120,Proposito_programa!$C$2:$E$59,2,FALSE))," ",VLOOKUP(L120,Proposito_programa!$C$2:$E$59,2,FALSE))</f>
        <v>Gestión pública local</v>
      </c>
      <c r="N120" s="151" t="str">
        <f>IF(ISERROR(VLOOKUP(L120,Proposito_programa!$C$2:$E$59,3,FALSE))," ",VLOOKUP(L120,Proposito_programa!$C$2:$E$59,3,FALSE))</f>
        <v>Propósito 5: Construir Bogotá - Región con gobierno abierto, transparente y ciudadanía consciente</v>
      </c>
      <c r="O120" s="152">
        <v>2105</v>
      </c>
      <c r="P120" s="153">
        <v>1</v>
      </c>
      <c r="Q120" s="154">
        <v>1000580349</v>
      </c>
      <c r="R120" s="155" t="s">
        <v>439</v>
      </c>
      <c r="S120" s="154" t="s">
        <v>91</v>
      </c>
      <c r="T120" s="154"/>
      <c r="U120" s="227"/>
      <c r="V120" s="228"/>
      <c r="W120" s="142">
        <v>8160000</v>
      </c>
      <c r="X120" s="229"/>
      <c r="Y120" s="172">
        <v>1</v>
      </c>
      <c r="Z120" s="173">
        <v>2720000</v>
      </c>
      <c r="AA120" s="174">
        <f t="shared" si="3"/>
        <v>10880000</v>
      </c>
      <c r="AB120" s="175">
        <v>8749333</v>
      </c>
      <c r="AC120" s="230">
        <v>44330</v>
      </c>
      <c r="AD120" s="230">
        <v>44334</v>
      </c>
      <c r="AE120" s="230">
        <v>44578</v>
      </c>
      <c r="AF120" s="231">
        <v>240</v>
      </c>
      <c r="AG120" s="231">
        <v>1</v>
      </c>
      <c r="AH120" s="232">
        <v>60</v>
      </c>
      <c r="AI120" s="233"/>
      <c r="AJ120" s="231"/>
      <c r="AK120" s="231"/>
      <c r="AL120" s="231"/>
      <c r="AM120" s="234"/>
      <c r="AN120" s="234" t="s">
        <v>73</v>
      </c>
      <c r="AO120" s="234"/>
      <c r="AP120" s="234"/>
      <c r="AQ120" s="112">
        <f t="shared" si="2"/>
        <v>0.80416663602941174</v>
      </c>
    </row>
    <row r="121" spans="2:43" ht="27.95" customHeight="1" x14ac:dyDescent="0.25">
      <c r="B121" s="145">
        <v>112</v>
      </c>
      <c r="C121" s="145">
        <v>2021</v>
      </c>
      <c r="D121" s="145" t="s">
        <v>440</v>
      </c>
      <c r="E121" s="139" t="s">
        <v>441</v>
      </c>
      <c r="F121" s="141" t="s">
        <v>79</v>
      </c>
      <c r="G121" s="146" t="s">
        <v>139</v>
      </c>
      <c r="H121" s="147" t="s">
        <v>70</v>
      </c>
      <c r="I121" s="148" t="s">
        <v>442</v>
      </c>
      <c r="J121" s="149" t="s">
        <v>68</v>
      </c>
      <c r="K121" s="144"/>
      <c r="L121" s="150" t="s">
        <v>70</v>
      </c>
      <c r="M121" s="151" t="str">
        <f>IF(ISERROR(VLOOKUP(L121,Proposito_programa!$C$2:$E$59,2,FALSE))," ",VLOOKUP(L121,Proposito_programa!$C$2:$E$59,2,FALSE))</f>
        <v xml:space="preserve"> </v>
      </c>
      <c r="N121" s="151" t="str">
        <f>IF(ISERROR(VLOOKUP(L121,Proposito_programa!$C$2:$E$59,3,FALSE))," ",VLOOKUP(L121,Proposito_programa!$C$2:$E$59,3,FALSE))</f>
        <v xml:space="preserve"> </v>
      </c>
      <c r="O121" s="152"/>
      <c r="P121" s="153">
        <v>4</v>
      </c>
      <c r="Q121" s="154">
        <v>830023178</v>
      </c>
      <c r="R121" s="155" t="s">
        <v>443</v>
      </c>
      <c r="S121" s="154" t="s">
        <v>72</v>
      </c>
      <c r="T121" s="154"/>
      <c r="U121" s="227"/>
      <c r="V121" s="228"/>
      <c r="W121" s="142">
        <v>11305000</v>
      </c>
      <c r="X121" s="229"/>
      <c r="Y121" s="172">
        <v>1</v>
      </c>
      <c r="Z121" s="173">
        <v>5652500</v>
      </c>
      <c r="AA121" s="174">
        <f t="shared" si="3"/>
        <v>16957500</v>
      </c>
      <c r="AB121" s="175">
        <v>0</v>
      </c>
      <c r="AC121" s="230">
        <v>44336</v>
      </c>
      <c r="AD121" s="230">
        <v>44341</v>
      </c>
      <c r="AE121" s="230">
        <v>44569</v>
      </c>
      <c r="AF121" s="231">
        <v>225</v>
      </c>
      <c r="AG121" s="231">
        <v>1</v>
      </c>
      <c r="AH121" s="232">
        <v>75</v>
      </c>
      <c r="AI121" s="233"/>
      <c r="AJ121" s="231"/>
      <c r="AK121" s="231"/>
      <c r="AL121" s="231"/>
      <c r="AM121" s="234"/>
      <c r="AN121" s="234" t="s">
        <v>73</v>
      </c>
      <c r="AO121" s="234"/>
      <c r="AP121" s="234"/>
      <c r="AQ121" s="112">
        <f t="shared" si="2"/>
        <v>0</v>
      </c>
    </row>
    <row r="122" spans="2:43" ht="27.95" customHeight="1" x14ac:dyDescent="0.25">
      <c r="B122" s="145">
        <v>113</v>
      </c>
      <c r="C122" s="145">
        <v>2021</v>
      </c>
      <c r="D122" s="145" t="s">
        <v>444</v>
      </c>
      <c r="E122" s="139" t="s">
        <v>445</v>
      </c>
      <c r="F122" s="141" t="s">
        <v>86</v>
      </c>
      <c r="G122" s="146" t="s">
        <v>80</v>
      </c>
      <c r="H122" s="147" t="s">
        <v>87</v>
      </c>
      <c r="I122" s="148" t="s">
        <v>446</v>
      </c>
      <c r="J122" s="149" t="s">
        <v>89</v>
      </c>
      <c r="K122" s="144" t="s">
        <v>69</v>
      </c>
      <c r="L122" s="150">
        <v>34</v>
      </c>
      <c r="M122" s="151" t="str">
        <f>IF(ISERROR(VLOOKUP(L122,Proposito_programa!$C$2:$E$59,2,FALSE))," ",VLOOKUP(L122,Proposito_programa!$C$2:$E$59,2,FALSE))</f>
        <v>Bogotá protectora de los animales</v>
      </c>
      <c r="N122" s="151" t="str">
        <f>IF(ISERROR(VLOOKUP(L122,Proposito_programa!$C$2:$E$59,3,FALSE))," ",VLOOKUP(L122,Proposito_programa!$C$2:$E$59,3,FALSE))</f>
        <v>Propósito 2 : Cambiar Nuestros Hábitos de Vida para Reverdecer a Bogotá y Adaptarnos y Mitigar la Crisis Climática</v>
      </c>
      <c r="O122" s="152">
        <v>2074</v>
      </c>
      <c r="P122" s="153">
        <v>1</v>
      </c>
      <c r="Q122" s="154">
        <v>79362231</v>
      </c>
      <c r="R122" s="155" t="s">
        <v>447</v>
      </c>
      <c r="S122" s="154" t="s">
        <v>91</v>
      </c>
      <c r="T122" s="154"/>
      <c r="U122" s="227"/>
      <c r="V122" s="228"/>
      <c r="W122" s="142">
        <v>28020000</v>
      </c>
      <c r="X122" s="229"/>
      <c r="Y122" s="172">
        <v>1</v>
      </c>
      <c r="Z122" s="173">
        <v>7160667</v>
      </c>
      <c r="AA122" s="174">
        <f t="shared" si="3"/>
        <v>35180667</v>
      </c>
      <c r="AB122" s="175">
        <v>27864331</v>
      </c>
      <c r="AC122" s="230">
        <v>44347</v>
      </c>
      <c r="AD122" s="230">
        <v>44349</v>
      </c>
      <c r="AE122" s="230">
        <v>44578</v>
      </c>
      <c r="AF122" s="231">
        <v>180</v>
      </c>
      <c r="AG122" s="231">
        <v>1</v>
      </c>
      <c r="AH122" s="232">
        <v>46</v>
      </c>
      <c r="AI122" s="233">
        <v>1018474047</v>
      </c>
      <c r="AJ122" s="231" t="s">
        <v>448</v>
      </c>
      <c r="AK122" s="236">
        <v>44462</v>
      </c>
      <c r="AL122" s="231">
        <v>10741002</v>
      </c>
      <c r="AM122" s="234"/>
      <c r="AN122" s="234" t="s">
        <v>73</v>
      </c>
      <c r="AO122" s="234"/>
      <c r="AP122" s="234"/>
      <c r="AQ122" s="112">
        <f t="shared" si="2"/>
        <v>0.79203532440132529</v>
      </c>
    </row>
    <row r="123" spans="2:43" ht="27.95" customHeight="1" x14ac:dyDescent="0.25">
      <c r="B123" s="145">
        <v>114</v>
      </c>
      <c r="C123" s="145">
        <v>2021</v>
      </c>
      <c r="D123" s="145" t="s">
        <v>449</v>
      </c>
      <c r="E123" s="139" t="s">
        <v>450</v>
      </c>
      <c r="F123" s="141" t="s">
        <v>451</v>
      </c>
      <c r="G123" s="146" t="s">
        <v>80</v>
      </c>
      <c r="H123" s="147" t="s">
        <v>451</v>
      </c>
      <c r="I123" s="148" t="s">
        <v>452</v>
      </c>
      <c r="J123" s="149" t="s">
        <v>89</v>
      </c>
      <c r="K123" s="144" t="s">
        <v>69</v>
      </c>
      <c r="L123" s="150">
        <v>21</v>
      </c>
      <c r="M123" s="151" t="str">
        <f>IF(ISERROR(VLOOKUP(L123,Proposito_programa!$C$2:$E$59,2,FALSE))," ",VLOOKUP(L123,Proposito_programa!$C$2:$E$59,2,FALSE))</f>
        <v>Creación y vida cotidiana: Apropiación ciudadana del arte, la cultura y el patrimonio, para la democracia cultural</v>
      </c>
      <c r="N123" s="151" t="str">
        <f>IF(ISERROR(VLOOKUP(L123,Proposito_programa!$C$2:$E$59,3,FALSE))," ",VLOOKUP(L123,Proposito_programa!$C$2:$E$59,3,FALSE))</f>
        <v>Propósito 1: Hacer un nuevo contrato social para incrementar la inclusión social, productiva y política</v>
      </c>
      <c r="O123" s="152">
        <v>2110</v>
      </c>
      <c r="P123" s="153">
        <v>1</v>
      </c>
      <c r="Q123" s="154">
        <v>899999282</v>
      </c>
      <c r="R123" s="155" t="s">
        <v>453</v>
      </c>
      <c r="S123" s="154" t="s">
        <v>72</v>
      </c>
      <c r="T123" s="154"/>
      <c r="U123" s="227"/>
      <c r="V123" s="228"/>
      <c r="W123" s="142">
        <v>0</v>
      </c>
      <c r="X123" s="229"/>
      <c r="Y123" s="172"/>
      <c r="Z123" s="173"/>
      <c r="AA123" s="174">
        <f t="shared" si="3"/>
        <v>0</v>
      </c>
      <c r="AB123" s="175">
        <v>0</v>
      </c>
      <c r="AC123" s="230">
        <v>44363</v>
      </c>
      <c r="AD123" s="230">
        <v>44363</v>
      </c>
      <c r="AE123" s="230">
        <v>44865</v>
      </c>
      <c r="AF123" s="231">
        <v>195</v>
      </c>
      <c r="AG123" s="231">
        <v>1</v>
      </c>
      <c r="AH123" s="232">
        <v>300</v>
      </c>
      <c r="AI123" s="233"/>
      <c r="AJ123" s="231"/>
      <c r="AK123" s="231"/>
      <c r="AL123" s="231"/>
      <c r="AM123" s="234"/>
      <c r="AN123" s="234" t="s">
        <v>73</v>
      </c>
      <c r="AO123" s="234"/>
      <c r="AP123" s="234"/>
      <c r="AQ123" s="112" t="str">
        <f t="shared" si="2"/>
        <v>-</v>
      </c>
    </row>
    <row r="124" spans="2:43" ht="27.95" customHeight="1" x14ac:dyDescent="0.25">
      <c r="B124" s="145">
        <v>115</v>
      </c>
      <c r="C124" s="145">
        <v>2021</v>
      </c>
      <c r="D124" s="145" t="s">
        <v>454</v>
      </c>
      <c r="E124" s="139" t="s">
        <v>455</v>
      </c>
      <c r="F124" s="141" t="s">
        <v>79</v>
      </c>
      <c r="G124" s="146" t="s">
        <v>139</v>
      </c>
      <c r="H124" s="147" t="s">
        <v>70</v>
      </c>
      <c r="I124" s="148" t="s">
        <v>456</v>
      </c>
      <c r="J124" s="149" t="s">
        <v>68</v>
      </c>
      <c r="K124" s="144"/>
      <c r="L124" s="150" t="s">
        <v>70</v>
      </c>
      <c r="M124" s="151" t="str">
        <f>IF(ISERROR(VLOOKUP(L124,Proposito_programa!$C$2:$E$59,2,FALSE))," ",VLOOKUP(L124,Proposito_programa!$C$2:$E$59,2,FALSE))</f>
        <v xml:space="preserve"> </v>
      </c>
      <c r="N124" s="151" t="str">
        <f>IF(ISERROR(VLOOKUP(L124,Proposito_programa!$C$2:$E$59,3,FALSE))," ",VLOOKUP(L124,Proposito_programa!$C$2:$E$59,3,FALSE))</f>
        <v xml:space="preserve"> </v>
      </c>
      <c r="O124" s="152"/>
      <c r="P124" s="153">
        <v>3</v>
      </c>
      <c r="Q124" s="154">
        <v>900858744</v>
      </c>
      <c r="R124" s="155" t="s">
        <v>457</v>
      </c>
      <c r="S124" s="154" t="s">
        <v>72</v>
      </c>
      <c r="T124" s="154"/>
      <c r="U124" s="227"/>
      <c r="V124" s="228"/>
      <c r="W124" s="142">
        <v>333200</v>
      </c>
      <c r="X124" s="229"/>
      <c r="Y124" s="172"/>
      <c r="Z124" s="173"/>
      <c r="AA124" s="174">
        <f t="shared" si="3"/>
        <v>333200</v>
      </c>
      <c r="AB124" s="174">
        <v>333200</v>
      </c>
      <c r="AC124" s="230">
        <v>44363</v>
      </c>
      <c r="AD124" s="230">
        <v>44369</v>
      </c>
      <c r="AE124" s="230">
        <v>44490</v>
      </c>
      <c r="AF124" s="231">
        <v>90</v>
      </c>
      <c r="AG124" s="231">
        <v>1</v>
      </c>
      <c r="AH124" s="232">
        <v>30</v>
      </c>
      <c r="AI124" s="233"/>
      <c r="AJ124" s="231"/>
      <c r="AK124" s="231"/>
      <c r="AL124" s="231"/>
      <c r="AM124" s="234"/>
      <c r="AN124" s="234"/>
      <c r="AO124" s="234"/>
      <c r="AP124" s="234" t="s">
        <v>73</v>
      </c>
      <c r="AQ124" s="112">
        <f t="shared" si="2"/>
        <v>1</v>
      </c>
    </row>
    <row r="125" spans="2:43" ht="27.95" customHeight="1" x14ac:dyDescent="0.25">
      <c r="B125" s="145">
        <v>116</v>
      </c>
      <c r="C125" s="145">
        <v>2021</v>
      </c>
      <c r="D125" s="145" t="s">
        <v>458</v>
      </c>
      <c r="E125" s="139" t="s">
        <v>459</v>
      </c>
      <c r="F125" s="141" t="s">
        <v>460</v>
      </c>
      <c r="G125" s="146" t="s">
        <v>65</v>
      </c>
      <c r="H125" s="147" t="s">
        <v>318</v>
      </c>
      <c r="I125" s="148" t="s">
        <v>461</v>
      </c>
      <c r="J125" s="149" t="s">
        <v>89</v>
      </c>
      <c r="K125" s="144" t="s">
        <v>69</v>
      </c>
      <c r="L125" s="150">
        <v>20</v>
      </c>
      <c r="M125" s="151" t="str">
        <f>IF(ISERROR(VLOOKUP(L125,Proposito_programa!$C$2:$E$59,2,FALSE))," ",VLOOKUP(L125,Proposito_programa!$C$2:$E$59,2,FALSE))</f>
        <v>Bogotá, referente en cultura, deporte, recreación y actividad física, con parques para el desarrollo y la salud</v>
      </c>
      <c r="N125" s="151" t="str">
        <f>IF(ISERROR(VLOOKUP(L125,Proposito_programa!$C$2:$E$59,3,FALSE))," ",VLOOKUP(L125,Proposito_programa!$C$2:$E$59,3,FALSE))</f>
        <v>Propósito 1: Hacer un nuevo contrato social para incrementar la inclusión social, productiva y política</v>
      </c>
      <c r="O125" s="152">
        <v>2100</v>
      </c>
      <c r="P125" s="153">
        <v>29</v>
      </c>
      <c r="Q125" s="154">
        <v>20546554</v>
      </c>
      <c r="R125" s="155" t="s">
        <v>462</v>
      </c>
      <c r="S125" s="154" t="s">
        <v>91</v>
      </c>
      <c r="T125" s="154"/>
      <c r="U125" s="227"/>
      <c r="V125" s="228"/>
      <c r="W125" s="142">
        <v>218446138</v>
      </c>
      <c r="X125" s="229"/>
      <c r="Y125" s="172"/>
      <c r="Z125" s="173"/>
      <c r="AA125" s="174">
        <f t="shared" si="3"/>
        <v>218446138</v>
      </c>
      <c r="AB125" s="175">
        <v>0</v>
      </c>
      <c r="AC125" s="230">
        <v>44375</v>
      </c>
      <c r="AD125" s="230">
        <v>44386</v>
      </c>
      <c r="AE125" s="230">
        <v>44568</v>
      </c>
      <c r="AF125" s="231">
        <v>90</v>
      </c>
      <c r="AG125" s="231">
        <v>2</v>
      </c>
      <c r="AH125" s="232">
        <v>90</v>
      </c>
      <c r="AI125" s="233"/>
      <c r="AJ125" s="231"/>
      <c r="AK125" s="231"/>
      <c r="AL125" s="231"/>
      <c r="AM125" s="234"/>
      <c r="AN125" s="234" t="s">
        <v>73</v>
      </c>
      <c r="AO125" s="234"/>
      <c r="AP125" s="234"/>
      <c r="AQ125" s="112">
        <f t="shared" si="2"/>
        <v>0</v>
      </c>
    </row>
    <row r="126" spans="2:43" ht="27.95" customHeight="1" x14ac:dyDescent="0.25">
      <c r="B126" s="145">
        <v>117</v>
      </c>
      <c r="C126" s="145">
        <v>2021</v>
      </c>
      <c r="D126" s="145" t="s">
        <v>463</v>
      </c>
      <c r="E126" s="139" t="s">
        <v>464</v>
      </c>
      <c r="F126" s="141" t="s">
        <v>86</v>
      </c>
      <c r="G126" s="146" t="s">
        <v>80</v>
      </c>
      <c r="H126" s="147" t="s">
        <v>87</v>
      </c>
      <c r="I126" s="148" t="s">
        <v>465</v>
      </c>
      <c r="J126" s="149" t="s">
        <v>89</v>
      </c>
      <c r="K126" s="144" t="s">
        <v>69</v>
      </c>
      <c r="L126" s="150">
        <v>57</v>
      </c>
      <c r="M126" s="151" t="str">
        <f>IF(ISERROR(VLOOKUP(L126,Proposito_programa!$C$2:$E$59,2,FALSE))," ",VLOOKUP(L126,Proposito_programa!$C$2:$E$59,2,FALSE))</f>
        <v>Gestión pública local</v>
      </c>
      <c r="N126" s="151" t="str">
        <f>IF(ISERROR(VLOOKUP(L126,Proposito_programa!$C$2:$E$59,3,FALSE))," ",VLOOKUP(L126,Proposito_programa!$C$2:$E$59,3,FALSE))</f>
        <v>Propósito 5: Construir Bogotá - Región con gobierno abierto, transparente y ciudadanía consciente</v>
      </c>
      <c r="O126" s="152">
        <v>2105</v>
      </c>
      <c r="P126" s="153">
        <v>1</v>
      </c>
      <c r="Q126" s="154">
        <v>1103364647</v>
      </c>
      <c r="R126" s="155" t="s">
        <v>466</v>
      </c>
      <c r="S126" s="154" t="s">
        <v>91</v>
      </c>
      <c r="T126" s="154"/>
      <c r="U126" s="227"/>
      <c r="V126" s="228"/>
      <c r="W126" s="142">
        <v>13620000</v>
      </c>
      <c r="X126" s="229"/>
      <c r="Y126" s="172">
        <v>1</v>
      </c>
      <c r="Z126" s="173">
        <v>1135000</v>
      </c>
      <c r="AA126" s="174">
        <f t="shared" si="3"/>
        <v>14755000</v>
      </c>
      <c r="AB126" s="175">
        <v>11350000</v>
      </c>
      <c r="AC126" s="230">
        <v>44377</v>
      </c>
      <c r="AD126" s="230">
        <v>44378</v>
      </c>
      <c r="AE126" s="230">
        <v>44576</v>
      </c>
      <c r="AF126" s="231">
        <v>180</v>
      </c>
      <c r="AG126" s="231">
        <v>1</v>
      </c>
      <c r="AH126" s="232">
        <v>15</v>
      </c>
      <c r="AI126" s="233"/>
      <c r="AJ126" s="231"/>
      <c r="AK126" s="231"/>
      <c r="AL126" s="231"/>
      <c r="AM126" s="234"/>
      <c r="AN126" s="234" t="s">
        <v>73</v>
      </c>
      <c r="AO126" s="234"/>
      <c r="AP126" s="234"/>
      <c r="AQ126" s="112">
        <f t="shared" si="2"/>
        <v>0.76923076923076927</v>
      </c>
    </row>
    <row r="127" spans="2:43" ht="27.95" customHeight="1" x14ac:dyDescent="0.25">
      <c r="B127" s="145">
        <v>118</v>
      </c>
      <c r="C127" s="145">
        <v>2021</v>
      </c>
      <c r="D127" s="145" t="s">
        <v>467</v>
      </c>
      <c r="E127" s="139" t="s">
        <v>468</v>
      </c>
      <c r="F127" s="141" t="s">
        <v>1209</v>
      </c>
      <c r="G127" s="146" t="s">
        <v>80</v>
      </c>
      <c r="H127" s="147" t="s">
        <v>451</v>
      </c>
      <c r="I127" s="148" t="s">
        <v>469</v>
      </c>
      <c r="J127" s="149" t="s">
        <v>89</v>
      </c>
      <c r="K127" s="144" t="s">
        <v>69</v>
      </c>
      <c r="L127" s="150">
        <v>6</v>
      </c>
      <c r="M127" s="151" t="str">
        <f>IF(ISERROR(VLOOKUP(L127,Proposito_programa!$C$2:$E$59,2,FALSE))," ",VLOOKUP(L127,Proposito_programa!$C$2:$E$59,2,FALSE))</f>
        <v>Sistema Distrital de Cuidado</v>
      </c>
      <c r="N127" s="151" t="str">
        <f>IF(ISERROR(VLOOKUP(L127,Proposito_programa!$C$2:$E$59,3,FALSE))," ",VLOOKUP(L127,Proposito_programa!$C$2:$E$59,3,FALSE))</f>
        <v>Propósito 1: Hacer un nuevo contrato social para incrementar la inclusión social, productiva y política</v>
      </c>
      <c r="O127" s="152">
        <v>2188</v>
      </c>
      <c r="P127" s="153">
        <v>1</v>
      </c>
      <c r="Q127" s="154">
        <v>800091076</v>
      </c>
      <c r="R127" s="155" t="s">
        <v>470</v>
      </c>
      <c r="S127" s="154" t="s">
        <v>72</v>
      </c>
      <c r="T127" s="154"/>
      <c r="U127" s="227"/>
      <c r="V127" s="228"/>
      <c r="W127" s="142">
        <v>945384445</v>
      </c>
      <c r="X127" s="229"/>
      <c r="Y127" s="172"/>
      <c r="Z127" s="173"/>
      <c r="AA127" s="174">
        <f t="shared" si="3"/>
        <v>945384445</v>
      </c>
      <c r="AB127" s="175">
        <v>756307556</v>
      </c>
      <c r="AC127" s="230">
        <v>44393</v>
      </c>
      <c r="AD127" s="230">
        <v>44393</v>
      </c>
      <c r="AE127" s="230">
        <v>44757</v>
      </c>
      <c r="AF127" s="231">
        <v>360</v>
      </c>
      <c r="AG127" s="231"/>
      <c r="AH127" s="232"/>
      <c r="AI127" s="233"/>
      <c r="AJ127" s="231"/>
      <c r="AK127" s="231"/>
      <c r="AL127" s="231"/>
      <c r="AM127" s="234"/>
      <c r="AN127" s="234" t="s">
        <v>73</v>
      </c>
      <c r="AO127" s="234"/>
      <c r="AP127" s="234"/>
      <c r="AQ127" s="112">
        <f t="shared" si="2"/>
        <v>0.8</v>
      </c>
    </row>
    <row r="128" spans="2:43" ht="27.95" customHeight="1" x14ac:dyDescent="0.25">
      <c r="B128" s="145">
        <v>119</v>
      </c>
      <c r="C128" s="145">
        <v>2021</v>
      </c>
      <c r="D128" s="145" t="s">
        <v>471</v>
      </c>
      <c r="E128" s="139" t="s">
        <v>472</v>
      </c>
      <c r="F128" s="141" t="s">
        <v>86</v>
      </c>
      <c r="G128" s="146" t="s">
        <v>80</v>
      </c>
      <c r="H128" s="147" t="s">
        <v>87</v>
      </c>
      <c r="I128" s="148" t="s">
        <v>122</v>
      </c>
      <c r="J128" s="149" t="s">
        <v>89</v>
      </c>
      <c r="K128" s="144" t="s">
        <v>69</v>
      </c>
      <c r="L128" s="150">
        <v>57</v>
      </c>
      <c r="M128" s="151" t="str">
        <f>IF(ISERROR(VLOOKUP(L128,Proposito_programa!$C$2:$E$59,2,FALSE))," ",VLOOKUP(L128,Proposito_programa!$C$2:$E$59,2,FALSE))</f>
        <v>Gestión pública local</v>
      </c>
      <c r="N128" s="151" t="str">
        <f>IF(ISERROR(VLOOKUP(L128,Proposito_programa!$C$2:$E$59,3,FALSE))," ",VLOOKUP(L128,Proposito_programa!$C$2:$E$59,3,FALSE))</f>
        <v>Propósito 5: Construir Bogotá - Región con gobierno abierto, transparente y ciudadanía consciente</v>
      </c>
      <c r="O128" s="152">
        <v>2105</v>
      </c>
      <c r="P128" s="153">
        <v>1</v>
      </c>
      <c r="Q128" s="154">
        <v>53030141</v>
      </c>
      <c r="R128" s="155" t="s">
        <v>473</v>
      </c>
      <c r="S128" s="154" t="s">
        <v>91</v>
      </c>
      <c r="T128" s="154"/>
      <c r="U128" s="227"/>
      <c r="V128" s="228"/>
      <c r="W128" s="142">
        <v>23350000</v>
      </c>
      <c r="X128" s="229"/>
      <c r="Y128" s="172"/>
      <c r="Z128" s="173"/>
      <c r="AA128" s="174">
        <f t="shared" si="3"/>
        <v>23350000</v>
      </c>
      <c r="AB128" s="175">
        <v>19458333</v>
      </c>
      <c r="AC128" s="230">
        <v>44399</v>
      </c>
      <c r="AD128" s="230">
        <v>44403</v>
      </c>
      <c r="AE128" s="230">
        <v>44555</v>
      </c>
      <c r="AF128" s="231">
        <v>150</v>
      </c>
      <c r="AG128" s="231"/>
      <c r="AH128" s="232"/>
      <c r="AI128" s="233"/>
      <c r="AJ128" s="231"/>
      <c r="AK128" s="231"/>
      <c r="AL128" s="231"/>
      <c r="AM128" s="234"/>
      <c r="AN128" s="234"/>
      <c r="AO128" s="234" t="s">
        <v>73</v>
      </c>
      <c r="AP128" s="234"/>
      <c r="AQ128" s="112">
        <f t="shared" si="2"/>
        <v>0.83333331905781582</v>
      </c>
    </row>
    <row r="129" spans="2:43" ht="27.95" customHeight="1" x14ac:dyDescent="0.25">
      <c r="B129" s="145">
        <v>120</v>
      </c>
      <c r="C129" s="145">
        <v>2021</v>
      </c>
      <c r="D129" s="145" t="s">
        <v>474</v>
      </c>
      <c r="E129" s="139" t="s">
        <v>475</v>
      </c>
      <c r="F129" s="141" t="s">
        <v>86</v>
      </c>
      <c r="G129" s="146" t="s">
        <v>80</v>
      </c>
      <c r="H129" s="147" t="s">
        <v>87</v>
      </c>
      <c r="I129" s="148" t="s">
        <v>122</v>
      </c>
      <c r="J129" s="149" t="s">
        <v>89</v>
      </c>
      <c r="K129" s="144" t="s">
        <v>69</v>
      </c>
      <c r="L129" s="150">
        <v>57</v>
      </c>
      <c r="M129" s="151" t="str">
        <f>IF(ISERROR(VLOOKUP(L129,Proposito_programa!$C$2:$E$59,2,FALSE))," ",VLOOKUP(L129,Proposito_programa!$C$2:$E$59,2,FALSE))</f>
        <v>Gestión pública local</v>
      </c>
      <c r="N129" s="151" t="str">
        <f>IF(ISERROR(VLOOKUP(L129,Proposito_programa!$C$2:$E$59,3,FALSE))," ",VLOOKUP(L129,Proposito_programa!$C$2:$E$59,3,FALSE))</f>
        <v>Propósito 5: Construir Bogotá - Región con gobierno abierto, transparente y ciudadanía consciente</v>
      </c>
      <c r="O129" s="152">
        <v>2105</v>
      </c>
      <c r="P129" s="153">
        <v>1</v>
      </c>
      <c r="Q129" s="154">
        <v>1128281402</v>
      </c>
      <c r="R129" s="155" t="s">
        <v>123</v>
      </c>
      <c r="S129" s="154" t="s">
        <v>91</v>
      </c>
      <c r="T129" s="154"/>
      <c r="U129" s="227"/>
      <c r="V129" s="228"/>
      <c r="W129" s="142">
        <v>22320000</v>
      </c>
      <c r="X129" s="229"/>
      <c r="Y129" s="172">
        <v>1</v>
      </c>
      <c r="Z129" s="173">
        <v>4650000</v>
      </c>
      <c r="AA129" s="174">
        <f t="shared" si="3"/>
        <v>26970000</v>
      </c>
      <c r="AB129" s="175">
        <v>20088000</v>
      </c>
      <c r="AC129" s="230">
        <v>44421</v>
      </c>
      <c r="AD129" s="230">
        <v>44421</v>
      </c>
      <c r="AE129" s="230">
        <v>44568</v>
      </c>
      <c r="AF129" s="231">
        <v>120</v>
      </c>
      <c r="AG129" s="231">
        <v>1</v>
      </c>
      <c r="AH129" s="232">
        <v>25</v>
      </c>
      <c r="AI129" s="233"/>
      <c r="AJ129" s="231"/>
      <c r="AK129" s="231"/>
      <c r="AL129" s="231"/>
      <c r="AM129" s="234"/>
      <c r="AN129" s="234" t="s">
        <v>73</v>
      </c>
      <c r="AO129" s="234"/>
      <c r="AP129" s="234"/>
      <c r="AQ129" s="112">
        <f t="shared" si="2"/>
        <v>0.7448275862068966</v>
      </c>
    </row>
    <row r="130" spans="2:43" ht="27.95" customHeight="1" x14ac:dyDescent="0.25">
      <c r="B130" s="145">
        <v>121</v>
      </c>
      <c r="C130" s="145">
        <v>2021</v>
      </c>
      <c r="D130" s="145" t="s">
        <v>476</v>
      </c>
      <c r="E130" s="139" t="s">
        <v>477</v>
      </c>
      <c r="F130" s="141" t="s">
        <v>86</v>
      </c>
      <c r="G130" s="146" t="s">
        <v>80</v>
      </c>
      <c r="H130" s="147" t="s">
        <v>87</v>
      </c>
      <c r="I130" s="148" t="s">
        <v>94</v>
      </c>
      <c r="J130" s="149" t="s">
        <v>89</v>
      </c>
      <c r="K130" s="144" t="s">
        <v>69</v>
      </c>
      <c r="L130" s="150">
        <v>57</v>
      </c>
      <c r="M130" s="151" t="str">
        <f>IF(ISERROR(VLOOKUP(L130,Proposito_programa!$C$2:$E$59,2,FALSE))," ",VLOOKUP(L130,Proposito_programa!$C$2:$E$59,2,FALSE))</f>
        <v>Gestión pública local</v>
      </c>
      <c r="N130" s="151" t="str">
        <f>IF(ISERROR(VLOOKUP(L130,Proposito_programa!$C$2:$E$59,3,FALSE))," ",VLOOKUP(L130,Proposito_programa!$C$2:$E$59,3,FALSE))</f>
        <v>Propósito 5: Construir Bogotá - Región con gobierno abierto, transparente y ciudadanía consciente</v>
      </c>
      <c r="O130" s="152">
        <v>2105</v>
      </c>
      <c r="P130" s="153">
        <v>1</v>
      </c>
      <c r="Q130" s="154">
        <v>1019051534</v>
      </c>
      <c r="R130" s="155" t="s">
        <v>95</v>
      </c>
      <c r="S130" s="154" t="s">
        <v>91</v>
      </c>
      <c r="T130" s="154"/>
      <c r="U130" s="227"/>
      <c r="V130" s="228"/>
      <c r="W130" s="142">
        <v>22320000</v>
      </c>
      <c r="X130" s="229"/>
      <c r="Y130" s="172">
        <v>1</v>
      </c>
      <c r="Z130" s="173">
        <v>3720000</v>
      </c>
      <c r="AA130" s="174">
        <f t="shared" si="3"/>
        <v>26040000</v>
      </c>
      <c r="AB130" s="175">
        <v>19158000</v>
      </c>
      <c r="AC130" s="230">
        <v>44425</v>
      </c>
      <c r="AD130" s="230">
        <v>44426</v>
      </c>
      <c r="AE130" s="230">
        <v>44568</v>
      </c>
      <c r="AF130" s="231">
        <v>120</v>
      </c>
      <c r="AG130" s="231">
        <v>1</v>
      </c>
      <c r="AH130" s="232">
        <v>20</v>
      </c>
      <c r="AI130" s="233"/>
      <c r="AJ130" s="231"/>
      <c r="AK130" s="231"/>
      <c r="AL130" s="231"/>
      <c r="AM130" s="234"/>
      <c r="AN130" s="234" t="s">
        <v>73</v>
      </c>
      <c r="AO130" s="234"/>
      <c r="AP130" s="234"/>
      <c r="AQ130" s="112">
        <f t="shared" si="2"/>
        <v>0.73571428571428577</v>
      </c>
    </row>
    <row r="131" spans="2:43" ht="27.95" customHeight="1" x14ac:dyDescent="0.25">
      <c r="B131" s="145">
        <v>122</v>
      </c>
      <c r="C131" s="145">
        <v>2021</v>
      </c>
      <c r="D131" s="145" t="s">
        <v>478</v>
      </c>
      <c r="E131" s="139" t="s">
        <v>479</v>
      </c>
      <c r="F131" s="141" t="s">
        <v>86</v>
      </c>
      <c r="G131" s="146" t="s">
        <v>80</v>
      </c>
      <c r="H131" s="147" t="s">
        <v>87</v>
      </c>
      <c r="I131" s="148" t="s">
        <v>102</v>
      </c>
      <c r="J131" s="149" t="s">
        <v>89</v>
      </c>
      <c r="K131" s="144" t="s">
        <v>69</v>
      </c>
      <c r="L131" s="150">
        <v>57</v>
      </c>
      <c r="M131" s="151" t="str">
        <f>IF(ISERROR(VLOOKUP(L131,Proposito_programa!$C$2:$E$59,2,FALSE))," ",VLOOKUP(L131,Proposito_programa!$C$2:$E$59,2,FALSE))</f>
        <v>Gestión pública local</v>
      </c>
      <c r="N131" s="151" t="str">
        <f>IF(ISERROR(VLOOKUP(L131,Proposito_programa!$C$2:$E$59,3,FALSE))," ",VLOOKUP(L131,Proposito_programa!$C$2:$E$59,3,FALSE))</f>
        <v>Propósito 5: Construir Bogotá - Región con gobierno abierto, transparente y ciudadanía consciente</v>
      </c>
      <c r="O131" s="152">
        <v>2105</v>
      </c>
      <c r="P131" s="153">
        <v>1</v>
      </c>
      <c r="Q131" s="154">
        <v>1016013382</v>
      </c>
      <c r="R131" s="155" t="s">
        <v>103</v>
      </c>
      <c r="S131" s="154" t="s">
        <v>91</v>
      </c>
      <c r="T131" s="154"/>
      <c r="U131" s="227"/>
      <c r="V131" s="228"/>
      <c r="W131" s="142">
        <v>22320000</v>
      </c>
      <c r="X131" s="229"/>
      <c r="Y131" s="172">
        <v>1</v>
      </c>
      <c r="Z131" s="173">
        <v>3720000</v>
      </c>
      <c r="AA131" s="174">
        <f t="shared" si="3"/>
        <v>26040000</v>
      </c>
      <c r="AB131" s="175">
        <v>19158000</v>
      </c>
      <c r="AC131" s="230">
        <v>44426</v>
      </c>
      <c r="AD131" s="230">
        <v>44426</v>
      </c>
      <c r="AE131" s="230">
        <v>44568</v>
      </c>
      <c r="AF131" s="231">
        <v>120</v>
      </c>
      <c r="AG131" s="231">
        <v>1</v>
      </c>
      <c r="AH131" s="232">
        <v>20</v>
      </c>
      <c r="AI131" s="233"/>
      <c r="AJ131" s="231"/>
      <c r="AK131" s="231"/>
      <c r="AL131" s="231"/>
      <c r="AM131" s="234"/>
      <c r="AN131" s="234" t="s">
        <v>73</v>
      </c>
      <c r="AO131" s="234"/>
      <c r="AP131" s="234"/>
      <c r="AQ131" s="112">
        <f t="shared" si="2"/>
        <v>0.73571428571428577</v>
      </c>
    </row>
    <row r="132" spans="2:43" ht="27.95" customHeight="1" x14ac:dyDescent="0.25">
      <c r="B132" s="145">
        <v>123</v>
      </c>
      <c r="C132" s="145">
        <v>2021</v>
      </c>
      <c r="D132" s="145" t="s">
        <v>480</v>
      </c>
      <c r="E132" s="139" t="s">
        <v>481</v>
      </c>
      <c r="F132" s="141" t="s">
        <v>86</v>
      </c>
      <c r="G132" s="146" t="s">
        <v>80</v>
      </c>
      <c r="H132" s="147" t="s">
        <v>87</v>
      </c>
      <c r="I132" s="148" t="s">
        <v>110</v>
      </c>
      <c r="J132" s="149" t="s">
        <v>89</v>
      </c>
      <c r="K132" s="144" t="s">
        <v>69</v>
      </c>
      <c r="L132" s="150">
        <v>57</v>
      </c>
      <c r="M132" s="151" t="str">
        <f>IF(ISERROR(VLOOKUP(L132,Proposito_programa!$C$2:$E$59,2,FALSE))," ",VLOOKUP(L132,Proposito_programa!$C$2:$E$59,2,FALSE))</f>
        <v>Gestión pública local</v>
      </c>
      <c r="N132" s="151" t="str">
        <f>IF(ISERROR(VLOOKUP(L132,Proposito_programa!$C$2:$E$59,3,FALSE))," ",VLOOKUP(L132,Proposito_programa!$C$2:$E$59,3,FALSE))</f>
        <v>Propósito 5: Construir Bogotá - Región con gobierno abierto, transparente y ciudadanía consciente</v>
      </c>
      <c r="O132" s="152">
        <v>2105</v>
      </c>
      <c r="P132" s="153">
        <v>1</v>
      </c>
      <c r="Q132" s="154">
        <v>72152335</v>
      </c>
      <c r="R132" s="155" t="s">
        <v>482</v>
      </c>
      <c r="S132" s="154" t="s">
        <v>91</v>
      </c>
      <c r="T132" s="154"/>
      <c r="U132" s="227"/>
      <c r="V132" s="228"/>
      <c r="W132" s="142">
        <v>27200000</v>
      </c>
      <c r="X132" s="229"/>
      <c r="Y132" s="172">
        <v>1</v>
      </c>
      <c r="Z132" s="173">
        <v>4533333</v>
      </c>
      <c r="AA132" s="174">
        <f t="shared" si="3"/>
        <v>31733333</v>
      </c>
      <c r="AB132" s="175">
        <v>22893333</v>
      </c>
      <c r="AC132" s="230">
        <v>44426</v>
      </c>
      <c r="AD132" s="230">
        <v>44426</v>
      </c>
      <c r="AE132" s="230">
        <v>44568</v>
      </c>
      <c r="AF132" s="231">
        <v>120</v>
      </c>
      <c r="AG132" s="231">
        <v>1</v>
      </c>
      <c r="AH132" s="232">
        <v>20</v>
      </c>
      <c r="AI132" s="233">
        <v>53003634</v>
      </c>
      <c r="AJ132" s="231" t="s">
        <v>483</v>
      </c>
      <c r="AK132" s="236">
        <v>44503</v>
      </c>
      <c r="AL132" s="231">
        <v>10653334</v>
      </c>
      <c r="AM132" s="234"/>
      <c r="AN132" s="234" t="s">
        <v>73</v>
      </c>
      <c r="AO132" s="234"/>
      <c r="AP132" s="234"/>
      <c r="AQ132" s="112">
        <f t="shared" si="2"/>
        <v>0.72142856850240089</v>
      </c>
    </row>
    <row r="133" spans="2:43" ht="27.95" customHeight="1" x14ac:dyDescent="0.25">
      <c r="B133" s="145">
        <v>124</v>
      </c>
      <c r="C133" s="145">
        <v>2021</v>
      </c>
      <c r="D133" s="145" t="s">
        <v>484</v>
      </c>
      <c r="E133" s="139" t="s">
        <v>485</v>
      </c>
      <c r="F133" s="141" t="s">
        <v>86</v>
      </c>
      <c r="G133" s="146" t="s">
        <v>80</v>
      </c>
      <c r="H133" s="147" t="s">
        <v>87</v>
      </c>
      <c r="I133" s="148" t="s">
        <v>98</v>
      </c>
      <c r="J133" s="149" t="s">
        <v>89</v>
      </c>
      <c r="K133" s="144" t="s">
        <v>69</v>
      </c>
      <c r="L133" s="150">
        <v>1</v>
      </c>
      <c r="M133" s="151" t="str">
        <f>IF(ISERROR(VLOOKUP(L133,Proposito_programa!$C$2:$E$59,2,FALSE))," ",VLOOKUP(L133,Proposito_programa!$C$2:$E$59,2,FALSE))</f>
        <v>Subsidios y transferencias para la equidad</v>
      </c>
      <c r="N133" s="151" t="str">
        <f>IF(ISERROR(VLOOKUP(L133,Proposito_programa!$C$2:$E$59,3,FALSE))," ",VLOOKUP(L133,Proposito_programa!$C$2:$E$59,3,FALSE))</f>
        <v>Propósito 1: Hacer un nuevo contrato social para incrementar la inclusión social, productiva y política</v>
      </c>
      <c r="O133" s="152">
        <v>2081</v>
      </c>
      <c r="P133" s="153">
        <v>1</v>
      </c>
      <c r="Q133" s="154">
        <v>1026250398</v>
      </c>
      <c r="R133" s="155" t="s">
        <v>99</v>
      </c>
      <c r="S133" s="154" t="s">
        <v>91</v>
      </c>
      <c r="T133" s="154"/>
      <c r="U133" s="227"/>
      <c r="V133" s="228"/>
      <c r="W133" s="142">
        <v>22320000</v>
      </c>
      <c r="X133" s="229"/>
      <c r="Y133" s="172">
        <v>1</v>
      </c>
      <c r="Z133" s="173">
        <v>5580000</v>
      </c>
      <c r="AA133" s="174">
        <f t="shared" si="3"/>
        <v>27900000</v>
      </c>
      <c r="AB133" s="175">
        <v>19158000</v>
      </c>
      <c r="AC133" s="230">
        <v>44426</v>
      </c>
      <c r="AD133" s="230">
        <v>44426</v>
      </c>
      <c r="AE133" s="230">
        <v>44578</v>
      </c>
      <c r="AF133" s="231">
        <v>120</v>
      </c>
      <c r="AG133" s="231">
        <v>1</v>
      </c>
      <c r="AH133" s="232">
        <v>30</v>
      </c>
      <c r="AI133" s="233"/>
      <c r="AJ133" s="231"/>
      <c r="AK133" s="231"/>
      <c r="AL133" s="231"/>
      <c r="AM133" s="234"/>
      <c r="AN133" s="234" t="s">
        <v>73</v>
      </c>
      <c r="AO133" s="234"/>
      <c r="AP133" s="234"/>
      <c r="AQ133" s="112">
        <f t="shared" si="2"/>
        <v>0.68666666666666665</v>
      </c>
    </row>
    <row r="134" spans="2:43" ht="27.95" customHeight="1" x14ac:dyDescent="0.25">
      <c r="B134" s="145">
        <v>125</v>
      </c>
      <c r="C134" s="145">
        <v>2021</v>
      </c>
      <c r="D134" s="145" t="s">
        <v>486</v>
      </c>
      <c r="E134" s="139" t="s">
        <v>487</v>
      </c>
      <c r="F134" s="141" t="s">
        <v>86</v>
      </c>
      <c r="G134" s="146" t="s">
        <v>80</v>
      </c>
      <c r="H134" s="147" t="s">
        <v>87</v>
      </c>
      <c r="I134" s="148" t="s">
        <v>106</v>
      </c>
      <c r="J134" s="149" t="s">
        <v>89</v>
      </c>
      <c r="K134" s="144" t="s">
        <v>69</v>
      </c>
      <c r="L134" s="150">
        <v>57</v>
      </c>
      <c r="M134" s="151" t="str">
        <f>IF(ISERROR(VLOOKUP(L134,Proposito_programa!$C$2:$E$59,2,FALSE))," ",VLOOKUP(L134,Proposito_programa!$C$2:$E$59,2,FALSE))</f>
        <v>Gestión pública local</v>
      </c>
      <c r="N134" s="151" t="str">
        <f>IF(ISERROR(VLOOKUP(L134,Proposito_programa!$C$2:$E$59,3,FALSE))," ",VLOOKUP(L134,Proposito_programa!$C$2:$E$59,3,FALSE))</f>
        <v>Propósito 5: Construir Bogotá - Región con gobierno abierto, transparente y ciudadanía consciente</v>
      </c>
      <c r="O134" s="152">
        <v>2105</v>
      </c>
      <c r="P134" s="153">
        <v>3</v>
      </c>
      <c r="Q134" s="154">
        <v>1016018905</v>
      </c>
      <c r="R134" s="155" t="s">
        <v>107</v>
      </c>
      <c r="S134" s="154" t="s">
        <v>91</v>
      </c>
      <c r="T134" s="154"/>
      <c r="U134" s="227"/>
      <c r="V134" s="228"/>
      <c r="W134" s="142">
        <v>10400000</v>
      </c>
      <c r="X134" s="229"/>
      <c r="Y134" s="172">
        <v>1</v>
      </c>
      <c r="Z134" s="173">
        <v>1646667</v>
      </c>
      <c r="AA134" s="174">
        <f t="shared" si="3"/>
        <v>12046667</v>
      </c>
      <c r="AB134" s="175">
        <v>8840000</v>
      </c>
      <c r="AC134" s="230">
        <v>44426</v>
      </c>
      <c r="AD134" s="230">
        <v>44427</v>
      </c>
      <c r="AE134" s="230">
        <v>44568</v>
      </c>
      <c r="AF134" s="231">
        <v>120</v>
      </c>
      <c r="AG134" s="231">
        <v>1</v>
      </c>
      <c r="AH134" s="232">
        <v>19</v>
      </c>
      <c r="AI134" s="233"/>
      <c r="AJ134" s="231"/>
      <c r="AK134" s="231"/>
      <c r="AL134" s="231"/>
      <c r="AM134" s="234"/>
      <c r="AN134" s="234" t="s">
        <v>73</v>
      </c>
      <c r="AO134" s="234"/>
      <c r="AP134" s="234"/>
      <c r="AQ134" s="112">
        <f t="shared" si="2"/>
        <v>0.73381292933555808</v>
      </c>
    </row>
    <row r="135" spans="2:43" ht="27.95" customHeight="1" x14ac:dyDescent="0.25">
      <c r="B135" s="145">
        <v>126</v>
      </c>
      <c r="C135" s="145">
        <v>2021</v>
      </c>
      <c r="D135" s="145" t="s">
        <v>488</v>
      </c>
      <c r="E135" s="139" t="s">
        <v>489</v>
      </c>
      <c r="F135" s="141" t="s">
        <v>86</v>
      </c>
      <c r="G135" s="146" t="s">
        <v>80</v>
      </c>
      <c r="H135" s="147" t="s">
        <v>87</v>
      </c>
      <c r="I135" s="148" t="s">
        <v>490</v>
      </c>
      <c r="J135" s="149" t="s">
        <v>89</v>
      </c>
      <c r="K135" s="144" t="s">
        <v>69</v>
      </c>
      <c r="L135" s="150">
        <v>57</v>
      </c>
      <c r="M135" s="151" t="str">
        <f>IF(ISERROR(VLOOKUP(L135,Proposito_programa!$C$2:$E$59,2,FALSE))," ",VLOOKUP(L135,Proposito_programa!$C$2:$E$59,2,FALSE))</f>
        <v>Gestión pública local</v>
      </c>
      <c r="N135" s="151" t="str">
        <f>IF(ISERROR(VLOOKUP(L135,Proposito_programa!$C$2:$E$59,3,FALSE))," ",VLOOKUP(L135,Proposito_programa!$C$2:$E$59,3,FALSE))</f>
        <v>Propósito 5: Construir Bogotá - Región con gobierno abierto, transparente y ciudadanía consciente</v>
      </c>
      <c r="O135" s="152">
        <v>2105</v>
      </c>
      <c r="P135" s="153">
        <v>1</v>
      </c>
      <c r="Q135" s="154">
        <v>1104377669</v>
      </c>
      <c r="R135" s="155" t="s">
        <v>491</v>
      </c>
      <c r="S135" s="154" t="s">
        <v>91</v>
      </c>
      <c r="T135" s="154"/>
      <c r="U135" s="227"/>
      <c r="V135" s="228"/>
      <c r="W135" s="142">
        <v>14300000</v>
      </c>
      <c r="X135" s="229"/>
      <c r="Y135" s="172"/>
      <c r="Z135" s="173"/>
      <c r="AA135" s="174">
        <f t="shared" si="3"/>
        <v>14300000</v>
      </c>
      <c r="AB135" s="175">
        <v>8865999</v>
      </c>
      <c r="AC135" s="230">
        <v>44427</v>
      </c>
      <c r="AD135" s="230">
        <v>44427</v>
      </c>
      <c r="AE135" s="230">
        <v>44561</v>
      </c>
      <c r="AF135" s="231">
        <v>150</v>
      </c>
      <c r="AG135" s="231"/>
      <c r="AH135" s="232"/>
      <c r="AI135" s="233">
        <v>13615877</v>
      </c>
      <c r="AJ135" s="231" t="s">
        <v>492</v>
      </c>
      <c r="AK135" s="236">
        <v>44449</v>
      </c>
      <c r="AL135" s="231">
        <v>11249334</v>
      </c>
      <c r="AM135" s="234"/>
      <c r="AN135" s="234"/>
      <c r="AO135" s="234" t="s">
        <v>73</v>
      </c>
      <c r="AP135" s="234"/>
      <c r="AQ135" s="112">
        <f t="shared" si="2"/>
        <v>0.61999993006993004</v>
      </c>
    </row>
    <row r="136" spans="2:43" ht="27.95" customHeight="1" x14ac:dyDescent="0.25">
      <c r="B136" s="145">
        <v>127</v>
      </c>
      <c r="C136" s="145">
        <v>2021</v>
      </c>
      <c r="D136" s="145" t="s">
        <v>493</v>
      </c>
      <c r="E136" s="139" t="s">
        <v>494</v>
      </c>
      <c r="F136" s="141" t="s">
        <v>86</v>
      </c>
      <c r="G136" s="146" t="s">
        <v>80</v>
      </c>
      <c r="H136" s="147" t="s">
        <v>87</v>
      </c>
      <c r="I136" s="148" t="s">
        <v>122</v>
      </c>
      <c r="J136" s="149" t="s">
        <v>89</v>
      </c>
      <c r="K136" s="144" t="s">
        <v>69</v>
      </c>
      <c r="L136" s="150">
        <v>57</v>
      </c>
      <c r="M136" s="151" t="str">
        <f>IF(ISERROR(VLOOKUP(L136,Proposito_programa!$C$2:$E$59,2,FALSE))," ",VLOOKUP(L136,Proposito_programa!$C$2:$E$59,2,FALSE))</f>
        <v>Gestión pública local</v>
      </c>
      <c r="N136" s="151" t="str">
        <f>IF(ISERROR(VLOOKUP(L136,Proposito_programa!$C$2:$E$59,3,FALSE))," ",VLOOKUP(L136,Proposito_programa!$C$2:$E$59,3,FALSE))</f>
        <v>Propósito 5: Construir Bogotá - Región con gobierno abierto, transparente y ciudadanía consciente</v>
      </c>
      <c r="O136" s="152">
        <v>2105</v>
      </c>
      <c r="P136" s="153">
        <v>1</v>
      </c>
      <c r="Q136" s="154">
        <v>13275913</v>
      </c>
      <c r="R136" s="155" t="s">
        <v>262</v>
      </c>
      <c r="S136" s="154" t="s">
        <v>91</v>
      </c>
      <c r="T136" s="154"/>
      <c r="U136" s="227"/>
      <c r="V136" s="228"/>
      <c r="W136" s="142">
        <v>18680000</v>
      </c>
      <c r="X136" s="229"/>
      <c r="Y136" s="172">
        <v>1</v>
      </c>
      <c r="Z136" s="173">
        <v>3580333</v>
      </c>
      <c r="AA136" s="174">
        <f t="shared" si="3"/>
        <v>22260333</v>
      </c>
      <c r="AB136" s="175">
        <v>15722333</v>
      </c>
      <c r="AC136" s="230">
        <v>44428</v>
      </c>
      <c r="AD136" s="230">
        <v>44428</v>
      </c>
      <c r="AE136" s="230">
        <v>44573</v>
      </c>
      <c r="AF136" s="231">
        <v>120</v>
      </c>
      <c r="AG136" s="231">
        <v>1</v>
      </c>
      <c r="AH136" s="232">
        <v>24</v>
      </c>
      <c r="AI136" s="233"/>
      <c r="AJ136" s="231"/>
      <c r="AK136" s="231"/>
      <c r="AL136" s="231"/>
      <c r="AM136" s="234"/>
      <c r="AN136" s="234" t="s">
        <v>73</v>
      </c>
      <c r="AO136" s="234"/>
      <c r="AP136" s="234"/>
      <c r="AQ136" s="112">
        <f t="shared" si="2"/>
        <v>0.70629370189565444</v>
      </c>
    </row>
    <row r="137" spans="2:43" ht="27.95" customHeight="1" x14ac:dyDescent="0.25">
      <c r="B137" s="145">
        <v>128</v>
      </c>
      <c r="C137" s="145">
        <v>2021</v>
      </c>
      <c r="D137" s="145" t="s">
        <v>495</v>
      </c>
      <c r="E137" s="139" t="s">
        <v>496</v>
      </c>
      <c r="F137" s="141" t="s">
        <v>86</v>
      </c>
      <c r="G137" s="146" t="s">
        <v>80</v>
      </c>
      <c r="H137" s="147" t="s">
        <v>87</v>
      </c>
      <c r="I137" s="148" t="s">
        <v>497</v>
      </c>
      <c r="J137" s="149" t="s">
        <v>89</v>
      </c>
      <c r="K137" s="144" t="s">
        <v>69</v>
      </c>
      <c r="L137" s="150">
        <v>20</v>
      </c>
      <c r="M137" s="151" t="str">
        <f>IF(ISERROR(VLOOKUP(L137,Proposito_programa!$C$2:$E$59,2,FALSE))," ",VLOOKUP(L137,Proposito_programa!$C$2:$E$59,2,FALSE))</f>
        <v>Bogotá, referente en cultura, deporte, recreación y actividad física, con parques para el desarrollo y la salud</v>
      </c>
      <c r="N137" s="151" t="str">
        <f>IF(ISERROR(VLOOKUP(L137,Proposito_programa!$C$2:$E$59,3,FALSE))," ",VLOOKUP(L137,Proposito_programa!$C$2:$E$59,3,FALSE))</f>
        <v>Propósito 1: Hacer un nuevo contrato social para incrementar la inclusión social, productiva y política</v>
      </c>
      <c r="O137" s="152">
        <v>2100</v>
      </c>
      <c r="P137" s="153">
        <v>3</v>
      </c>
      <c r="Q137" s="154">
        <v>1010236964</v>
      </c>
      <c r="R137" s="155" t="s">
        <v>498</v>
      </c>
      <c r="S137" s="154" t="s">
        <v>91</v>
      </c>
      <c r="T137" s="154"/>
      <c r="U137" s="227"/>
      <c r="V137" s="228"/>
      <c r="W137" s="142">
        <v>8178000</v>
      </c>
      <c r="X137" s="229"/>
      <c r="Y137" s="172"/>
      <c r="Z137" s="173"/>
      <c r="AA137" s="174">
        <f t="shared" si="3"/>
        <v>8178000</v>
      </c>
      <c r="AB137" s="175">
        <v>4089000</v>
      </c>
      <c r="AC137" s="230">
        <v>44431</v>
      </c>
      <c r="AD137" s="230">
        <v>44439</v>
      </c>
      <c r="AE137" s="230">
        <v>44561</v>
      </c>
      <c r="AF137" s="231">
        <v>180</v>
      </c>
      <c r="AG137" s="231"/>
      <c r="AH137" s="232"/>
      <c r="AI137" s="233"/>
      <c r="AJ137" s="231"/>
      <c r="AK137" s="231"/>
      <c r="AL137" s="231"/>
      <c r="AM137" s="234"/>
      <c r="AN137" s="234" t="s">
        <v>73</v>
      </c>
      <c r="AO137" s="234"/>
      <c r="AP137" s="234"/>
      <c r="AQ137" s="112">
        <f t="shared" si="2"/>
        <v>0.5</v>
      </c>
    </row>
    <row r="138" spans="2:43" ht="27.95" customHeight="1" x14ac:dyDescent="0.25">
      <c r="B138" s="145">
        <v>129</v>
      </c>
      <c r="C138" s="145">
        <v>2021</v>
      </c>
      <c r="D138" s="145" t="s">
        <v>495</v>
      </c>
      <c r="E138" s="139" t="s">
        <v>499</v>
      </c>
      <c r="F138" s="141" t="s">
        <v>86</v>
      </c>
      <c r="G138" s="146" t="s">
        <v>80</v>
      </c>
      <c r="H138" s="147" t="s">
        <v>87</v>
      </c>
      <c r="I138" s="148" t="s">
        <v>497</v>
      </c>
      <c r="J138" s="149" t="s">
        <v>89</v>
      </c>
      <c r="K138" s="144" t="s">
        <v>69</v>
      </c>
      <c r="L138" s="150">
        <v>20</v>
      </c>
      <c r="M138" s="151" t="str">
        <f>IF(ISERROR(VLOOKUP(L138,Proposito_programa!$C$2:$E$59,2,FALSE))," ",VLOOKUP(L138,Proposito_programa!$C$2:$E$59,2,FALSE))</f>
        <v>Bogotá, referente en cultura, deporte, recreación y actividad física, con parques para el desarrollo y la salud</v>
      </c>
      <c r="N138" s="151" t="str">
        <f>IF(ISERROR(VLOOKUP(L138,Proposito_programa!$C$2:$E$59,3,FALSE))," ",VLOOKUP(L138,Proposito_programa!$C$2:$E$59,3,FALSE))</f>
        <v>Propósito 1: Hacer un nuevo contrato social para incrementar la inclusión social, productiva y política</v>
      </c>
      <c r="O138" s="152">
        <v>2100</v>
      </c>
      <c r="P138" s="153">
        <v>3</v>
      </c>
      <c r="Q138" s="154">
        <v>1026300965</v>
      </c>
      <c r="R138" s="155" t="s">
        <v>500</v>
      </c>
      <c r="S138" s="154" t="s">
        <v>91</v>
      </c>
      <c r="T138" s="154"/>
      <c r="U138" s="227"/>
      <c r="V138" s="228"/>
      <c r="W138" s="142">
        <v>8178000</v>
      </c>
      <c r="X138" s="229"/>
      <c r="Y138" s="172"/>
      <c r="Z138" s="173"/>
      <c r="AA138" s="174">
        <f t="shared" si="3"/>
        <v>8178000</v>
      </c>
      <c r="AB138" s="175">
        <v>4089000</v>
      </c>
      <c r="AC138" s="230">
        <v>44431</v>
      </c>
      <c r="AD138" s="230">
        <v>44439</v>
      </c>
      <c r="AE138" s="230">
        <v>44561</v>
      </c>
      <c r="AF138" s="231">
        <v>180</v>
      </c>
      <c r="AG138" s="231"/>
      <c r="AH138" s="232"/>
      <c r="AI138" s="233"/>
      <c r="AJ138" s="231"/>
      <c r="AK138" s="231"/>
      <c r="AL138" s="231"/>
      <c r="AM138" s="234"/>
      <c r="AN138" s="234" t="s">
        <v>73</v>
      </c>
      <c r="AO138" s="234"/>
      <c r="AP138" s="234"/>
      <c r="AQ138" s="112">
        <f t="shared" si="2"/>
        <v>0.5</v>
      </c>
    </row>
    <row r="139" spans="2:43" ht="27.95" customHeight="1" x14ac:dyDescent="0.25">
      <c r="B139" s="145">
        <v>130</v>
      </c>
      <c r="C139" s="145">
        <v>2021</v>
      </c>
      <c r="D139" s="145" t="s">
        <v>501</v>
      </c>
      <c r="E139" s="139" t="s">
        <v>502</v>
      </c>
      <c r="F139" s="141" t="s">
        <v>86</v>
      </c>
      <c r="G139" s="146" t="s">
        <v>80</v>
      </c>
      <c r="H139" s="147" t="s">
        <v>87</v>
      </c>
      <c r="I139" s="148" t="s">
        <v>201</v>
      </c>
      <c r="J139" s="149" t="s">
        <v>89</v>
      </c>
      <c r="K139" s="144" t="s">
        <v>69</v>
      </c>
      <c r="L139" s="150">
        <v>57</v>
      </c>
      <c r="M139" s="151" t="str">
        <f>IF(ISERROR(VLOOKUP(L139,Proposito_programa!$C$2:$E$59,2,FALSE))," ",VLOOKUP(L139,Proposito_programa!$C$2:$E$59,2,FALSE))</f>
        <v>Gestión pública local</v>
      </c>
      <c r="N139" s="151" t="str">
        <f>IF(ISERROR(VLOOKUP(L139,Proposito_programa!$C$2:$E$59,3,FALSE))," ",VLOOKUP(L139,Proposito_programa!$C$2:$E$59,3,FALSE))</f>
        <v>Propósito 5: Construir Bogotá - Región con gobierno abierto, transparente y ciudadanía consciente</v>
      </c>
      <c r="O139" s="152">
        <v>2105</v>
      </c>
      <c r="P139" s="153">
        <v>1</v>
      </c>
      <c r="Q139" s="154">
        <v>16934608</v>
      </c>
      <c r="R139" s="155" t="s">
        <v>202</v>
      </c>
      <c r="S139" s="154" t="s">
        <v>91</v>
      </c>
      <c r="T139" s="154"/>
      <c r="U139" s="227"/>
      <c r="V139" s="228"/>
      <c r="W139" s="142">
        <v>35200000</v>
      </c>
      <c r="X139" s="229"/>
      <c r="Y139" s="172">
        <v>1</v>
      </c>
      <c r="Z139" s="173">
        <v>5280000</v>
      </c>
      <c r="AA139" s="174">
        <f t="shared" si="3"/>
        <v>40480000</v>
      </c>
      <c r="AB139" s="175">
        <v>28746667</v>
      </c>
      <c r="AC139" s="230">
        <v>44431</v>
      </c>
      <c r="AD139" s="230">
        <v>44431</v>
      </c>
      <c r="AE139" s="230">
        <v>44571</v>
      </c>
      <c r="AF139" s="231">
        <v>120</v>
      </c>
      <c r="AG139" s="231">
        <v>1</v>
      </c>
      <c r="AH139" s="232">
        <v>18</v>
      </c>
      <c r="AI139" s="233"/>
      <c r="AJ139" s="231"/>
      <c r="AK139" s="231"/>
      <c r="AL139" s="231"/>
      <c r="AM139" s="234"/>
      <c r="AN139" s="234" t="s">
        <v>73</v>
      </c>
      <c r="AO139" s="234"/>
      <c r="AP139" s="234"/>
      <c r="AQ139" s="112">
        <f t="shared" si="2"/>
        <v>0.710144935770751</v>
      </c>
    </row>
    <row r="140" spans="2:43" ht="27.95" customHeight="1" x14ac:dyDescent="0.25">
      <c r="B140" s="145">
        <v>131</v>
      </c>
      <c r="C140" s="145">
        <v>2021</v>
      </c>
      <c r="D140" s="145" t="s">
        <v>495</v>
      </c>
      <c r="E140" s="139" t="s">
        <v>503</v>
      </c>
      <c r="F140" s="141" t="s">
        <v>86</v>
      </c>
      <c r="G140" s="146" t="s">
        <v>80</v>
      </c>
      <c r="H140" s="147" t="s">
        <v>87</v>
      </c>
      <c r="I140" s="148" t="s">
        <v>504</v>
      </c>
      <c r="J140" s="149" t="s">
        <v>89</v>
      </c>
      <c r="K140" s="144" t="s">
        <v>69</v>
      </c>
      <c r="L140" s="150">
        <v>20</v>
      </c>
      <c r="M140" s="151" t="str">
        <f>IF(ISERROR(VLOOKUP(L140,Proposito_programa!$C$2:$E$59,2,FALSE))," ",VLOOKUP(L140,Proposito_programa!$C$2:$E$59,2,FALSE))</f>
        <v>Bogotá, referente en cultura, deporte, recreación y actividad física, con parques para el desarrollo y la salud</v>
      </c>
      <c r="N140" s="151" t="str">
        <f>IF(ISERROR(VLOOKUP(L140,Proposito_programa!$C$2:$E$59,3,FALSE))," ",VLOOKUP(L140,Proposito_programa!$C$2:$E$59,3,FALSE))</f>
        <v>Propósito 1: Hacer un nuevo contrato social para incrementar la inclusión social, productiva y política</v>
      </c>
      <c r="O140" s="152">
        <v>2100</v>
      </c>
      <c r="P140" s="153">
        <v>3</v>
      </c>
      <c r="Q140" s="154">
        <v>1010238165</v>
      </c>
      <c r="R140" s="155" t="s">
        <v>505</v>
      </c>
      <c r="S140" s="154" t="s">
        <v>91</v>
      </c>
      <c r="T140" s="154"/>
      <c r="U140" s="227"/>
      <c r="V140" s="228"/>
      <c r="W140" s="142">
        <v>8178000</v>
      </c>
      <c r="X140" s="229"/>
      <c r="Y140" s="172"/>
      <c r="Z140" s="173"/>
      <c r="AA140" s="174">
        <f t="shared" si="3"/>
        <v>8178000</v>
      </c>
      <c r="AB140" s="175">
        <v>4089000</v>
      </c>
      <c r="AC140" s="230">
        <v>44431</v>
      </c>
      <c r="AD140" s="230">
        <v>44439</v>
      </c>
      <c r="AE140" s="230">
        <v>44561</v>
      </c>
      <c r="AF140" s="231">
        <v>180</v>
      </c>
      <c r="AG140" s="231"/>
      <c r="AH140" s="232"/>
      <c r="AI140" s="233"/>
      <c r="AJ140" s="231"/>
      <c r="AK140" s="231"/>
      <c r="AL140" s="231"/>
      <c r="AM140" s="234"/>
      <c r="AN140" s="234" t="s">
        <v>73</v>
      </c>
      <c r="AO140" s="234"/>
      <c r="AP140" s="234"/>
      <c r="AQ140" s="112">
        <f t="shared" si="2"/>
        <v>0.5</v>
      </c>
    </row>
    <row r="141" spans="2:43" ht="27.95" customHeight="1" x14ac:dyDescent="0.25">
      <c r="B141" s="145">
        <v>132</v>
      </c>
      <c r="C141" s="145">
        <v>2021</v>
      </c>
      <c r="D141" s="145" t="s">
        <v>506</v>
      </c>
      <c r="E141" s="139" t="s">
        <v>507</v>
      </c>
      <c r="F141" s="141" t="s">
        <v>86</v>
      </c>
      <c r="G141" s="146" t="s">
        <v>80</v>
      </c>
      <c r="H141" s="147" t="s">
        <v>87</v>
      </c>
      <c r="I141" s="148" t="s">
        <v>259</v>
      </c>
      <c r="J141" s="149" t="s">
        <v>89</v>
      </c>
      <c r="K141" s="144" t="s">
        <v>69</v>
      </c>
      <c r="L141" s="150">
        <v>57</v>
      </c>
      <c r="M141" s="151" t="str">
        <f>IF(ISERROR(VLOOKUP(L141,Proposito_programa!$C$2:$E$59,2,FALSE))," ",VLOOKUP(L141,Proposito_programa!$C$2:$E$59,2,FALSE))</f>
        <v>Gestión pública local</v>
      </c>
      <c r="N141" s="151" t="str">
        <f>IF(ISERROR(VLOOKUP(L141,Proposito_programa!$C$2:$E$59,3,FALSE))," ",VLOOKUP(L141,Proposito_programa!$C$2:$E$59,3,FALSE))</f>
        <v>Propósito 5: Construir Bogotá - Región con gobierno abierto, transparente y ciudadanía consciente</v>
      </c>
      <c r="O141" s="152">
        <v>2105</v>
      </c>
      <c r="P141" s="153">
        <v>2</v>
      </c>
      <c r="Q141" s="154">
        <v>1014180831</v>
      </c>
      <c r="R141" s="155" t="s">
        <v>508</v>
      </c>
      <c r="S141" s="154" t="s">
        <v>91</v>
      </c>
      <c r="T141" s="154"/>
      <c r="U141" s="227"/>
      <c r="V141" s="228"/>
      <c r="W141" s="142">
        <v>22320000</v>
      </c>
      <c r="X141" s="229"/>
      <c r="Y141" s="172">
        <v>1</v>
      </c>
      <c r="Z141" s="173">
        <v>2976000</v>
      </c>
      <c r="AA141" s="174">
        <f t="shared" si="3"/>
        <v>25296000</v>
      </c>
      <c r="AB141" s="175">
        <v>17856000</v>
      </c>
      <c r="AC141" s="230">
        <v>44432</v>
      </c>
      <c r="AD141" s="230">
        <v>44433</v>
      </c>
      <c r="AE141" s="230">
        <v>44571</v>
      </c>
      <c r="AF141" s="231">
        <v>120</v>
      </c>
      <c r="AG141" s="231">
        <v>1</v>
      </c>
      <c r="AH141" s="232">
        <v>16</v>
      </c>
      <c r="AI141" s="233"/>
      <c r="AJ141" s="231"/>
      <c r="AK141" s="231"/>
      <c r="AL141" s="231"/>
      <c r="AM141" s="234"/>
      <c r="AN141" s="234" t="s">
        <v>73</v>
      </c>
      <c r="AO141" s="234"/>
      <c r="AP141" s="234"/>
      <c r="AQ141" s="112">
        <f t="shared" si="2"/>
        <v>0.70588235294117652</v>
      </c>
    </row>
    <row r="142" spans="2:43" ht="27.95" customHeight="1" x14ac:dyDescent="0.25">
      <c r="B142" s="145">
        <v>133</v>
      </c>
      <c r="C142" s="145">
        <v>2021</v>
      </c>
      <c r="D142" s="145" t="s">
        <v>509</v>
      </c>
      <c r="E142" s="139" t="s">
        <v>510</v>
      </c>
      <c r="F142" s="141" t="s">
        <v>86</v>
      </c>
      <c r="G142" s="146" t="s">
        <v>80</v>
      </c>
      <c r="H142" s="147" t="s">
        <v>87</v>
      </c>
      <c r="I142" s="148" t="s">
        <v>511</v>
      </c>
      <c r="J142" s="149" t="s">
        <v>89</v>
      </c>
      <c r="K142" s="144" t="s">
        <v>69</v>
      </c>
      <c r="L142" s="150">
        <v>57</v>
      </c>
      <c r="M142" s="151" t="str">
        <f>IF(ISERROR(VLOOKUP(L142,Proposito_programa!$C$2:$E$59,2,FALSE))," ",VLOOKUP(L142,Proposito_programa!$C$2:$E$59,2,FALSE))</f>
        <v>Gestión pública local</v>
      </c>
      <c r="N142" s="151" t="str">
        <f>IF(ISERROR(VLOOKUP(L142,Proposito_programa!$C$2:$E$59,3,FALSE))," ",VLOOKUP(L142,Proposito_programa!$C$2:$E$59,3,FALSE))</f>
        <v>Propósito 5: Construir Bogotá - Región con gobierno abierto, transparente y ciudadanía consciente</v>
      </c>
      <c r="O142" s="152">
        <v>2105</v>
      </c>
      <c r="P142" s="153">
        <v>2</v>
      </c>
      <c r="Q142" s="154">
        <v>52426849</v>
      </c>
      <c r="R142" s="155" t="s">
        <v>176</v>
      </c>
      <c r="S142" s="154" t="s">
        <v>91</v>
      </c>
      <c r="T142" s="154"/>
      <c r="U142" s="227"/>
      <c r="V142" s="228"/>
      <c r="W142" s="142">
        <v>17444000</v>
      </c>
      <c r="X142" s="229"/>
      <c r="Y142" s="172">
        <v>1</v>
      </c>
      <c r="Z142" s="173">
        <v>2471233</v>
      </c>
      <c r="AA142" s="174">
        <f t="shared" si="3"/>
        <v>19915233</v>
      </c>
      <c r="AB142" s="175">
        <v>14100566</v>
      </c>
      <c r="AC142" s="230">
        <v>44432</v>
      </c>
      <c r="AD142" s="230">
        <v>44432</v>
      </c>
      <c r="AE142" s="230">
        <v>44571</v>
      </c>
      <c r="AF142" s="231">
        <v>120</v>
      </c>
      <c r="AG142" s="231">
        <v>1</v>
      </c>
      <c r="AH142" s="232">
        <v>17</v>
      </c>
      <c r="AI142" s="233">
        <v>80075660</v>
      </c>
      <c r="AJ142" s="231" t="s">
        <v>512</v>
      </c>
      <c r="AK142" s="236">
        <v>44448</v>
      </c>
      <c r="AL142" s="231">
        <v>15263501</v>
      </c>
      <c r="AM142" s="234"/>
      <c r="AN142" s="234" t="s">
        <v>73</v>
      </c>
      <c r="AO142" s="234"/>
      <c r="AP142" s="234"/>
      <c r="AQ142" s="112">
        <f t="shared" si="2"/>
        <v>0.70802917545579303</v>
      </c>
    </row>
    <row r="143" spans="2:43" ht="27.95" customHeight="1" x14ac:dyDescent="0.25">
      <c r="B143" s="145">
        <v>134</v>
      </c>
      <c r="C143" s="145">
        <v>2021</v>
      </c>
      <c r="D143" s="145" t="s">
        <v>513</v>
      </c>
      <c r="E143" s="139" t="s">
        <v>514</v>
      </c>
      <c r="F143" s="141" t="s">
        <v>86</v>
      </c>
      <c r="G143" s="146" t="s">
        <v>80</v>
      </c>
      <c r="H143" s="147" t="s">
        <v>87</v>
      </c>
      <c r="I143" s="148" t="s">
        <v>515</v>
      </c>
      <c r="J143" s="149" t="s">
        <v>89</v>
      </c>
      <c r="K143" s="144" t="s">
        <v>69</v>
      </c>
      <c r="L143" s="150">
        <v>6</v>
      </c>
      <c r="M143" s="151" t="str">
        <f>IF(ISERROR(VLOOKUP(L143,Proposito_programa!$C$2:$E$59,2,FALSE))," ",VLOOKUP(L143,Proposito_programa!$C$2:$E$59,2,FALSE))</f>
        <v>Sistema Distrital de Cuidado</v>
      </c>
      <c r="N143" s="151" t="str">
        <f>IF(ISERROR(VLOOKUP(L143,Proposito_programa!$C$2:$E$59,3,FALSE))," ",VLOOKUP(L143,Proposito_programa!$C$2:$E$59,3,FALSE))</f>
        <v>Propósito 1: Hacer un nuevo contrato social para incrementar la inclusión social, productiva y política</v>
      </c>
      <c r="O143" s="152">
        <v>2188</v>
      </c>
      <c r="P143" s="153">
        <v>1</v>
      </c>
      <c r="Q143" s="154">
        <v>52786358</v>
      </c>
      <c r="R143" s="155" t="s">
        <v>516</v>
      </c>
      <c r="S143" s="154" t="s">
        <v>91</v>
      </c>
      <c r="T143" s="154"/>
      <c r="U143" s="227"/>
      <c r="V143" s="228"/>
      <c r="W143" s="142">
        <v>27900000</v>
      </c>
      <c r="X143" s="229"/>
      <c r="Y143" s="172"/>
      <c r="Z143" s="173"/>
      <c r="AA143" s="174">
        <f t="shared" si="3"/>
        <v>27900000</v>
      </c>
      <c r="AB143" s="175">
        <v>18042000</v>
      </c>
      <c r="AC143" s="230">
        <v>44432</v>
      </c>
      <c r="AD143" s="230">
        <v>44432</v>
      </c>
      <c r="AE143" s="230">
        <v>44561</v>
      </c>
      <c r="AF143" s="231">
        <v>150</v>
      </c>
      <c r="AG143" s="231"/>
      <c r="AH143" s="232"/>
      <c r="AI143" s="233"/>
      <c r="AJ143" s="231"/>
      <c r="AK143" s="231"/>
      <c r="AL143" s="231"/>
      <c r="AM143" s="234"/>
      <c r="AN143" s="234"/>
      <c r="AO143" s="234" t="s">
        <v>73</v>
      </c>
      <c r="AP143" s="234"/>
      <c r="AQ143" s="112">
        <f t="shared" si="2"/>
        <v>0.64666666666666661</v>
      </c>
    </row>
    <row r="144" spans="2:43" ht="27.95" customHeight="1" x14ac:dyDescent="0.25">
      <c r="B144" s="145">
        <v>135</v>
      </c>
      <c r="C144" s="145">
        <v>2021</v>
      </c>
      <c r="D144" s="145" t="s">
        <v>517</v>
      </c>
      <c r="E144" s="139" t="s">
        <v>518</v>
      </c>
      <c r="F144" s="141" t="s">
        <v>86</v>
      </c>
      <c r="G144" s="146" t="s">
        <v>80</v>
      </c>
      <c r="H144" s="147" t="s">
        <v>87</v>
      </c>
      <c r="I144" s="148" t="s">
        <v>242</v>
      </c>
      <c r="J144" s="149" t="s">
        <v>89</v>
      </c>
      <c r="K144" s="144" t="s">
        <v>69</v>
      </c>
      <c r="L144" s="150">
        <v>57</v>
      </c>
      <c r="M144" s="151" t="str">
        <f>IF(ISERROR(VLOOKUP(L144,Proposito_programa!$C$2:$E$59,2,FALSE))," ",VLOOKUP(L144,Proposito_programa!$C$2:$E$59,2,FALSE))</f>
        <v>Gestión pública local</v>
      </c>
      <c r="N144" s="151" t="str">
        <f>IF(ISERROR(VLOOKUP(L144,Proposito_programa!$C$2:$E$59,3,FALSE))," ",VLOOKUP(L144,Proposito_programa!$C$2:$E$59,3,FALSE))</f>
        <v>Propósito 5: Construir Bogotá - Región con gobierno abierto, transparente y ciudadanía consciente</v>
      </c>
      <c r="O144" s="152">
        <v>2105</v>
      </c>
      <c r="P144" s="153">
        <v>1</v>
      </c>
      <c r="Q144" s="154">
        <v>1010192128</v>
      </c>
      <c r="R144" s="155" t="s">
        <v>243</v>
      </c>
      <c r="S144" s="154" t="s">
        <v>91</v>
      </c>
      <c r="T144" s="154"/>
      <c r="U144" s="227"/>
      <c r="V144" s="228"/>
      <c r="W144" s="142">
        <v>29200000</v>
      </c>
      <c r="X144" s="229"/>
      <c r="Y144" s="172">
        <v>1</v>
      </c>
      <c r="Z144" s="173">
        <v>4136667</v>
      </c>
      <c r="AA144" s="174">
        <f t="shared" si="3"/>
        <v>33336667</v>
      </c>
      <c r="AB144" s="175">
        <v>23603333</v>
      </c>
      <c r="AC144" s="230">
        <v>44432</v>
      </c>
      <c r="AD144" s="230">
        <v>44432</v>
      </c>
      <c r="AE144" s="230">
        <v>44571</v>
      </c>
      <c r="AF144" s="231">
        <v>120</v>
      </c>
      <c r="AG144" s="231">
        <v>1</v>
      </c>
      <c r="AH144" s="232">
        <v>17</v>
      </c>
      <c r="AI144" s="233"/>
      <c r="AJ144" s="231"/>
      <c r="AK144" s="231"/>
      <c r="AL144" s="231"/>
      <c r="AM144" s="234"/>
      <c r="AN144" s="234" t="s">
        <v>73</v>
      </c>
      <c r="AO144" s="234"/>
      <c r="AP144" s="234"/>
      <c r="AQ144" s="112">
        <f t="shared" si="2"/>
        <v>0.708029180001708</v>
      </c>
    </row>
    <row r="145" spans="2:43" ht="27.95" customHeight="1" x14ac:dyDescent="0.25">
      <c r="B145" s="145">
        <v>136</v>
      </c>
      <c r="C145" s="145">
        <v>2021</v>
      </c>
      <c r="D145" s="145" t="s">
        <v>519</v>
      </c>
      <c r="E145" s="139" t="s">
        <v>520</v>
      </c>
      <c r="F145" s="141" t="s">
        <v>86</v>
      </c>
      <c r="G145" s="146" t="s">
        <v>80</v>
      </c>
      <c r="H145" s="147" t="s">
        <v>87</v>
      </c>
      <c r="I145" s="148" t="s">
        <v>158</v>
      </c>
      <c r="J145" s="149" t="s">
        <v>89</v>
      </c>
      <c r="K145" s="144" t="s">
        <v>69</v>
      </c>
      <c r="L145" s="150">
        <v>57</v>
      </c>
      <c r="M145" s="151" t="str">
        <f>IF(ISERROR(VLOOKUP(L145,Proposito_programa!$C$2:$E$59,2,FALSE))," ",VLOOKUP(L145,Proposito_programa!$C$2:$E$59,2,FALSE))</f>
        <v>Gestión pública local</v>
      </c>
      <c r="N145" s="151" t="str">
        <f>IF(ISERROR(VLOOKUP(L145,Proposito_programa!$C$2:$E$59,3,FALSE))," ",VLOOKUP(L145,Proposito_programa!$C$2:$E$59,3,FALSE))</f>
        <v>Propósito 5: Construir Bogotá - Región con gobierno abierto, transparente y ciudadanía consciente</v>
      </c>
      <c r="O145" s="152">
        <v>2105</v>
      </c>
      <c r="P145" s="153">
        <v>3</v>
      </c>
      <c r="Q145" s="154">
        <v>4439315</v>
      </c>
      <c r="R145" s="155" t="s">
        <v>521</v>
      </c>
      <c r="S145" s="154" t="s">
        <v>91</v>
      </c>
      <c r="T145" s="154"/>
      <c r="U145" s="227"/>
      <c r="V145" s="228"/>
      <c r="W145" s="142">
        <v>9080000</v>
      </c>
      <c r="X145" s="229"/>
      <c r="Y145" s="172"/>
      <c r="Z145" s="173"/>
      <c r="AA145" s="174">
        <f t="shared" si="3"/>
        <v>9080000</v>
      </c>
      <c r="AB145" s="175">
        <v>7339666</v>
      </c>
      <c r="AC145" s="230">
        <v>44432</v>
      </c>
      <c r="AD145" s="230">
        <v>44432</v>
      </c>
      <c r="AE145" s="230">
        <v>44553</v>
      </c>
      <c r="AF145" s="231">
        <v>120</v>
      </c>
      <c r="AG145" s="231"/>
      <c r="AH145" s="232"/>
      <c r="AI145" s="233"/>
      <c r="AJ145" s="231"/>
      <c r="AK145" s="231"/>
      <c r="AL145" s="231"/>
      <c r="AM145" s="234"/>
      <c r="AN145" s="234"/>
      <c r="AO145" s="234" t="s">
        <v>73</v>
      </c>
      <c r="AP145" s="234"/>
      <c r="AQ145" s="112">
        <f t="shared" si="2"/>
        <v>0.80833325991189431</v>
      </c>
    </row>
    <row r="146" spans="2:43" ht="27.95" customHeight="1" x14ac:dyDescent="0.25">
      <c r="B146" s="145">
        <v>137</v>
      </c>
      <c r="C146" s="145">
        <v>2021</v>
      </c>
      <c r="D146" s="145" t="s">
        <v>522</v>
      </c>
      <c r="E146" s="139" t="s">
        <v>523</v>
      </c>
      <c r="F146" s="141" t="s">
        <v>86</v>
      </c>
      <c r="G146" s="146" t="s">
        <v>80</v>
      </c>
      <c r="H146" s="147" t="s">
        <v>87</v>
      </c>
      <c r="I146" s="148" t="s">
        <v>524</v>
      </c>
      <c r="J146" s="149" t="s">
        <v>89</v>
      </c>
      <c r="K146" s="144" t="s">
        <v>69</v>
      </c>
      <c r="L146" s="150">
        <v>57</v>
      </c>
      <c r="M146" s="151" t="str">
        <f>IF(ISERROR(VLOOKUP(L146,Proposito_programa!$C$2:$E$59,2,FALSE))," ",VLOOKUP(L146,Proposito_programa!$C$2:$E$59,2,FALSE))</f>
        <v>Gestión pública local</v>
      </c>
      <c r="N146" s="151" t="str">
        <f>IF(ISERROR(VLOOKUP(L146,Proposito_programa!$C$2:$E$59,3,FALSE))," ",VLOOKUP(L146,Proposito_programa!$C$2:$E$59,3,FALSE))</f>
        <v>Propósito 5: Construir Bogotá - Región con gobierno abierto, transparente y ciudadanía consciente</v>
      </c>
      <c r="O146" s="152">
        <v>2105</v>
      </c>
      <c r="P146" s="153">
        <v>1</v>
      </c>
      <c r="Q146" s="154">
        <v>79307829</v>
      </c>
      <c r="R146" s="155" t="s">
        <v>115</v>
      </c>
      <c r="S146" s="154" t="s">
        <v>91</v>
      </c>
      <c r="T146" s="154"/>
      <c r="U146" s="227"/>
      <c r="V146" s="228"/>
      <c r="W146" s="142">
        <v>20680000</v>
      </c>
      <c r="X146" s="229"/>
      <c r="Y146" s="172"/>
      <c r="Z146" s="173"/>
      <c r="AA146" s="174">
        <f t="shared" si="3"/>
        <v>20680000</v>
      </c>
      <c r="AB146" s="175">
        <v>15337666</v>
      </c>
      <c r="AC146" s="230">
        <v>44432</v>
      </c>
      <c r="AD146" s="230">
        <v>44432</v>
      </c>
      <c r="AE146" s="230">
        <v>44526</v>
      </c>
      <c r="AF146" s="231">
        <v>120</v>
      </c>
      <c r="AG146" s="231"/>
      <c r="AH146" s="232"/>
      <c r="AI146" s="233"/>
      <c r="AJ146" s="231"/>
      <c r="AK146" s="231"/>
      <c r="AL146" s="231"/>
      <c r="AM146" s="234"/>
      <c r="AN146" s="234"/>
      <c r="AO146" s="234"/>
      <c r="AP146" s="234" t="s">
        <v>73</v>
      </c>
      <c r="AQ146" s="112">
        <f t="shared" si="2"/>
        <v>0.7416666344294004</v>
      </c>
    </row>
    <row r="147" spans="2:43" ht="27.95" customHeight="1" x14ac:dyDescent="0.25">
      <c r="B147" s="145">
        <v>138</v>
      </c>
      <c r="C147" s="145">
        <v>2021</v>
      </c>
      <c r="D147" s="145" t="s">
        <v>525</v>
      </c>
      <c r="E147" s="139" t="s">
        <v>526</v>
      </c>
      <c r="F147" s="141" t="s">
        <v>86</v>
      </c>
      <c r="G147" s="146" t="s">
        <v>80</v>
      </c>
      <c r="H147" s="147" t="s">
        <v>87</v>
      </c>
      <c r="I147" s="148" t="s">
        <v>527</v>
      </c>
      <c r="J147" s="149" t="s">
        <v>89</v>
      </c>
      <c r="K147" s="144" t="s">
        <v>69</v>
      </c>
      <c r="L147" s="150">
        <v>57</v>
      </c>
      <c r="M147" s="151" t="str">
        <f>IF(ISERROR(VLOOKUP(L147,Proposito_programa!$C$2:$E$59,2,FALSE))," ",VLOOKUP(L147,Proposito_programa!$C$2:$E$59,2,FALSE))</f>
        <v>Gestión pública local</v>
      </c>
      <c r="N147" s="151" t="str">
        <f>IF(ISERROR(VLOOKUP(L147,Proposito_programa!$C$2:$E$59,3,FALSE))," ",VLOOKUP(L147,Proposito_programa!$C$2:$E$59,3,FALSE))</f>
        <v>Propósito 5: Construir Bogotá - Región con gobierno abierto, transparente y ciudadanía consciente</v>
      </c>
      <c r="O147" s="152">
        <v>2105</v>
      </c>
      <c r="P147" s="153">
        <v>1</v>
      </c>
      <c r="Q147" s="154">
        <v>1015440025</v>
      </c>
      <c r="R147" s="155" t="s">
        <v>172</v>
      </c>
      <c r="S147" s="154" t="s">
        <v>91</v>
      </c>
      <c r="T147" s="154"/>
      <c r="U147" s="227"/>
      <c r="V147" s="228"/>
      <c r="W147" s="142">
        <v>22320000</v>
      </c>
      <c r="X147" s="229"/>
      <c r="Y147" s="172">
        <v>1</v>
      </c>
      <c r="Z147" s="173">
        <v>4278000</v>
      </c>
      <c r="AA147" s="174">
        <f t="shared" si="3"/>
        <v>26598000</v>
      </c>
      <c r="AB147" s="175">
        <v>18042000</v>
      </c>
      <c r="AC147" s="230">
        <v>44432</v>
      </c>
      <c r="AD147" s="230">
        <v>44432</v>
      </c>
      <c r="AE147" s="230">
        <v>44577</v>
      </c>
      <c r="AF147" s="231">
        <v>120</v>
      </c>
      <c r="AG147" s="231">
        <v>1</v>
      </c>
      <c r="AH147" s="232">
        <v>23</v>
      </c>
      <c r="AI147" s="233"/>
      <c r="AJ147" s="231"/>
      <c r="AK147" s="231"/>
      <c r="AL147" s="231"/>
      <c r="AM147" s="234"/>
      <c r="AN147" s="234"/>
      <c r="AO147" s="234" t="s">
        <v>73</v>
      </c>
      <c r="AP147" s="234"/>
      <c r="AQ147" s="112">
        <f t="shared" si="2"/>
        <v>0.67832167832167833</v>
      </c>
    </row>
    <row r="148" spans="2:43" ht="27.95" customHeight="1" x14ac:dyDescent="0.25">
      <c r="B148" s="145">
        <v>139</v>
      </c>
      <c r="C148" s="145">
        <v>2021</v>
      </c>
      <c r="D148" s="145" t="s">
        <v>506</v>
      </c>
      <c r="E148" s="139" t="s">
        <v>528</v>
      </c>
      <c r="F148" s="141" t="s">
        <v>86</v>
      </c>
      <c r="G148" s="146" t="s">
        <v>80</v>
      </c>
      <c r="H148" s="147" t="s">
        <v>87</v>
      </c>
      <c r="I148" s="148" t="s">
        <v>259</v>
      </c>
      <c r="J148" s="149" t="s">
        <v>89</v>
      </c>
      <c r="K148" s="144" t="s">
        <v>69</v>
      </c>
      <c r="L148" s="150">
        <v>57</v>
      </c>
      <c r="M148" s="151" t="str">
        <f>IF(ISERROR(VLOOKUP(L148,Proposito_programa!$C$2:$E$59,2,FALSE))," ",VLOOKUP(L148,Proposito_programa!$C$2:$E$59,2,FALSE))</f>
        <v>Gestión pública local</v>
      </c>
      <c r="N148" s="151" t="str">
        <f>IF(ISERROR(VLOOKUP(L148,Proposito_programa!$C$2:$E$59,3,FALSE))," ",VLOOKUP(L148,Proposito_programa!$C$2:$E$59,3,FALSE))</f>
        <v>Propósito 5: Construir Bogotá - Región con gobierno abierto, transparente y ciudadanía consciente</v>
      </c>
      <c r="O148" s="152">
        <v>2105</v>
      </c>
      <c r="P148" s="153">
        <v>2</v>
      </c>
      <c r="Q148" s="154">
        <v>1019005727</v>
      </c>
      <c r="R148" s="155" t="s">
        <v>257</v>
      </c>
      <c r="S148" s="154" t="s">
        <v>91</v>
      </c>
      <c r="T148" s="154"/>
      <c r="U148" s="227"/>
      <c r="V148" s="228"/>
      <c r="W148" s="142">
        <v>22320000</v>
      </c>
      <c r="X148" s="229"/>
      <c r="Y148" s="172">
        <v>1</v>
      </c>
      <c r="Z148" s="173">
        <v>2976000</v>
      </c>
      <c r="AA148" s="174">
        <f t="shared" si="3"/>
        <v>25296000</v>
      </c>
      <c r="AB148" s="175">
        <v>17670000</v>
      </c>
      <c r="AC148" s="230">
        <v>44433</v>
      </c>
      <c r="AD148" s="230">
        <v>44433</v>
      </c>
      <c r="AE148" s="230">
        <v>44571</v>
      </c>
      <c r="AF148" s="231">
        <v>120</v>
      </c>
      <c r="AG148" s="231">
        <v>1</v>
      </c>
      <c r="AH148" s="232">
        <v>16</v>
      </c>
      <c r="AI148" s="233">
        <v>80547081</v>
      </c>
      <c r="AJ148" s="231" t="s">
        <v>529</v>
      </c>
      <c r="AK148" s="236">
        <v>44455</v>
      </c>
      <c r="AL148" s="231">
        <v>18414000</v>
      </c>
      <c r="AM148" s="234"/>
      <c r="AN148" s="234" t="s">
        <v>73</v>
      </c>
      <c r="AO148" s="234"/>
      <c r="AP148" s="234"/>
      <c r="AQ148" s="112">
        <f t="shared" si="2"/>
        <v>0.69852941176470584</v>
      </c>
    </row>
    <row r="149" spans="2:43" ht="27.95" customHeight="1" x14ac:dyDescent="0.25">
      <c r="B149" s="145">
        <v>140</v>
      </c>
      <c r="C149" s="145">
        <v>2021</v>
      </c>
      <c r="D149" s="145" t="s">
        <v>530</v>
      </c>
      <c r="E149" s="139" t="s">
        <v>531</v>
      </c>
      <c r="F149" s="141" t="s">
        <v>86</v>
      </c>
      <c r="G149" s="146" t="s">
        <v>80</v>
      </c>
      <c r="H149" s="147" t="s">
        <v>87</v>
      </c>
      <c r="I149" s="148" t="s">
        <v>246</v>
      </c>
      <c r="J149" s="149" t="s">
        <v>89</v>
      </c>
      <c r="K149" s="144" t="s">
        <v>69</v>
      </c>
      <c r="L149" s="150">
        <v>57</v>
      </c>
      <c r="M149" s="151" t="str">
        <f>IF(ISERROR(VLOOKUP(L149,Proposito_programa!$C$2:$E$59,2,FALSE))," ",VLOOKUP(L149,Proposito_programa!$C$2:$E$59,2,FALSE))</f>
        <v>Gestión pública local</v>
      </c>
      <c r="N149" s="151" t="str">
        <f>IF(ISERROR(VLOOKUP(L149,Proposito_programa!$C$2:$E$59,3,FALSE))," ",VLOOKUP(L149,Proposito_programa!$C$2:$E$59,3,FALSE))</f>
        <v>Propósito 5: Construir Bogotá - Región con gobierno abierto, transparente y ciudadanía consciente</v>
      </c>
      <c r="O149" s="152">
        <v>2105</v>
      </c>
      <c r="P149" s="153">
        <v>1</v>
      </c>
      <c r="Q149" s="154">
        <v>79056018</v>
      </c>
      <c r="R149" s="155" t="s">
        <v>248</v>
      </c>
      <c r="S149" s="154" t="s">
        <v>91</v>
      </c>
      <c r="T149" s="154"/>
      <c r="U149" s="227"/>
      <c r="V149" s="228"/>
      <c r="W149" s="142">
        <v>14160000</v>
      </c>
      <c r="X149" s="229"/>
      <c r="Y149" s="172">
        <v>1</v>
      </c>
      <c r="Z149" s="173">
        <v>2006000</v>
      </c>
      <c r="AA149" s="174">
        <f t="shared" ref="AA149:AA213" si="4">+W149+X149+Z149</f>
        <v>16166000</v>
      </c>
      <c r="AB149" s="175">
        <v>11210000</v>
      </c>
      <c r="AC149" s="230">
        <v>44433</v>
      </c>
      <c r="AD149" s="230">
        <v>44434</v>
      </c>
      <c r="AE149" s="230">
        <v>44571</v>
      </c>
      <c r="AF149" s="231">
        <v>120</v>
      </c>
      <c r="AG149" s="231">
        <v>1</v>
      </c>
      <c r="AH149" s="232">
        <v>16</v>
      </c>
      <c r="AI149" s="233"/>
      <c r="AJ149" s="231"/>
      <c r="AK149" s="231"/>
      <c r="AL149" s="231"/>
      <c r="AM149" s="234"/>
      <c r="AN149" s="234" t="s">
        <v>73</v>
      </c>
      <c r="AO149" s="234"/>
      <c r="AP149" s="234"/>
      <c r="AQ149" s="112">
        <f t="shared" ref="AQ149:AQ213" si="5">IF(ISERROR(AB149/AA149),"-",(AB149/AA149))</f>
        <v>0.69343065693430661</v>
      </c>
    </row>
    <row r="150" spans="2:43" ht="27.95" customHeight="1" x14ac:dyDescent="0.25">
      <c r="B150" s="145">
        <v>141</v>
      </c>
      <c r="C150" s="145">
        <v>2021</v>
      </c>
      <c r="D150" s="145" t="s">
        <v>532</v>
      </c>
      <c r="E150" s="139" t="s">
        <v>533</v>
      </c>
      <c r="F150" s="141" t="s">
        <v>86</v>
      </c>
      <c r="G150" s="146" t="s">
        <v>80</v>
      </c>
      <c r="H150" s="147" t="s">
        <v>87</v>
      </c>
      <c r="I150" s="148" t="s">
        <v>144</v>
      </c>
      <c r="J150" s="149" t="s">
        <v>89</v>
      </c>
      <c r="K150" s="144" t="s">
        <v>69</v>
      </c>
      <c r="L150" s="150">
        <v>57</v>
      </c>
      <c r="M150" s="151" t="str">
        <f>IF(ISERROR(VLOOKUP(L150,Proposito_programa!$C$2:$E$59,2,FALSE))," ",VLOOKUP(L150,Proposito_programa!$C$2:$E$59,2,FALSE))</f>
        <v>Gestión pública local</v>
      </c>
      <c r="N150" s="151" t="str">
        <f>IF(ISERROR(VLOOKUP(L150,Proposito_programa!$C$2:$E$59,3,FALSE))," ",VLOOKUP(L150,Proposito_programa!$C$2:$E$59,3,FALSE))</f>
        <v>Propósito 5: Construir Bogotá - Región con gobierno abierto, transparente y ciudadanía consciente</v>
      </c>
      <c r="O150" s="152">
        <v>2105</v>
      </c>
      <c r="P150" s="153">
        <v>2</v>
      </c>
      <c r="Q150" s="154">
        <v>1022325648</v>
      </c>
      <c r="R150" s="155" t="s">
        <v>145</v>
      </c>
      <c r="S150" s="154" t="s">
        <v>91</v>
      </c>
      <c r="T150" s="154"/>
      <c r="U150" s="227"/>
      <c r="V150" s="228"/>
      <c r="W150" s="142">
        <v>22320000</v>
      </c>
      <c r="X150" s="229"/>
      <c r="Y150" s="172">
        <v>1</v>
      </c>
      <c r="Z150" s="173">
        <v>2046000</v>
      </c>
      <c r="AA150" s="174">
        <f t="shared" si="4"/>
        <v>24366000</v>
      </c>
      <c r="AB150" s="175">
        <v>17484000</v>
      </c>
      <c r="AC150" s="230">
        <v>44433</v>
      </c>
      <c r="AD150" s="230">
        <v>44435</v>
      </c>
      <c r="AE150" s="230">
        <v>44568</v>
      </c>
      <c r="AF150" s="231">
        <v>120</v>
      </c>
      <c r="AG150" s="231">
        <v>1</v>
      </c>
      <c r="AH150" s="232">
        <v>11</v>
      </c>
      <c r="AI150" s="233"/>
      <c r="AJ150" s="231"/>
      <c r="AK150" s="231"/>
      <c r="AL150" s="231"/>
      <c r="AM150" s="234"/>
      <c r="AN150" s="234" t="s">
        <v>73</v>
      </c>
      <c r="AO150" s="234"/>
      <c r="AP150" s="234"/>
      <c r="AQ150" s="112">
        <f t="shared" si="5"/>
        <v>0.71755725190839692</v>
      </c>
    </row>
    <row r="151" spans="2:43" ht="27.95" customHeight="1" x14ac:dyDescent="0.25">
      <c r="B151" s="145">
        <v>142</v>
      </c>
      <c r="C151" s="145">
        <v>2021</v>
      </c>
      <c r="D151" s="145" t="s">
        <v>534</v>
      </c>
      <c r="E151" s="139" t="s">
        <v>535</v>
      </c>
      <c r="F151" s="141" t="s">
        <v>86</v>
      </c>
      <c r="G151" s="146" t="s">
        <v>80</v>
      </c>
      <c r="H151" s="147" t="s">
        <v>87</v>
      </c>
      <c r="I151" s="148" t="s">
        <v>118</v>
      </c>
      <c r="J151" s="149" t="s">
        <v>89</v>
      </c>
      <c r="K151" s="144" t="s">
        <v>69</v>
      </c>
      <c r="L151" s="150">
        <v>57</v>
      </c>
      <c r="M151" s="151" t="str">
        <f>IF(ISERROR(VLOOKUP(L151,Proposito_programa!$C$2:$E$59,2,FALSE))," ",VLOOKUP(L151,Proposito_programa!$C$2:$E$59,2,FALSE))</f>
        <v>Gestión pública local</v>
      </c>
      <c r="N151" s="151" t="str">
        <f>IF(ISERROR(VLOOKUP(L151,Proposito_programa!$C$2:$E$59,3,FALSE))," ",VLOOKUP(L151,Proposito_programa!$C$2:$E$59,3,FALSE))</f>
        <v>Propósito 5: Construir Bogotá - Región con gobierno abierto, transparente y ciudadanía consciente</v>
      </c>
      <c r="O151" s="152">
        <v>2105</v>
      </c>
      <c r="P151" s="153">
        <v>1</v>
      </c>
      <c r="Q151" s="154">
        <v>1082879244</v>
      </c>
      <c r="R151" s="155" t="s">
        <v>119</v>
      </c>
      <c r="S151" s="154" t="s">
        <v>91</v>
      </c>
      <c r="T151" s="154"/>
      <c r="U151" s="227"/>
      <c r="V151" s="228"/>
      <c r="W151" s="142">
        <v>14160000</v>
      </c>
      <c r="X151" s="229"/>
      <c r="Y151" s="172"/>
      <c r="Z151" s="173"/>
      <c r="AA151" s="174">
        <f t="shared" si="4"/>
        <v>14160000</v>
      </c>
      <c r="AB151" s="175">
        <v>11092000</v>
      </c>
      <c r="AC151" s="230">
        <v>44433</v>
      </c>
      <c r="AD151" s="230">
        <v>44435</v>
      </c>
      <c r="AE151" s="230">
        <v>44556</v>
      </c>
      <c r="AF151" s="231">
        <v>120</v>
      </c>
      <c r="AG151" s="231"/>
      <c r="AH151" s="232"/>
      <c r="AI151" s="233"/>
      <c r="AJ151" s="231"/>
      <c r="AK151" s="231"/>
      <c r="AL151" s="231"/>
      <c r="AM151" s="234"/>
      <c r="AN151" s="234"/>
      <c r="AO151" s="234" t="s">
        <v>73</v>
      </c>
      <c r="AP151" s="234"/>
      <c r="AQ151" s="112">
        <f t="shared" si="5"/>
        <v>0.78333333333333333</v>
      </c>
    </row>
    <row r="152" spans="2:43" ht="27.95" customHeight="1" x14ac:dyDescent="0.25">
      <c r="B152" s="145">
        <v>143</v>
      </c>
      <c r="C152" s="145">
        <v>2021</v>
      </c>
      <c r="D152" s="145" t="s">
        <v>536</v>
      </c>
      <c r="E152" s="139" t="s">
        <v>537</v>
      </c>
      <c r="F152" s="141" t="s">
        <v>86</v>
      </c>
      <c r="G152" s="146" t="s">
        <v>80</v>
      </c>
      <c r="H152" s="147" t="s">
        <v>87</v>
      </c>
      <c r="I152" s="148" t="s">
        <v>205</v>
      </c>
      <c r="J152" s="149" t="s">
        <v>89</v>
      </c>
      <c r="K152" s="144" t="s">
        <v>69</v>
      </c>
      <c r="L152" s="150">
        <v>57</v>
      </c>
      <c r="M152" s="151" t="str">
        <f>IF(ISERROR(VLOOKUP(L152,Proposito_programa!$C$2:$E$59,2,FALSE))," ",VLOOKUP(L152,Proposito_programa!$C$2:$E$59,2,FALSE))</f>
        <v>Gestión pública local</v>
      </c>
      <c r="N152" s="151" t="str">
        <f>IF(ISERROR(VLOOKUP(L152,Proposito_programa!$C$2:$E$59,3,FALSE))," ",VLOOKUP(L152,Proposito_programa!$C$2:$E$59,3,FALSE))</f>
        <v>Propósito 5: Construir Bogotá - Región con gobierno abierto, transparente y ciudadanía consciente</v>
      </c>
      <c r="O152" s="152">
        <v>2105</v>
      </c>
      <c r="P152" s="153">
        <v>1</v>
      </c>
      <c r="Q152" s="154">
        <v>79115862</v>
      </c>
      <c r="R152" s="155" t="s">
        <v>206</v>
      </c>
      <c r="S152" s="154" t="s">
        <v>91</v>
      </c>
      <c r="T152" s="154"/>
      <c r="U152" s="227"/>
      <c r="V152" s="228"/>
      <c r="W152" s="142">
        <v>22320000</v>
      </c>
      <c r="X152" s="229"/>
      <c r="Y152" s="172">
        <v>1</v>
      </c>
      <c r="Z152" s="173">
        <v>2232000</v>
      </c>
      <c r="AA152" s="174">
        <f t="shared" si="4"/>
        <v>24552000</v>
      </c>
      <c r="AB152" s="175">
        <v>17670000</v>
      </c>
      <c r="AC152" s="230">
        <v>44433</v>
      </c>
      <c r="AD152" s="230">
        <v>44434</v>
      </c>
      <c r="AE152" s="230">
        <v>44568</v>
      </c>
      <c r="AF152" s="231">
        <v>120</v>
      </c>
      <c r="AG152" s="231">
        <v>1</v>
      </c>
      <c r="AH152" s="232">
        <v>12</v>
      </c>
      <c r="AI152" s="233"/>
      <c r="AJ152" s="231"/>
      <c r="AK152" s="231"/>
      <c r="AL152" s="231"/>
      <c r="AM152" s="234"/>
      <c r="AN152" s="234" t="s">
        <v>73</v>
      </c>
      <c r="AO152" s="234"/>
      <c r="AP152" s="234"/>
      <c r="AQ152" s="112">
        <f t="shared" si="5"/>
        <v>0.71969696969696972</v>
      </c>
    </row>
    <row r="153" spans="2:43" ht="27.95" customHeight="1" x14ac:dyDescent="0.25">
      <c r="B153" s="145">
        <v>144</v>
      </c>
      <c r="C153" s="145">
        <v>2021</v>
      </c>
      <c r="D153" s="145" t="s">
        <v>538</v>
      </c>
      <c r="E153" s="139" t="s">
        <v>539</v>
      </c>
      <c r="F153" s="141" t="s">
        <v>86</v>
      </c>
      <c r="G153" s="146" t="s">
        <v>80</v>
      </c>
      <c r="H153" s="147" t="s">
        <v>87</v>
      </c>
      <c r="I153" s="148" t="s">
        <v>540</v>
      </c>
      <c r="J153" s="149" t="s">
        <v>89</v>
      </c>
      <c r="K153" s="144" t="s">
        <v>69</v>
      </c>
      <c r="L153" s="150">
        <v>20</v>
      </c>
      <c r="M153" s="151" t="str">
        <f>IF(ISERROR(VLOOKUP(L153,Proposito_programa!$C$2:$E$59,2,FALSE))," ",VLOOKUP(L153,Proposito_programa!$C$2:$E$59,2,FALSE))</f>
        <v>Bogotá, referente en cultura, deporte, recreación y actividad física, con parques para el desarrollo y la salud</v>
      </c>
      <c r="N153" s="151" t="str">
        <f>IF(ISERROR(VLOOKUP(L153,Proposito_programa!$C$2:$E$59,3,FALSE))," ",VLOOKUP(L153,Proposito_programa!$C$2:$E$59,3,FALSE))</f>
        <v>Propósito 1: Hacer un nuevo contrato social para incrementar la inclusión social, productiva y política</v>
      </c>
      <c r="O153" s="152">
        <v>2100</v>
      </c>
      <c r="P153" s="153">
        <v>1</v>
      </c>
      <c r="Q153" s="154">
        <v>1030574330</v>
      </c>
      <c r="R153" s="155" t="s">
        <v>541</v>
      </c>
      <c r="S153" s="154" t="s">
        <v>91</v>
      </c>
      <c r="T153" s="154"/>
      <c r="U153" s="227"/>
      <c r="V153" s="228"/>
      <c r="W153" s="142">
        <v>28050000</v>
      </c>
      <c r="X153" s="229"/>
      <c r="Y153" s="172"/>
      <c r="Z153" s="173"/>
      <c r="AA153" s="174">
        <f t="shared" si="4"/>
        <v>28050000</v>
      </c>
      <c r="AB153" s="175">
        <v>14180833</v>
      </c>
      <c r="AC153" s="230">
        <v>44433</v>
      </c>
      <c r="AD153" s="230">
        <v>44438</v>
      </c>
      <c r="AE153" s="230">
        <v>44561</v>
      </c>
      <c r="AF153" s="231">
        <v>180</v>
      </c>
      <c r="AG153" s="231"/>
      <c r="AH153" s="232"/>
      <c r="AI153" s="233"/>
      <c r="AJ153" s="231"/>
      <c r="AK153" s="231"/>
      <c r="AL153" s="231"/>
      <c r="AM153" s="234"/>
      <c r="AN153" s="234" t="s">
        <v>73</v>
      </c>
      <c r="AO153" s="234"/>
      <c r="AP153" s="234"/>
      <c r="AQ153" s="112">
        <f t="shared" si="5"/>
        <v>0.50555554367201427</v>
      </c>
    </row>
    <row r="154" spans="2:43" ht="27.95" customHeight="1" x14ac:dyDescent="0.25">
      <c r="B154" s="145">
        <v>145</v>
      </c>
      <c r="C154" s="145">
        <v>2021</v>
      </c>
      <c r="D154" s="145" t="s">
        <v>542</v>
      </c>
      <c r="E154" s="139" t="s">
        <v>543</v>
      </c>
      <c r="F154" s="141" t="s">
        <v>86</v>
      </c>
      <c r="G154" s="146" t="s">
        <v>80</v>
      </c>
      <c r="H154" s="147" t="s">
        <v>87</v>
      </c>
      <c r="I154" s="148" t="s">
        <v>167</v>
      </c>
      <c r="J154" s="149" t="s">
        <v>89</v>
      </c>
      <c r="K154" s="144" t="s">
        <v>69</v>
      </c>
      <c r="L154" s="150">
        <v>57</v>
      </c>
      <c r="M154" s="151" t="str">
        <f>IF(ISERROR(VLOOKUP(L154,Proposito_programa!$C$2:$E$59,2,FALSE))," ",VLOOKUP(L154,Proposito_programa!$C$2:$E$59,2,FALSE))</f>
        <v>Gestión pública local</v>
      </c>
      <c r="N154" s="151" t="str">
        <f>IF(ISERROR(VLOOKUP(L154,Proposito_programa!$C$2:$E$59,3,FALSE))," ",VLOOKUP(L154,Proposito_programa!$C$2:$E$59,3,FALSE))</f>
        <v>Propósito 5: Construir Bogotá - Región con gobierno abierto, transparente y ciudadanía consciente</v>
      </c>
      <c r="O154" s="152">
        <v>2105</v>
      </c>
      <c r="P154" s="153">
        <v>1</v>
      </c>
      <c r="Q154" s="154">
        <v>1136887920</v>
      </c>
      <c r="R154" s="155" t="s">
        <v>168</v>
      </c>
      <c r="S154" s="154" t="s">
        <v>91</v>
      </c>
      <c r="T154" s="154"/>
      <c r="U154" s="227"/>
      <c r="V154" s="228"/>
      <c r="W154" s="142">
        <v>9080000</v>
      </c>
      <c r="X154" s="229"/>
      <c r="Y154" s="172"/>
      <c r="Z154" s="173"/>
      <c r="AA154" s="174">
        <f t="shared" si="4"/>
        <v>9080000</v>
      </c>
      <c r="AB154" s="175">
        <v>6885667</v>
      </c>
      <c r="AC154" s="230">
        <v>44433</v>
      </c>
      <c r="AD154" s="230">
        <v>44438</v>
      </c>
      <c r="AE154" s="230">
        <v>44559</v>
      </c>
      <c r="AF154" s="231">
        <v>120</v>
      </c>
      <c r="AG154" s="231"/>
      <c r="AH154" s="232"/>
      <c r="AI154" s="233"/>
      <c r="AJ154" s="231"/>
      <c r="AK154" s="231"/>
      <c r="AL154" s="231"/>
      <c r="AM154" s="234"/>
      <c r="AN154" s="234"/>
      <c r="AO154" s="234" t="s">
        <v>73</v>
      </c>
      <c r="AP154" s="234"/>
      <c r="AQ154" s="112">
        <f t="shared" si="5"/>
        <v>0.75833337004405288</v>
      </c>
    </row>
    <row r="155" spans="2:43" ht="27.95" customHeight="1" x14ac:dyDescent="0.25">
      <c r="B155" s="145">
        <v>146</v>
      </c>
      <c r="C155" s="145">
        <v>2021</v>
      </c>
      <c r="D155" s="145" t="s">
        <v>544</v>
      </c>
      <c r="E155" s="139" t="s">
        <v>545</v>
      </c>
      <c r="F155" s="141" t="s">
        <v>86</v>
      </c>
      <c r="G155" s="146" t="s">
        <v>80</v>
      </c>
      <c r="H155" s="147" t="s">
        <v>87</v>
      </c>
      <c r="I155" s="148" t="s">
        <v>546</v>
      </c>
      <c r="J155" s="149" t="s">
        <v>89</v>
      </c>
      <c r="K155" s="144" t="s">
        <v>69</v>
      </c>
      <c r="L155" s="150">
        <v>57</v>
      </c>
      <c r="M155" s="151" t="str">
        <f>IF(ISERROR(VLOOKUP(L155,Proposito_programa!$C$2:$E$59,2,FALSE))," ",VLOOKUP(L155,Proposito_programa!$C$2:$E$59,2,FALSE))</f>
        <v>Gestión pública local</v>
      </c>
      <c r="N155" s="151" t="str">
        <f>IF(ISERROR(VLOOKUP(L155,Proposito_programa!$C$2:$E$59,3,FALSE))," ",VLOOKUP(L155,Proposito_programa!$C$2:$E$59,3,FALSE))</f>
        <v>Propósito 5: Construir Bogotá - Región con gobierno abierto, transparente y ciudadanía consciente</v>
      </c>
      <c r="O155" s="152">
        <v>2105</v>
      </c>
      <c r="P155" s="153">
        <v>1</v>
      </c>
      <c r="Q155" s="154">
        <v>1033759713</v>
      </c>
      <c r="R155" s="155" t="s">
        <v>155</v>
      </c>
      <c r="S155" s="154" t="s">
        <v>91</v>
      </c>
      <c r="T155" s="154"/>
      <c r="U155" s="227"/>
      <c r="V155" s="228"/>
      <c r="W155" s="142">
        <v>14160000</v>
      </c>
      <c r="X155" s="229"/>
      <c r="Y155" s="172"/>
      <c r="Z155" s="173"/>
      <c r="AA155" s="174">
        <f t="shared" si="4"/>
        <v>14160000</v>
      </c>
      <c r="AB155" s="175">
        <v>11210000</v>
      </c>
      <c r="AC155" s="230">
        <v>44433</v>
      </c>
      <c r="AD155" s="230">
        <v>44434</v>
      </c>
      <c r="AE155" s="230">
        <v>44555</v>
      </c>
      <c r="AF155" s="231">
        <v>120</v>
      </c>
      <c r="AG155" s="231"/>
      <c r="AH155" s="232"/>
      <c r="AI155" s="233"/>
      <c r="AJ155" s="231"/>
      <c r="AK155" s="231"/>
      <c r="AL155" s="231"/>
      <c r="AM155" s="234"/>
      <c r="AN155" s="234"/>
      <c r="AO155" s="234" t="s">
        <v>73</v>
      </c>
      <c r="AP155" s="234"/>
      <c r="AQ155" s="112">
        <f t="shared" si="5"/>
        <v>0.79166666666666663</v>
      </c>
    </row>
    <row r="156" spans="2:43" ht="27.95" customHeight="1" x14ac:dyDescent="0.25">
      <c r="B156" s="145">
        <v>147</v>
      </c>
      <c r="C156" s="145">
        <v>2021</v>
      </c>
      <c r="D156" s="145" t="s">
        <v>547</v>
      </c>
      <c r="E156" s="139" t="s">
        <v>548</v>
      </c>
      <c r="F156" s="141" t="s">
        <v>86</v>
      </c>
      <c r="G156" s="146" t="s">
        <v>80</v>
      </c>
      <c r="H156" s="147" t="s">
        <v>87</v>
      </c>
      <c r="I156" s="148" t="s">
        <v>148</v>
      </c>
      <c r="J156" s="149" t="s">
        <v>89</v>
      </c>
      <c r="K156" s="144" t="s">
        <v>69</v>
      </c>
      <c r="L156" s="150">
        <v>57</v>
      </c>
      <c r="M156" s="151" t="str">
        <f>IF(ISERROR(VLOOKUP(L156,Proposito_programa!$C$2:$E$59,2,FALSE))," ",VLOOKUP(L156,Proposito_programa!$C$2:$E$59,2,FALSE))</f>
        <v>Gestión pública local</v>
      </c>
      <c r="N156" s="151" t="str">
        <f>IF(ISERROR(VLOOKUP(L156,Proposito_programa!$C$2:$E$59,3,FALSE))," ",VLOOKUP(L156,Proposito_programa!$C$2:$E$59,3,FALSE))</f>
        <v>Propósito 5: Construir Bogotá - Región con gobierno abierto, transparente y ciudadanía consciente</v>
      </c>
      <c r="O156" s="152">
        <v>2105</v>
      </c>
      <c r="P156" s="153">
        <v>3</v>
      </c>
      <c r="Q156" s="154">
        <v>1152439354</v>
      </c>
      <c r="R156" s="155" t="s">
        <v>151</v>
      </c>
      <c r="S156" s="154" t="s">
        <v>91</v>
      </c>
      <c r="T156" s="154"/>
      <c r="U156" s="227"/>
      <c r="V156" s="228"/>
      <c r="W156" s="142">
        <v>22320000</v>
      </c>
      <c r="X156" s="229"/>
      <c r="Y156" s="172"/>
      <c r="Z156" s="173"/>
      <c r="AA156" s="174">
        <f t="shared" si="4"/>
        <v>22320000</v>
      </c>
      <c r="AB156" s="175">
        <v>17484000</v>
      </c>
      <c r="AC156" s="230">
        <v>44433</v>
      </c>
      <c r="AD156" s="230">
        <v>44435</v>
      </c>
      <c r="AE156" s="230">
        <v>44556</v>
      </c>
      <c r="AF156" s="231">
        <v>120</v>
      </c>
      <c r="AG156" s="231"/>
      <c r="AH156" s="232"/>
      <c r="AI156" s="233"/>
      <c r="AJ156" s="231"/>
      <c r="AK156" s="231"/>
      <c r="AL156" s="231"/>
      <c r="AM156" s="234"/>
      <c r="AN156" s="234"/>
      <c r="AO156" s="234" t="s">
        <v>73</v>
      </c>
      <c r="AP156" s="234"/>
      <c r="AQ156" s="112">
        <f t="shared" si="5"/>
        <v>0.78333333333333333</v>
      </c>
    </row>
    <row r="157" spans="2:43" ht="27.95" customHeight="1" x14ac:dyDescent="0.25">
      <c r="B157" s="145">
        <v>148</v>
      </c>
      <c r="C157" s="145">
        <v>2021</v>
      </c>
      <c r="D157" s="145" t="s">
        <v>549</v>
      </c>
      <c r="E157" s="139" t="s">
        <v>550</v>
      </c>
      <c r="F157" s="141" t="s">
        <v>86</v>
      </c>
      <c r="G157" s="146" t="s">
        <v>80</v>
      </c>
      <c r="H157" s="147" t="s">
        <v>87</v>
      </c>
      <c r="I157" s="148" t="s">
        <v>134</v>
      </c>
      <c r="J157" s="149" t="s">
        <v>89</v>
      </c>
      <c r="K157" s="144" t="s">
        <v>69</v>
      </c>
      <c r="L157" s="150">
        <v>57</v>
      </c>
      <c r="M157" s="151" t="str">
        <f>IF(ISERROR(VLOOKUP(L157,Proposito_programa!$C$2:$E$59,2,FALSE))," ",VLOOKUP(L157,Proposito_programa!$C$2:$E$59,2,FALSE))</f>
        <v>Gestión pública local</v>
      </c>
      <c r="N157" s="151" t="str">
        <f>IF(ISERROR(VLOOKUP(L157,Proposito_programa!$C$2:$E$59,3,FALSE))," ",VLOOKUP(L157,Proposito_programa!$C$2:$E$59,3,FALSE))</f>
        <v>Propósito 5: Construir Bogotá - Región con gobierno abierto, transparente y ciudadanía consciente</v>
      </c>
      <c r="O157" s="152">
        <v>2105</v>
      </c>
      <c r="P157" s="153">
        <v>2</v>
      </c>
      <c r="Q157" s="154">
        <v>1023878688</v>
      </c>
      <c r="R157" s="155" t="s">
        <v>135</v>
      </c>
      <c r="S157" s="154" t="s">
        <v>91</v>
      </c>
      <c r="T157" s="154"/>
      <c r="U157" s="227"/>
      <c r="V157" s="228"/>
      <c r="W157" s="142">
        <v>9080000</v>
      </c>
      <c r="X157" s="229"/>
      <c r="Y157" s="172"/>
      <c r="Z157" s="173"/>
      <c r="AA157" s="174">
        <f t="shared" si="4"/>
        <v>9080000</v>
      </c>
      <c r="AB157" s="175">
        <v>4766999</v>
      </c>
      <c r="AC157" s="230">
        <v>44440</v>
      </c>
      <c r="AD157" s="230">
        <v>44445</v>
      </c>
      <c r="AE157" s="230">
        <v>44561</v>
      </c>
      <c r="AF157" s="231">
        <v>120</v>
      </c>
      <c r="AG157" s="231"/>
      <c r="AH157" s="232"/>
      <c r="AI157" s="233"/>
      <c r="AJ157" s="231"/>
      <c r="AK157" s="231"/>
      <c r="AL157" s="231"/>
      <c r="AM157" s="234"/>
      <c r="AN157" s="234"/>
      <c r="AO157" s="234" t="s">
        <v>73</v>
      </c>
      <c r="AP157" s="234"/>
      <c r="AQ157" s="112">
        <f t="shared" si="5"/>
        <v>0.52499988986784141</v>
      </c>
    </row>
    <row r="158" spans="2:43" ht="27.95" customHeight="1" x14ac:dyDescent="0.25">
      <c r="B158" s="145">
        <v>149</v>
      </c>
      <c r="C158" s="145">
        <v>2021</v>
      </c>
      <c r="D158" s="145" t="s">
        <v>547</v>
      </c>
      <c r="E158" s="139" t="s">
        <v>1356</v>
      </c>
      <c r="F158" s="141" t="s">
        <v>86</v>
      </c>
      <c r="G158" s="146" t="s">
        <v>80</v>
      </c>
      <c r="H158" s="147" t="s">
        <v>87</v>
      </c>
      <c r="I158" s="148" t="s">
        <v>148</v>
      </c>
      <c r="J158" s="149" t="s">
        <v>89</v>
      </c>
      <c r="K158" s="144" t="s">
        <v>69</v>
      </c>
      <c r="L158" s="150">
        <v>57</v>
      </c>
      <c r="M158" s="151" t="str">
        <f>IF(ISERROR(VLOOKUP(L158,Proposito_programa!$C$2:$E$59,2,FALSE))," ",VLOOKUP(L158,Proposito_programa!$C$2:$E$59,2,FALSE))</f>
        <v>Gestión pública local</v>
      </c>
      <c r="N158" s="151" t="str">
        <f>IF(ISERROR(VLOOKUP(L158,Proposito_programa!$C$2:$E$59,3,FALSE))," ",VLOOKUP(L158,Proposito_programa!$C$2:$E$59,3,FALSE))</f>
        <v>Propósito 5: Construir Bogotá - Región con gobierno abierto, transparente y ciudadanía consciente</v>
      </c>
      <c r="O158" s="152">
        <v>2105</v>
      </c>
      <c r="P158" s="153">
        <v>3</v>
      </c>
      <c r="Q158" s="154">
        <v>39657311</v>
      </c>
      <c r="R158" s="155" t="s">
        <v>149</v>
      </c>
      <c r="S158" s="154" t="s">
        <v>91</v>
      </c>
      <c r="T158" s="154"/>
      <c r="U158" s="227"/>
      <c r="V158" s="228"/>
      <c r="W158" s="142">
        <v>22320000</v>
      </c>
      <c r="X158" s="229"/>
      <c r="Y158" s="172"/>
      <c r="Z158" s="173"/>
      <c r="AA158" s="174">
        <f t="shared" si="4"/>
        <v>22320000</v>
      </c>
      <c r="AB158" s="175">
        <v>16740000</v>
      </c>
      <c r="AC158" s="230">
        <v>44440</v>
      </c>
      <c r="AD158" s="230">
        <v>44440</v>
      </c>
      <c r="AE158" s="230">
        <v>44561</v>
      </c>
      <c r="AF158" s="231">
        <v>120</v>
      </c>
      <c r="AG158" s="231"/>
      <c r="AH158" s="232"/>
      <c r="AI158" s="233"/>
      <c r="AJ158" s="231"/>
      <c r="AK158" s="231"/>
      <c r="AL158" s="231"/>
      <c r="AM158" s="234"/>
      <c r="AN158" s="234"/>
      <c r="AO158" s="234" t="s">
        <v>73</v>
      </c>
      <c r="AP158" s="234"/>
      <c r="AQ158" s="112">
        <f t="shared" si="5"/>
        <v>0.75</v>
      </c>
    </row>
    <row r="159" spans="2:43" ht="27.95" customHeight="1" x14ac:dyDescent="0.25">
      <c r="B159" s="145">
        <v>150</v>
      </c>
      <c r="C159" s="145">
        <v>2021</v>
      </c>
      <c r="D159" s="145" t="s">
        <v>519</v>
      </c>
      <c r="E159" s="139" t="s">
        <v>551</v>
      </c>
      <c r="F159" s="141" t="s">
        <v>86</v>
      </c>
      <c r="G159" s="146" t="s">
        <v>80</v>
      </c>
      <c r="H159" s="147" t="s">
        <v>87</v>
      </c>
      <c r="I159" s="148" t="s">
        <v>158</v>
      </c>
      <c r="J159" s="149" t="s">
        <v>89</v>
      </c>
      <c r="K159" s="144" t="s">
        <v>69</v>
      </c>
      <c r="L159" s="150">
        <v>57</v>
      </c>
      <c r="M159" s="151" t="str">
        <f>IF(ISERROR(VLOOKUP(L159,Proposito_programa!$C$2:$E$59,2,FALSE))," ",VLOOKUP(L159,Proposito_programa!$C$2:$E$59,2,FALSE))</f>
        <v>Gestión pública local</v>
      </c>
      <c r="N159" s="151" t="str">
        <f>IF(ISERROR(VLOOKUP(L159,Proposito_programa!$C$2:$E$59,3,FALSE))," ",VLOOKUP(L159,Proposito_programa!$C$2:$E$59,3,FALSE))</f>
        <v>Propósito 5: Construir Bogotá - Región con gobierno abierto, transparente y ciudadanía consciente</v>
      </c>
      <c r="O159" s="152">
        <v>2105</v>
      </c>
      <c r="P159" s="153">
        <v>3</v>
      </c>
      <c r="Q159" s="154">
        <v>19347325</v>
      </c>
      <c r="R159" s="155" t="s">
        <v>182</v>
      </c>
      <c r="S159" s="154" t="s">
        <v>91</v>
      </c>
      <c r="T159" s="154"/>
      <c r="U159" s="227"/>
      <c r="V159" s="228"/>
      <c r="W159" s="142">
        <v>9080000</v>
      </c>
      <c r="X159" s="229"/>
      <c r="Y159" s="172"/>
      <c r="Z159" s="173"/>
      <c r="AA159" s="174">
        <f t="shared" si="4"/>
        <v>9080000</v>
      </c>
      <c r="AB159" s="175">
        <v>6431667</v>
      </c>
      <c r="AC159" s="230">
        <v>44441</v>
      </c>
      <c r="AD159" s="230">
        <v>44445</v>
      </c>
      <c r="AE159" s="230">
        <v>44561</v>
      </c>
      <c r="AF159" s="231">
        <v>120</v>
      </c>
      <c r="AG159" s="231"/>
      <c r="AH159" s="232"/>
      <c r="AI159" s="233"/>
      <c r="AJ159" s="231"/>
      <c r="AK159" s="231"/>
      <c r="AL159" s="231"/>
      <c r="AM159" s="234"/>
      <c r="AN159" s="234"/>
      <c r="AO159" s="234" t="s">
        <v>73</v>
      </c>
      <c r="AP159" s="234"/>
      <c r="AQ159" s="112">
        <f t="shared" si="5"/>
        <v>0.70833337004405283</v>
      </c>
    </row>
    <row r="160" spans="2:43" ht="27.95" customHeight="1" x14ac:dyDescent="0.25">
      <c r="B160" s="145">
        <v>151</v>
      </c>
      <c r="C160" s="145">
        <v>2021</v>
      </c>
      <c r="D160" s="145" t="s">
        <v>532</v>
      </c>
      <c r="E160" s="139" t="s">
        <v>552</v>
      </c>
      <c r="F160" s="141" t="s">
        <v>86</v>
      </c>
      <c r="G160" s="146" t="s">
        <v>80</v>
      </c>
      <c r="H160" s="147" t="s">
        <v>87</v>
      </c>
      <c r="I160" s="148" t="s">
        <v>144</v>
      </c>
      <c r="J160" s="149" t="s">
        <v>89</v>
      </c>
      <c r="K160" s="144" t="s">
        <v>69</v>
      </c>
      <c r="L160" s="150">
        <v>57</v>
      </c>
      <c r="M160" s="151" t="str">
        <f>IF(ISERROR(VLOOKUP(L160,Proposito_programa!$C$2:$E$59,2,FALSE))," ",VLOOKUP(L160,Proposito_programa!$C$2:$E$59,2,FALSE))</f>
        <v>Gestión pública local</v>
      </c>
      <c r="N160" s="151" t="str">
        <f>IF(ISERROR(VLOOKUP(L160,Proposito_programa!$C$2:$E$59,3,FALSE))," ",VLOOKUP(L160,Proposito_programa!$C$2:$E$59,3,FALSE))</f>
        <v>Propósito 5: Construir Bogotá - Región con gobierno abierto, transparente y ciudadanía consciente</v>
      </c>
      <c r="O160" s="152">
        <v>2105</v>
      </c>
      <c r="P160" s="153">
        <v>2</v>
      </c>
      <c r="Q160" s="154">
        <v>87491348</v>
      </c>
      <c r="R160" s="155" t="s">
        <v>228</v>
      </c>
      <c r="S160" s="154" t="s">
        <v>91</v>
      </c>
      <c r="T160" s="154"/>
      <c r="U160" s="227"/>
      <c r="V160" s="228"/>
      <c r="W160" s="142">
        <v>22320000</v>
      </c>
      <c r="X160" s="229"/>
      <c r="Y160" s="172"/>
      <c r="Z160" s="173"/>
      <c r="AA160" s="174">
        <f t="shared" si="4"/>
        <v>22320000</v>
      </c>
      <c r="AB160" s="175">
        <v>16554000</v>
      </c>
      <c r="AC160" s="230">
        <v>44440</v>
      </c>
      <c r="AD160" s="230">
        <v>44441</v>
      </c>
      <c r="AE160" s="230">
        <v>44561</v>
      </c>
      <c r="AF160" s="231">
        <v>120</v>
      </c>
      <c r="AG160" s="231"/>
      <c r="AH160" s="232"/>
      <c r="AI160" s="233"/>
      <c r="AJ160" s="231"/>
      <c r="AK160" s="231"/>
      <c r="AL160" s="231"/>
      <c r="AM160" s="234"/>
      <c r="AN160" s="234"/>
      <c r="AO160" s="234" t="s">
        <v>73</v>
      </c>
      <c r="AP160" s="234"/>
      <c r="AQ160" s="112">
        <f t="shared" si="5"/>
        <v>0.7416666666666667</v>
      </c>
    </row>
    <row r="161" spans="2:43" ht="27.95" customHeight="1" x14ac:dyDescent="0.25">
      <c r="B161" s="145">
        <v>152</v>
      </c>
      <c r="C161" s="145">
        <v>2021</v>
      </c>
      <c r="D161" s="145" t="s">
        <v>474</v>
      </c>
      <c r="E161" s="139" t="s">
        <v>553</v>
      </c>
      <c r="F161" s="141" t="s">
        <v>86</v>
      </c>
      <c r="G161" s="146" t="s">
        <v>80</v>
      </c>
      <c r="H161" s="147" t="s">
        <v>87</v>
      </c>
      <c r="I161" s="148" t="s">
        <v>554</v>
      </c>
      <c r="J161" s="149" t="s">
        <v>89</v>
      </c>
      <c r="K161" s="144" t="s">
        <v>69</v>
      </c>
      <c r="L161" s="150">
        <v>57</v>
      </c>
      <c r="M161" s="151" t="str">
        <f>IF(ISERROR(VLOOKUP(L161,Proposito_programa!$C$2:$E$59,2,FALSE))," ",VLOOKUP(L161,Proposito_programa!$C$2:$E$59,2,FALSE))</f>
        <v>Gestión pública local</v>
      </c>
      <c r="N161" s="151" t="str">
        <f>IF(ISERROR(VLOOKUP(L161,Proposito_programa!$C$2:$E$59,3,FALSE))," ",VLOOKUP(L161,Proposito_programa!$C$2:$E$59,3,FALSE))</f>
        <v>Propósito 5: Construir Bogotá - Región con gobierno abierto, transparente y ciudadanía consciente</v>
      </c>
      <c r="O161" s="152">
        <v>2105</v>
      </c>
      <c r="P161" s="153">
        <v>5</v>
      </c>
      <c r="Q161" s="154">
        <v>1026559595</v>
      </c>
      <c r="R161" s="155" t="s">
        <v>279</v>
      </c>
      <c r="S161" s="154" t="s">
        <v>91</v>
      </c>
      <c r="T161" s="154"/>
      <c r="U161" s="227"/>
      <c r="V161" s="228"/>
      <c r="W161" s="142">
        <v>22320000</v>
      </c>
      <c r="X161" s="229"/>
      <c r="Y161" s="172"/>
      <c r="Z161" s="173"/>
      <c r="AA161" s="174">
        <f t="shared" si="4"/>
        <v>22320000</v>
      </c>
      <c r="AB161" s="175">
        <v>16740000</v>
      </c>
      <c r="AC161" s="230">
        <v>44440</v>
      </c>
      <c r="AD161" s="230">
        <v>44440</v>
      </c>
      <c r="AE161" s="230">
        <v>44561</v>
      </c>
      <c r="AF161" s="231">
        <v>120</v>
      </c>
      <c r="AG161" s="231"/>
      <c r="AH161" s="232"/>
      <c r="AI161" s="233"/>
      <c r="AJ161" s="231"/>
      <c r="AK161" s="231"/>
      <c r="AL161" s="231"/>
      <c r="AM161" s="234"/>
      <c r="AN161" s="234"/>
      <c r="AO161" s="234" t="s">
        <v>73</v>
      </c>
      <c r="AP161" s="234"/>
      <c r="AQ161" s="112">
        <f t="shared" si="5"/>
        <v>0.75</v>
      </c>
    </row>
    <row r="162" spans="2:43" ht="27.95" customHeight="1" x14ac:dyDescent="0.25">
      <c r="B162" s="145">
        <v>153</v>
      </c>
      <c r="C162" s="145">
        <v>2021</v>
      </c>
      <c r="D162" s="145" t="s">
        <v>555</v>
      </c>
      <c r="E162" s="139" t="s">
        <v>556</v>
      </c>
      <c r="F162" s="141" t="s">
        <v>86</v>
      </c>
      <c r="G162" s="146" t="s">
        <v>80</v>
      </c>
      <c r="H162" s="147" t="s">
        <v>87</v>
      </c>
      <c r="I162" s="148" t="s">
        <v>557</v>
      </c>
      <c r="J162" s="149" t="s">
        <v>89</v>
      </c>
      <c r="K162" s="144" t="s">
        <v>69</v>
      </c>
      <c r="L162" s="150">
        <v>57</v>
      </c>
      <c r="M162" s="151" t="str">
        <f>IF(ISERROR(VLOOKUP(L162,Proposito_programa!$C$2:$E$59,2,FALSE))," ",VLOOKUP(L162,Proposito_programa!$C$2:$E$59,2,FALSE))</f>
        <v>Gestión pública local</v>
      </c>
      <c r="N162" s="151" t="str">
        <f>IF(ISERROR(VLOOKUP(L162,Proposito_programa!$C$2:$E$59,3,FALSE))," ",VLOOKUP(L162,Proposito_programa!$C$2:$E$59,3,FALSE))</f>
        <v>Propósito 5: Construir Bogotá - Región con gobierno abierto, transparente y ciudadanía consciente</v>
      </c>
      <c r="O162" s="152">
        <v>2105</v>
      </c>
      <c r="P162" s="153">
        <v>3</v>
      </c>
      <c r="Q162" s="154">
        <v>53046666</v>
      </c>
      <c r="R162" s="155" t="s">
        <v>127</v>
      </c>
      <c r="S162" s="154" t="s">
        <v>91</v>
      </c>
      <c r="T162" s="154"/>
      <c r="U162" s="227"/>
      <c r="V162" s="228"/>
      <c r="W162" s="142">
        <v>17444000</v>
      </c>
      <c r="X162" s="229"/>
      <c r="Y162" s="172"/>
      <c r="Z162" s="173"/>
      <c r="AA162" s="174">
        <f t="shared" si="4"/>
        <v>17444000</v>
      </c>
      <c r="AB162" s="175">
        <v>13083000</v>
      </c>
      <c r="AC162" s="230">
        <v>44440</v>
      </c>
      <c r="AD162" s="230">
        <v>44440</v>
      </c>
      <c r="AE162" s="230">
        <v>44561</v>
      </c>
      <c r="AF162" s="231">
        <v>120</v>
      </c>
      <c r="AG162" s="231"/>
      <c r="AH162" s="232"/>
      <c r="AI162" s="233"/>
      <c r="AJ162" s="231"/>
      <c r="AK162" s="231"/>
      <c r="AL162" s="231"/>
      <c r="AM162" s="234"/>
      <c r="AN162" s="234"/>
      <c r="AO162" s="234" t="s">
        <v>73</v>
      </c>
      <c r="AP162" s="234"/>
      <c r="AQ162" s="112">
        <f t="shared" si="5"/>
        <v>0.75</v>
      </c>
    </row>
    <row r="163" spans="2:43" ht="27.95" customHeight="1" x14ac:dyDescent="0.25">
      <c r="B163" s="145">
        <v>154</v>
      </c>
      <c r="C163" s="145">
        <v>2021</v>
      </c>
      <c r="D163" s="145" t="s">
        <v>555</v>
      </c>
      <c r="E163" s="139" t="s">
        <v>558</v>
      </c>
      <c r="F163" s="141" t="s">
        <v>86</v>
      </c>
      <c r="G163" s="146" t="s">
        <v>80</v>
      </c>
      <c r="H163" s="147" t="s">
        <v>87</v>
      </c>
      <c r="I163" s="148" t="s">
        <v>557</v>
      </c>
      <c r="J163" s="149" t="s">
        <v>89</v>
      </c>
      <c r="K163" s="144" t="s">
        <v>69</v>
      </c>
      <c r="L163" s="150">
        <v>57</v>
      </c>
      <c r="M163" s="151" t="str">
        <f>IF(ISERROR(VLOOKUP(L163,Proposito_programa!$C$2:$E$59,2,FALSE))," ",VLOOKUP(L163,Proposito_programa!$C$2:$E$59,2,FALSE))</f>
        <v>Gestión pública local</v>
      </c>
      <c r="N163" s="151" t="str">
        <f>IF(ISERROR(VLOOKUP(L163,Proposito_programa!$C$2:$E$59,3,FALSE))," ",VLOOKUP(L163,Proposito_programa!$C$2:$E$59,3,FALSE))</f>
        <v>Propósito 5: Construir Bogotá - Región con gobierno abierto, transparente y ciudadanía consciente</v>
      </c>
      <c r="O163" s="152">
        <v>2105</v>
      </c>
      <c r="P163" s="153">
        <v>3</v>
      </c>
      <c r="Q163" s="154">
        <v>53046666</v>
      </c>
      <c r="R163" s="155" t="s">
        <v>250</v>
      </c>
      <c r="S163" s="154" t="s">
        <v>91</v>
      </c>
      <c r="T163" s="154"/>
      <c r="U163" s="227"/>
      <c r="V163" s="228"/>
      <c r="W163" s="142">
        <v>17444000</v>
      </c>
      <c r="X163" s="229"/>
      <c r="Y163" s="172"/>
      <c r="Z163" s="173"/>
      <c r="AA163" s="174">
        <f t="shared" si="4"/>
        <v>17444000</v>
      </c>
      <c r="AB163" s="175">
        <v>13083000</v>
      </c>
      <c r="AC163" s="230">
        <v>44440</v>
      </c>
      <c r="AD163" s="230">
        <v>44440</v>
      </c>
      <c r="AE163" s="230">
        <v>44561</v>
      </c>
      <c r="AF163" s="231">
        <v>120</v>
      </c>
      <c r="AG163" s="231"/>
      <c r="AH163" s="232"/>
      <c r="AI163" s="233"/>
      <c r="AJ163" s="231"/>
      <c r="AK163" s="231"/>
      <c r="AL163" s="231"/>
      <c r="AM163" s="234"/>
      <c r="AN163" s="234"/>
      <c r="AO163" s="234" t="s">
        <v>73</v>
      </c>
      <c r="AP163" s="234"/>
      <c r="AQ163" s="112">
        <f t="shared" si="5"/>
        <v>0.75</v>
      </c>
    </row>
    <row r="164" spans="2:43" ht="27.95" customHeight="1" x14ac:dyDescent="0.25">
      <c r="B164" s="145">
        <v>155</v>
      </c>
      <c r="C164" s="145">
        <v>2021</v>
      </c>
      <c r="D164" s="145" t="s">
        <v>555</v>
      </c>
      <c r="E164" s="139" t="s">
        <v>559</v>
      </c>
      <c r="F164" s="141" t="s">
        <v>86</v>
      </c>
      <c r="G164" s="146" t="s">
        <v>80</v>
      </c>
      <c r="H164" s="147" t="s">
        <v>87</v>
      </c>
      <c r="I164" s="148" t="s">
        <v>557</v>
      </c>
      <c r="J164" s="149" t="s">
        <v>89</v>
      </c>
      <c r="K164" s="144" t="s">
        <v>69</v>
      </c>
      <c r="L164" s="150">
        <v>57</v>
      </c>
      <c r="M164" s="151" t="str">
        <f>IF(ISERROR(VLOOKUP(L164,Proposito_programa!$C$2:$E$59,2,FALSE))," ",VLOOKUP(L164,Proposito_programa!$C$2:$E$59,2,FALSE))</f>
        <v>Gestión pública local</v>
      </c>
      <c r="N164" s="151" t="str">
        <f>IF(ISERROR(VLOOKUP(L164,Proposito_programa!$C$2:$E$59,3,FALSE))," ",VLOOKUP(L164,Proposito_programa!$C$2:$E$59,3,FALSE))</f>
        <v>Propósito 5: Construir Bogotá - Región con gobierno abierto, transparente y ciudadanía consciente</v>
      </c>
      <c r="O164" s="152">
        <v>2105</v>
      </c>
      <c r="P164" s="153">
        <v>3</v>
      </c>
      <c r="Q164" s="154">
        <v>52522134</v>
      </c>
      <c r="R164" s="155" t="s">
        <v>253</v>
      </c>
      <c r="S164" s="154" t="s">
        <v>91</v>
      </c>
      <c r="T164" s="154"/>
      <c r="U164" s="227"/>
      <c r="V164" s="228"/>
      <c r="W164" s="142">
        <v>17444000</v>
      </c>
      <c r="X164" s="229"/>
      <c r="Y164" s="172"/>
      <c r="Z164" s="173"/>
      <c r="AA164" s="174">
        <f t="shared" si="4"/>
        <v>17444000</v>
      </c>
      <c r="AB164" s="175">
        <v>12937633</v>
      </c>
      <c r="AC164" s="230">
        <v>44440</v>
      </c>
      <c r="AD164" s="230">
        <v>44441</v>
      </c>
      <c r="AE164" s="230">
        <v>44561</v>
      </c>
      <c r="AF164" s="231">
        <v>120</v>
      </c>
      <c r="AG164" s="231"/>
      <c r="AH164" s="232"/>
      <c r="AI164" s="233"/>
      <c r="AJ164" s="231"/>
      <c r="AK164" s="231"/>
      <c r="AL164" s="231"/>
      <c r="AM164" s="234"/>
      <c r="AN164" s="234"/>
      <c r="AO164" s="234" t="s">
        <v>73</v>
      </c>
      <c r="AP164" s="234"/>
      <c r="AQ164" s="112">
        <f t="shared" si="5"/>
        <v>0.74166664755789957</v>
      </c>
    </row>
    <row r="165" spans="2:43" ht="27.95" customHeight="1" x14ac:dyDescent="0.25">
      <c r="B165" s="145">
        <v>156</v>
      </c>
      <c r="C165" s="145">
        <v>2021</v>
      </c>
      <c r="D165" s="145" t="s">
        <v>560</v>
      </c>
      <c r="E165" s="139" t="s">
        <v>561</v>
      </c>
      <c r="F165" s="141" t="s">
        <v>86</v>
      </c>
      <c r="G165" s="146" t="s">
        <v>80</v>
      </c>
      <c r="H165" s="147" t="s">
        <v>87</v>
      </c>
      <c r="I165" s="148" t="s">
        <v>295</v>
      </c>
      <c r="J165" s="149" t="s">
        <v>89</v>
      </c>
      <c r="K165" s="144" t="s">
        <v>69</v>
      </c>
      <c r="L165" s="150">
        <v>57</v>
      </c>
      <c r="M165" s="151" t="str">
        <f>IF(ISERROR(VLOOKUP(L165,Proposito_programa!$C$2:$E$59,2,FALSE))," ",VLOOKUP(L165,Proposito_programa!$C$2:$E$59,2,FALSE))</f>
        <v>Gestión pública local</v>
      </c>
      <c r="N165" s="151" t="str">
        <f>IF(ISERROR(VLOOKUP(L165,Proposito_programa!$C$2:$E$59,3,FALSE))," ",VLOOKUP(L165,Proposito_programa!$C$2:$E$59,3,FALSE))</f>
        <v>Propósito 5: Construir Bogotá - Región con gobierno abierto, transparente y ciudadanía consciente</v>
      </c>
      <c r="O165" s="152">
        <v>2105</v>
      </c>
      <c r="P165" s="153">
        <v>1</v>
      </c>
      <c r="Q165" s="154">
        <v>79765033</v>
      </c>
      <c r="R165" s="155" t="s">
        <v>296</v>
      </c>
      <c r="S165" s="154" t="s">
        <v>91</v>
      </c>
      <c r="T165" s="154"/>
      <c r="U165" s="227"/>
      <c r="V165" s="228"/>
      <c r="W165" s="142">
        <v>29200000</v>
      </c>
      <c r="X165" s="229"/>
      <c r="Y165" s="172">
        <v>1</v>
      </c>
      <c r="Z165" s="173">
        <v>1946667</v>
      </c>
      <c r="AA165" s="174">
        <f t="shared" si="4"/>
        <v>31146667</v>
      </c>
      <c r="AB165" s="175">
        <v>21900000</v>
      </c>
      <c r="AC165" s="230">
        <v>44440</v>
      </c>
      <c r="AD165" s="230">
        <v>44440</v>
      </c>
      <c r="AE165" s="230">
        <v>44569</v>
      </c>
      <c r="AF165" s="231">
        <v>120</v>
      </c>
      <c r="AG165" s="231">
        <v>1</v>
      </c>
      <c r="AH165" s="232">
        <v>8</v>
      </c>
      <c r="AI165" s="233"/>
      <c r="AJ165" s="231"/>
      <c r="AK165" s="231"/>
      <c r="AL165" s="231"/>
      <c r="AM165" s="234"/>
      <c r="AN165" s="234" t="s">
        <v>73</v>
      </c>
      <c r="AO165" s="234"/>
      <c r="AP165" s="234"/>
      <c r="AQ165" s="112">
        <f t="shared" si="5"/>
        <v>0.70312499247511784</v>
      </c>
    </row>
    <row r="166" spans="2:43" ht="27.95" customHeight="1" x14ac:dyDescent="0.25">
      <c r="B166" s="145">
        <v>157</v>
      </c>
      <c r="C166" s="145">
        <v>2021</v>
      </c>
      <c r="D166" s="145" t="s">
        <v>562</v>
      </c>
      <c r="E166" s="139" t="s">
        <v>563</v>
      </c>
      <c r="F166" s="141" t="s">
        <v>86</v>
      </c>
      <c r="G166" s="146" t="s">
        <v>80</v>
      </c>
      <c r="H166" s="147" t="s">
        <v>87</v>
      </c>
      <c r="I166" s="148" t="s">
        <v>233</v>
      </c>
      <c r="J166" s="149" t="s">
        <v>89</v>
      </c>
      <c r="K166" s="144" t="s">
        <v>69</v>
      </c>
      <c r="L166" s="150">
        <v>43</v>
      </c>
      <c r="M166" s="151" t="str">
        <f>IF(ISERROR(VLOOKUP(L166,Proposito_programa!$C$2:$E$59,2,FALSE))," ",VLOOKUP(L166,Proposito_programa!$C$2:$E$59,2,FALSE))</f>
        <v>Cultura ciudadana para la confianza, la convivencia y la participación desde la vida cotidiana</v>
      </c>
      <c r="N166" s="151" t="str">
        <f>IF(ISERROR(VLOOKUP(L166,Proposito_programa!$C$2:$E$59,3,FALSE))," ",VLOOKUP(L166,Proposito_programa!$C$2:$E$59,3,FALSE))</f>
        <v>Propósito 3: Inspirar confianza y legitimidad para vivir sin miedo y ser epicentro de cultura ciudadana, paz y reconciliación</v>
      </c>
      <c r="O166" s="152">
        <v>2128</v>
      </c>
      <c r="P166" s="153">
        <v>15</v>
      </c>
      <c r="Q166" s="154">
        <v>79772071</v>
      </c>
      <c r="R166" s="155" t="s">
        <v>275</v>
      </c>
      <c r="S166" s="154" t="s">
        <v>72</v>
      </c>
      <c r="T166" s="154"/>
      <c r="U166" s="227"/>
      <c r="V166" s="228"/>
      <c r="W166" s="142">
        <v>6810000</v>
      </c>
      <c r="X166" s="229"/>
      <c r="Y166" s="172">
        <v>1</v>
      </c>
      <c r="Z166" s="173">
        <v>3329333</v>
      </c>
      <c r="AA166" s="174">
        <f t="shared" si="4"/>
        <v>10139333</v>
      </c>
      <c r="AB166" s="175">
        <v>6734333</v>
      </c>
      <c r="AC166" s="230">
        <v>44441</v>
      </c>
      <c r="AD166" s="230">
        <v>44441</v>
      </c>
      <c r="AE166" s="230">
        <v>44576</v>
      </c>
      <c r="AF166" s="231">
        <v>90</v>
      </c>
      <c r="AG166" s="231">
        <v>1</v>
      </c>
      <c r="AH166" s="232">
        <v>44</v>
      </c>
      <c r="AI166" s="233"/>
      <c r="AJ166" s="231"/>
      <c r="AK166" s="231"/>
      <c r="AL166" s="231"/>
      <c r="AM166" s="234"/>
      <c r="AN166" s="234" t="s">
        <v>73</v>
      </c>
      <c r="AO166" s="234"/>
      <c r="AP166" s="234"/>
      <c r="AQ166" s="112">
        <f t="shared" si="5"/>
        <v>0.66417909343740855</v>
      </c>
    </row>
    <row r="167" spans="2:43" ht="27.95" customHeight="1" x14ac:dyDescent="0.25">
      <c r="B167" s="145">
        <v>158</v>
      </c>
      <c r="C167" s="145">
        <v>2021</v>
      </c>
      <c r="D167" s="145" t="s">
        <v>564</v>
      </c>
      <c r="E167" s="238" t="s">
        <v>565</v>
      </c>
      <c r="F167" s="141" t="s">
        <v>79</v>
      </c>
      <c r="G167" s="146" t="s">
        <v>65</v>
      </c>
      <c r="H167" s="147" t="s">
        <v>66</v>
      </c>
      <c r="I167" s="148" t="s">
        <v>566</v>
      </c>
      <c r="J167" s="149" t="s">
        <v>89</v>
      </c>
      <c r="K167" s="144" t="s">
        <v>69</v>
      </c>
      <c r="L167" s="150">
        <v>8</v>
      </c>
      <c r="M167" s="151" t="str">
        <f>IF(ISERROR(VLOOKUP(L167,Proposito_programa!$C$2:$E$59,2,FALSE))," ",VLOOKUP(L167,Proposito_programa!$C$2:$E$59,2,FALSE))</f>
        <v>Prevención y atención de maternidad temprana</v>
      </c>
      <c r="N167" s="151" t="str">
        <f>IF(ISERROR(VLOOKUP(L167,Proposito_programa!$C$2:$E$59,3,FALSE))," ",VLOOKUP(L167,Proposito_programa!$C$2:$E$59,3,FALSE))</f>
        <v>Propósito 1: Hacer un nuevo contrato social para incrementar la inclusión social, productiva y política</v>
      </c>
      <c r="O167" s="152">
        <v>2064</v>
      </c>
      <c r="P167" s="153">
        <v>5</v>
      </c>
      <c r="Q167" s="154">
        <v>900094963</v>
      </c>
      <c r="R167" s="155" t="s">
        <v>567</v>
      </c>
      <c r="S167" s="154" t="s">
        <v>72</v>
      </c>
      <c r="T167" s="154"/>
      <c r="U167" s="227"/>
      <c r="V167" s="228"/>
      <c r="W167" s="142">
        <v>128313900</v>
      </c>
      <c r="X167" s="229"/>
      <c r="Y167" s="172"/>
      <c r="Z167" s="173"/>
      <c r="AA167" s="174">
        <f t="shared" si="4"/>
        <v>128313900</v>
      </c>
      <c r="AB167" s="175">
        <v>13000000</v>
      </c>
      <c r="AC167" s="230">
        <v>44456</v>
      </c>
      <c r="AD167" s="230">
        <v>44467</v>
      </c>
      <c r="AE167" s="230">
        <v>44647</v>
      </c>
      <c r="AF167" s="231">
        <v>180</v>
      </c>
      <c r="AG167" s="231"/>
      <c r="AH167" s="232"/>
      <c r="AI167" s="233"/>
      <c r="AJ167" s="231"/>
      <c r="AK167" s="231"/>
      <c r="AL167" s="231"/>
      <c r="AM167" s="234"/>
      <c r="AN167" s="234" t="s">
        <v>73</v>
      </c>
      <c r="AO167" s="234"/>
      <c r="AP167" s="234"/>
      <c r="AQ167" s="112">
        <f t="shared" si="5"/>
        <v>0.10131404313951957</v>
      </c>
    </row>
    <row r="168" spans="2:43" ht="27.95" customHeight="1" x14ac:dyDescent="0.25">
      <c r="B168" s="145">
        <v>159</v>
      </c>
      <c r="C168" s="145">
        <v>2021</v>
      </c>
      <c r="D168" s="145" t="s">
        <v>562</v>
      </c>
      <c r="E168" s="139" t="s">
        <v>568</v>
      </c>
      <c r="F168" s="141" t="s">
        <v>86</v>
      </c>
      <c r="G168" s="146" t="s">
        <v>80</v>
      </c>
      <c r="H168" s="147" t="s">
        <v>87</v>
      </c>
      <c r="I168" s="148" t="s">
        <v>233</v>
      </c>
      <c r="J168" s="149" t="s">
        <v>89</v>
      </c>
      <c r="K168" s="144" t="s">
        <v>69</v>
      </c>
      <c r="L168" s="150">
        <v>43</v>
      </c>
      <c r="M168" s="151" t="str">
        <f>IF(ISERROR(VLOOKUP(L168,Proposito_programa!$C$2:$E$59,2,FALSE))," ",VLOOKUP(L168,Proposito_programa!$C$2:$E$59,2,FALSE))</f>
        <v>Cultura ciudadana para la confianza, la convivencia y la participación desde la vida cotidiana</v>
      </c>
      <c r="N168" s="151" t="str">
        <f>IF(ISERROR(VLOOKUP(L168,Proposito_programa!$C$2:$E$59,3,FALSE))," ",VLOOKUP(L168,Proposito_programa!$C$2:$E$59,3,FALSE))</f>
        <v>Propósito 3: Inspirar confianza y legitimidad para vivir sin miedo y ser epicentro de cultura ciudadana, paz y reconciliación</v>
      </c>
      <c r="O168" s="152">
        <v>2128</v>
      </c>
      <c r="P168" s="153">
        <v>15</v>
      </c>
      <c r="Q168" s="154">
        <v>79994158</v>
      </c>
      <c r="R168" s="155" t="s">
        <v>273</v>
      </c>
      <c r="S168" s="154" t="s">
        <v>91</v>
      </c>
      <c r="T168" s="154"/>
      <c r="U168" s="227"/>
      <c r="V168" s="228"/>
      <c r="W168" s="142">
        <v>6810000</v>
      </c>
      <c r="X168" s="229"/>
      <c r="Y168" s="172">
        <v>1</v>
      </c>
      <c r="Z168" s="173">
        <v>3253667</v>
      </c>
      <c r="AA168" s="174">
        <f t="shared" si="4"/>
        <v>10063667</v>
      </c>
      <c r="AB168" s="175">
        <v>6658666</v>
      </c>
      <c r="AC168" s="230">
        <v>44441</v>
      </c>
      <c r="AD168" s="230">
        <v>44442</v>
      </c>
      <c r="AE168" s="230">
        <v>44576</v>
      </c>
      <c r="AF168" s="231">
        <v>90</v>
      </c>
      <c r="AG168" s="231">
        <v>1</v>
      </c>
      <c r="AH168" s="232">
        <v>43</v>
      </c>
      <c r="AI168" s="233"/>
      <c r="AJ168" s="231"/>
      <c r="AK168" s="231"/>
      <c r="AL168" s="231"/>
      <c r="AM168" s="234"/>
      <c r="AN168" s="234" t="s">
        <v>73</v>
      </c>
      <c r="AO168" s="234"/>
      <c r="AP168" s="234"/>
      <c r="AQ168" s="112">
        <f t="shared" si="5"/>
        <v>0.66165404717783294</v>
      </c>
    </row>
    <row r="169" spans="2:43" ht="27.95" customHeight="1" x14ac:dyDescent="0.25">
      <c r="B169" s="145">
        <v>160</v>
      </c>
      <c r="C169" s="145">
        <v>2021</v>
      </c>
      <c r="D169" s="145" t="s">
        <v>562</v>
      </c>
      <c r="E169" s="139" t="s">
        <v>569</v>
      </c>
      <c r="F169" s="141" t="s">
        <v>86</v>
      </c>
      <c r="G169" s="146" t="s">
        <v>80</v>
      </c>
      <c r="H169" s="147" t="s">
        <v>87</v>
      </c>
      <c r="I169" s="148" t="s">
        <v>233</v>
      </c>
      <c r="J169" s="149" t="s">
        <v>89</v>
      </c>
      <c r="K169" s="144" t="s">
        <v>69</v>
      </c>
      <c r="L169" s="150">
        <v>43</v>
      </c>
      <c r="M169" s="151" t="str">
        <f>IF(ISERROR(VLOOKUP(L169,Proposito_programa!$C$2:$E$59,2,FALSE))," ",VLOOKUP(L169,Proposito_programa!$C$2:$E$59,2,FALSE))</f>
        <v>Cultura ciudadana para la confianza, la convivencia y la participación desde la vida cotidiana</v>
      </c>
      <c r="N169" s="151" t="str">
        <f>IF(ISERROR(VLOOKUP(L169,Proposito_programa!$C$2:$E$59,3,FALSE))," ",VLOOKUP(L169,Proposito_programa!$C$2:$E$59,3,FALSE))</f>
        <v>Propósito 3: Inspirar confianza y legitimidad para vivir sin miedo y ser epicentro de cultura ciudadana, paz y reconciliación</v>
      </c>
      <c r="O169" s="152">
        <v>2128</v>
      </c>
      <c r="P169" s="153">
        <v>15</v>
      </c>
      <c r="Q169" s="154">
        <v>52886138</v>
      </c>
      <c r="R169" s="155" t="s">
        <v>281</v>
      </c>
      <c r="S169" s="154" t="s">
        <v>91</v>
      </c>
      <c r="T169" s="154"/>
      <c r="U169" s="227"/>
      <c r="V169" s="228"/>
      <c r="W169" s="142">
        <v>6810000</v>
      </c>
      <c r="X169" s="229"/>
      <c r="Y169" s="172">
        <v>1</v>
      </c>
      <c r="Z169" s="173">
        <v>3253667</v>
      </c>
      <c r="AA169" s="174">
        <f t="shared" si="4"/>
        <v>10063667</v>
      </c>
      <c r="AB169" s="175">
        <v>6658666</v>
      </c>
      <c r="AC169" s="230">
        <v>44441</v>
      </c>
      <c r="AD169" s="230">
        <v>44442</v>
      </c>
      <c r="AE169" s="230">
        <v>44576</v>
      </c>
      <c r="AF169" s="231">
        <v>90</v>
      </c>
      <c r="AG169" s="231">
        <v>1</v>
      </c>
      <c r="AH169" s="232">
        <v>43</v>
      </c>
      <c r="AI169" s="233"/>
      <c r="AJ169" s="231"/>
      <c r="AK169" s="231"/>
      <c r="AL169" s="231"/>
      <c r="AM169" s="234"/>
      <c r="AN169" s="234" t="s">
        <v>73</v>
      </c>
      <c r="AO169" s="234"/>
      <c r="AP169" s="234"/>
      <c r="AQ169" s="112">
        <f t="shared" si="5"/>
        <v>0.66165404717783294</v>
      </c>
    </row>
    <row r="170" spans="2:43" ht="27.95" customHeight="1" x14ac:dyDescent="0.25">
      <c r="B170" s="145">
        <v>161</v>
      </c>
      <c r="C170" s="145">
        <v>2021</v>
      </c>
      <c r="D170" s="145" t="s">
        <v>570</v>
      </c>
      <c r="E170" s="139" t="s">
        <v>571</v>
      </c>
      <c r="F170" s="141" t="s">
        <v>86</v>
      </c>
      <c r="G170" s="146" t="s">
        <v>80</v>
      </c>
      <c r="H170" s="147" t="s">
        <v>87</v>
      </c>
      <c r="I170" s="148" t="s">
        <v>130</v>
      </c>
      <c r="J170" s="149" t="s">
        <v>89</v>
      </c>
      <c r="K170" s="144" t="s">
        <v>69</v>
      </c>
      <c r="L170" s="150">
        <v>57</v>
      </c>
      <c r="M170" s="151" t="str">
        <f>IF(ISERROR(VLOOKUP(L170,Proposito_programa!$C$2:$E$59,2,FALSE))," ",VLOOKUP(L170,Proposito_programa!$C$2:$E$59,2,FALSE))</f>
        <v>Gestión pública local</v>
      </c>
      <c r="N170" s="151" t="str">
        <f>IF(ISERROR(VLOOKUP(L170,Proposito_programa!$C$2:$E$59,3,FALSE))," ",VLOOKUP(L170,Proposito_programa!$C$2:$E$59,3,FALSE))</f>
        <v>Propósito 5: Construir Bogotá - Región con gobierno abierto, transparente y ciudadanía consciente</v>
      </c>
      <c r="O170" s="152">
        <v>2105</v>
      </c>
      <c r="P170" s="153">
        <v>1</v>
      </c>
      <c r="Q170" s="154">
        <v>52790286</v>
      </c>
      <c r="R170" s="155" t="s">
        <v>267</v>
      </c>
      <c r="S170" s="154" t="s">
        <v>91</v>
      </c>
      <c r="T170" s="154"/>
      <c r="U170" s="227"/>
      <c r="V170" s="228"/>
      <c r="W170" s="142">
        <v>22320000</v>
      </c>
      <c r="X170" s="229"/>
      <c r="Y170" s="172"/>
      <c r="Z170" s="173"/>
      <c r="AA170" s="174">
        <f t="shared" si="4"/>
        <v>22320000</v>
      </c>
      <c r="AB170" s="175">
        <v>15624000</v>
      </c>
      <c r="AC170" s="230">
        <v>44445</v>
      </c>
      <c r="AD170" s="230">
        <v>44446</v>
      </c>
      <c r="AE170" s="230">
        <v>44561</v>
      </c>
      <c r="AF170" s="231">
        <v>120</v>
      </c>
      <c r="AG170" s="231"/>
      <c r="AH170" s="232"/>
      <c r="AI170" s="233"/>
      <c r="AJ170" s="231"/>
      <c r="AK170" s="231"/>
      <c r="AL170" s="231"/>
      <c r="AM170" s="234"/>
      <c r="AN170" s="234"/>
      <c r="AO170" s="234" t="s">
        <v>73</v>
      </c>
      <c r="AP170" s="234"/>
      <c r="AQ170" s="112">
        <f t="shared" si="5"/>
        <v>0.7</v>
      </c>
    </row>
    <row r="171" spans="2:43" ht="27.95" customHeight="1" x14ac:dyDescent="0.25">
      <c r="B171" s="145">
        <v>162</v>
      </c>
      <c r="C171" s="145">
        <v>2021</v>
      </c>
      <c r="D171" s="145" t="s">
        <v>572</v>
      </c>
      <c r="E171" s="238" t="s">
        <v>573</v>
      </c>
      <c r="F171" s="141" t="s">
        <v>86</v>
      </c>
      <c r="G171" s="146" t="s">
        <v>80</v>
      </c>
      <c r="H171" s="147" t="s">
        <v>87</v>
      </c>
      <c r="I171" s="148" t="s">
        <v>259</v>
      </c>
      <c r="J171" s="149" t="s">
        <v>89</v>
      </c>
      <c r="K171" s="144" t="s">
        <v>69</v>
      </c>
      <c r="L171" s="150">
        <v>57</v>
      </c>
      <c r="M171" s="151" t="str">
        <f>IF(ISERROR(VLOOKUP(L171,Proposito_programa!$C$2:$E$59,2,FALSE))," ",VLOOKUP(L171,Proposito_programa!$C$2:$E$59,2,FALSE))</f>
        <v>Gestión pública local</v>
      </c>
      <c r="N171" s="151" t="str">
        <f>IF(ISERROR(VLOOKUP(L171,Proposito_programa!$C$2:$E$59,3,FALSE))," ",VLOOKUP(L171,Proposito_programa!$C$2:$E$59,3,FALSE))</f>
        <v>Propósito 5: Construir Bogotá - Región con gobierno abierto, transparente y ciudadanía consciente</v>
      </c>
      <c r="O171" s="152">
        <v>2105</v>
      </c>
      <c r="P171" s="153">
        <v>2</v>
      </c>
      <c r="Q171" s="154">
        <v>51966940</v>
      </c>
      <c r="R171" s="155" t="s">
        <v>574</v>
      </c>
      <c r="S171" s="154" t="s">
        <v>91</v>
      </c>
      <c r="T171" s="154"/>
      <c r="U171" s="227"/>
      <c r="V171" s="228"/>
      <c r="W171" s="142">
        <v>25200000</v>
      </c>
      <c r="X171" s="229"/>
      <c r="Y171" s="172">
        <v>1</v>
      </c>
      <c r="Z171" s="173">
        <v>1470000</v>
      </c>
      <c r="AA171" s="174">
        <f t="shared" si="4"/>
        <v>26670000</v>
      </c>
      <c r="AB171" s="175">
        <v>18480000</v>
      </c>
      <c r="AC171" s="230">
        <v>44441</v>
      </c>
      <c r="AD171" s="230">
        <v>44442</v>
      </c>
      <c r="AE171" s="230">
        <v>44204</v>
      </c>
      <c r="AF171" s="231">
        <v>120</v>
      </c>
      <c r="AG171" s="231">
        <v>1</v>
      </c>
      <c r="AH171" s="232">
        <v>8</v>
      </c>
      <c r="AI171" s="233"/>
      <c r="AJ171" s="231"/>
      <c r="AK171" s="231"/>
      <c r="AL171" s="231"/>
      <c r="AM171" s="234"/>
      <c r="AN171" s="234" t="s">
        <v>73</v>
      </c>
      <c r="AO171" s="234"/>
      <c r="AP171" s="234"/>
      <c r="AQ171" s="112">
        <f t="shared" si="5"/>
        <v>0.69291338582677164</v>
      </c>
    </row>
    <row r="172" spans="2:43" ht="27.95" customHeight="1" x14ac:dyDescent="0.25">
      <c r="B172" s="145">
        <v>163</v>
      </c>
      <c r="C172" s="145">
        <v>2021</v>
      </c>
      <c r="D172" s="145" t="s">
        <v>575</v>
      </c>
      <c r="E172" s="139" t="s">
        <v>576</v>
      </c>
      <c r="F172" s="141" t="s">
        <v>86</v>
      </c>
      <c r="G172" s="146" t="s">
        <v>80</v>
      </c>
      <c r="H172" s="147" t="s">
        <v>87</v>
      </c>
      <c r="I172" s="148" t="s">
        <v>88</v>
      </c>
      <c r="J172" s="149" t="s">
        <v>89</v>
      </c>
      <c r="K172" s="144" t="s">
        <v>69</v>
      </c>
      <c r="L172" s="150">
        <v>57</v>
      </c>
      <c r="M172" s="151" t="str">
        <f>IF(ISERROR(VLOOKUP(L172,Proposito_programa!$C$2:$E$59,2,FALSE))," ",VLOOKUP(L172,Proposito_programa!$C$2:$E$59,2,FALSE))</f>
        <v>Gestión pública local</v>
      </c>
      <c r="N172" s="151" t="str">
        <f>IF(ISERROR(VLOOKUP(L172,Proposito_programa!$C$2:$E$59,3,FALSE))," ",VLOOKUP(L172,Proposito_programa!$C$2:$E$59,3,FALSE))</f>
        <v>Propósito 5: Construir Bogotá - Región con gobierno abierto, transparente y ciudadanía consciente</v>
      </c>
      <c r="O172" s="152">
        <v>2105</v>
      </c>
      <c r="P172" s="153">
        <v>1</v>
      </c>
      <c r="Q172" s="154">
        <v>1015434368</v>
      </c>
      <c r="R172" s="155" t="s">
        <v>90</v>
      </c>
      <c r="S172" s="154" t="s">
        <v>91</v>
      </c>
      <c r="T172" s="154"/>
      <c r="U172" s="227"/>
      <c r="V172" s="228"/>
      <c r="W172" s="142">
        <v>22320000</v>
      </c>
      <c r="X172" s="229"/>
      <c r="Y172" s="172">
        <v>1</v>
      </c>
      <c r="Z172" s="173">
        <v>1488000</v>
      </c>
      <c r="AA172" s="174">
        <f t="shared" si="4"/>
        <v>23808000</v>
      </c>
      <c r="AB172" s="175">
        <v>16182000</v>
      </c>
      <c r="AC172" s="230">
        <v>44442</v>
      </c>
      <c r="AD172" s="230">
        <v>44443</v>
      </c>
      <c r="AE172" s="230">
        <v>44573</v>
      </c>
      <c r="AF172" s="231">
        <v>120</v>
      </c>
      <c r="AG172" s="231">
        <v>1</v>
      </c>
      <c r="AH172" s="232">
        <v>12</v>
      </c>
      <c r="AI172" s="233"/>
      <c r="AJ172" s="231"/>
      <c r="AK172" s="231"/>
      <c r="AL172" s="231"/>
      <c r="AM172" s="234"/>
      <c r="AN172" s="234" t="s">
        <v>73</v>
      </c>
      <c r="AO172" s="234"/>
      <c r="AP172" s="234"/>
      <c r="AQ172" s="112">
        <f t="shared" si="5"/>
        <v>0.6796875</v>
      </c>
    </row>
    <row r="173" spans="2:43" ht="27.95" customHeight="1" x14ac:dyDescent="0.25">
      <c r="B173" s="145">
        <v>164</v>
      </c>
      <c r="C173" s="145">
        <v>2021</v>
      </c>
      <c r="D173" s="145" t="s">
        <v>577</v>
      </c>
      <c r="E173" s="139" t="s">
        <v>578</v>
      </c>
      <c r="F173" s="141" t="s">
        <v>86</v>
      </c>
      <c r="G173" s="146" t="s">
        <v>80</v>
      </c>
      <c r="H173" s="147" t="s">
        <v>87</v>
      </c>
      <c r="I173" s="148" t="s">
        <v>163</v>
      </c>
      <c r="J173" s="149" t="s">
        <v>89</v>
      </c>
      <c r="K173" s="144" t="s">
        <v>69</v>
      </c>
      <c r="L173" s="150">
        <v>57</v>
      </c>
      <c r="M173" s="151" t="str">
        <f>IF(ISERROR(VLOOKUP(L173,Proposito_programa!$C$2:$E$59,2,FALSE))," ",VLOOKUP(L173,Proposito_programa!$C$2:$E$59,2,FALSE))</f>
        <v>Gestión pública local</v>
      </c>
      <c r="N173" s="151" t="str">
        <f>IF(ISERROR(VLOOKUP(L173,Proposito_programa!$C$2:$E$59,3,FALSE))," ",VLOOKUP(L173,Proposito_programa!$C$2:$E$59,3,FALSE))</f>
        <v>Propósito 5: Construir Bogotá - Región con gobierno abierto, transparente y ciudadanía consciente</v>
      </c>
      <c r="O173" s="152">
        <v>2105</v>
      </c>
      <c r="P173" s="153">
        <v>2</v>
      </c>
      <c r="Q173" s="154">
        <v>1109291034</v>
      </c>
      <c r="R173" s="155" t="s">
        <v>164</v>
      </c>
      <c r="S173" s="154" t="s">
        <v>91</v>
      </c>
      <c r="T173" s="154"/>
      <c r="U173" s="227"/>
      <c r="V173" s="228"/>
      <c r="W173" s="142">
        <v>11440000</v>
      </c>
      <c r="X173" s="229"/>
      <c r="Y173" s="172"/>
      <c r="Z173" s="173"/>
      <c r="AA173" s="174">
        <f t="shared" si="4"/>
        <v>11440000</v>
      </c>
      <c r="AB173" s="175">
        <v>8008000</v>
      </c>
      <c r="AC173" s="230">
        <v>44445</v>
      </c>
      <c r="AD173" s="230">
        <v>44446</v>
      </c>
      <c r="AE173" s="230">
        <v>44561</v>
      </c>
      <c r="AF173" s="231">
        <v>120</v>
      </c>
      <c r="AG173" s="231"/>
      <c r="AH173" s="232"/>
      <c r="AI173" s="233"/>
      <c r="AJ173" s="231"/>
      <c r="AK173" s="231"/>
      <c r="AL173" s="231"/>
      <c r="AM173" s="234"/>
      <c r="AN173" s="234"/>
      <c r="AO173" s="234" t="s">
        <v>73</v>
      </c>
      <c r="AP173" s="234"/>
      <c r="AQ173" s="112">
        <f t="shared" si="5"/>
        <v>0.7</v>
      </c>
    </row>
    <row r="174" spans="2:43" ht="27.95" customHeight="1" x14ac:dyDescent="0.25">
      <c r="B174" s="145">
        <v>165</v>
      </c>
      <c r="C174" s="145">
        <v>2021</v>
      </c>
      <c r="D174" s="145" t="s">
        <v>519</v>
      </c>
      <c r="E174" s="139" t="s">
        <v>579</v>
      </c>
      <c r="F174" s="141" t="s">
        <v>86</v>
      </c>
      <c r="G174" s="146" t="s">
        <v>80</v>
      </c>
      <c r="H174" s="147" t="s">
        <v>87</v>
      </c>
      <c r="I174" s="148" t="s">
        <v>158</v>
      </c>
      <c r="J174" s="149" t="s">
        <v>89</v>
      </c>
      <c r="K174" s="144" t="s">
        <v>69</v>
      </c>
      <c r="L174" s="150">
        <v>57</v>
      </c>
      <c r="M174" s="151" t="str">
        <f>IF(ISERROR(VLOOKUP(L174,Proposito_programa!$C$2:$E$59,2,FALSE))," ",VLOOKUP(L174,Proposito_programa!$C$2:$E$59,2,FALSE))</f>
        <v>Gestión pública local</v>
      </c>
      <c r="N174" s="151" t="str">
        <f>IF(ISERROR(VLOOKUP(L174,Proposito_programa!$C$2:$E$59,3,FALSE))," ",VLOOKUP(L174,Proposito_programa!$C$2:$E$59,3,FALSE))</f>
        <v>Propósito 5: Construir Bogotá - Región con gobierno abierto, transparente y ciudadanía consciente</v>
      </c>
      <c r="O174" s="152">
        <v>2105</v>
      </c>
      <c r="P174" s="153">
        <v>3</v>
      </c>
      <c r="Q174" s="154">
        <v>53134051</v>
      </c>
      <c r="R174" s="155" t="s">
        <v>338</v>
      </c>
      <c r="S174" s="154" t="s">
        <v>91</v>
      </c>
      <c r="T174" s="154"/>
      <c r="U174" s="227"/>
      <c r="V174" s="228"/>
      <c r="W174" s="142">
        <v>9080000</v>
      </c>
      <c r="X174" s="229"/>
      <c r="Y174" s="172">
        <v>1</v>
      </c>
      <c r="Z174" s="173">
        <v>454000</v>
      </c>
      <c r="AA174" s="174">
        <f t="shared" si="4"/>
        <v>9534000</v>
      </c>
      <c r="AB174" s="175">
        <v>6356000</v>
      </c>
      <c r="AC174" s="230">
        <v>44445</v>
      </c>
      <c r="AD174" s="230">
        <v>44446</v>
      </c>
      <c r="AE174" s="230">
        <v>44573</v>
      </c>
      <c r="AF174" s="231">
        <v>120</v>
      </c>
      <c r="AG174" s="231">
        <v>1</v>
      </c>
      <c r="AH174" s="232">
        <v>12</v>
      </c>
      <c r="AI174" s="233"/>
      <c r="AJ174" s="231"/>
      <c r="AK174" s="231"/>
      <c r="AL174" s="231"/>
      <c r="AM174" s="234"/>
      <c r="AN174" s="234" t="s">
        <v>73</v>
      </c>
      <c r="AO174" s="234"/>
      <c r="AP174" s="234"/>
      <c r="AQ174" s="112">
        <f t="shared" si="5"/>
        <v>0.66666666666666663</v>
      </c>
    </row>
    <row r="175" spans="2:43" ht="27.95" customHeight="1" x14ac:dyDescent="0.25">
      <c r="B175" s="145">
        <v>166</v>
      </c>
      <c r="C175" s="145">
        <v>2021</v>
      </c>
      <c r="D175" s="145" t="s">
        <v>562</v>
      </c>
      <c r="E175" s="139" t="s">
        <v>580</v>
      </c>
      <c r="F175" s="141" t="s">
        <v>86</v>
      </c>
      <c r="G175" s="146" t="s">
        <v>80</v>
      </c>
      <c r="H175" s="147" t="s">
        <v>87</v>
      </c>
      <c r="I175" s="148" t="s">
        <v>233</v>
      </c>
      <c r="J175" s="149" t="s">
        <v>89</v>
      </c>
      <c r="K175" s="144" t="s">
        <v>69</v>
      </c>
      <c r="L175" s="150">
        <v>43</v>
      </c>
      <c r="M175" s="151" t="str">
        <f>IF(ISERROR(VLOOKUP(L175,Proposito_programa!$C$2:$E$59,2,FALSE))," ",VLOOKUP(L175,Proposito_programa!$C$2:$E$59,2,FALSE))</f>
        <v>Cultura ciudadana para la confianza, la convivencia y la participación desde la vida cotidiana</v>
      </c>
      <c r="N175" s="151" t="str">
        <f>IF(ISERROR(VLOOKUP(L175,Proposito_programa!$C$2:$E$59,3,FALSE))," ",VLOOKUP(L175,Proposito_programa!$C$2:$E$59,3,FALSE))</f>
        <v>Propósito 3: Inspirar confianza y legitimidad para vivir sin miedo y ser epicentro de cultura ciudadana, paz y reconciliación</v>
      </c>
      <c r="O175" s="152">
        <v>2128</v>
      </c>
      <c r="P175" s="153">
        <v>15</v>
      </c>
      <c r="Q175" s="154">
        <v>1136889352</v>
      </c>
      <c r="R175" s="155" t="s">
        <v>581</v>
      </c>
      <c r="S175" s="154" t="s">
        <v>91</v>
      </c>
      <c r="T175" s="154"/>
      <c r="U175" s="227"/>
      <c r="V175" s="228"/>
      <c r="W175" s="142">
        <v>6810000</v>
      </c>
      <c r="X175" s="229"/>
      <c r="Y175" s="172">
        <v>1</v>
      </c>
      <c r="Z175" s="173">
        <v>2951000</v>
      </c>
      <c r="AA175" s="174">
        <f t="shared" si="4"/>
        <v>9761000</v>
      </c>
      <c r="AB175" s="175">
        <v>6355984</v>
      </c>
      <c r="AC175" s="230">
        <v>44445</v>
      </c>
      <c r="AD175" s="230">
        <v>44446</v>
      </c>
      <c r="AE175" s="230">
        <v>44576</v>
      </c>
      <c r="AF175" s="231">
        <v>90</v>
      </c>
      <c r="AG175" s="231"/>
      <c r="AH175" s="232"/>
      <c r="AI175" s="233"/>
      <c r="AJ175" s="231"/>
      <c r="AK175" s="231"/>
      <c r="AL175" s="231"/>
      <c r="AM175" s="234"/>
      <c r="AN175" s="234" t="s">
        <v>73</v>
      </c>
      <c r="AO175" s="234"/>
      <c r="AP175" s="234"/>
      <c r="AQ175" s="112">
        <f t="shared" si="5"/>
        <v>0.65116115152136056</v>
      </c>
    </row>
    <row r="176" spans="2:43" ht="27.95" customHeight="1" x14ac:dyDescent="0.25">
      <c r="B176" s="145">
        <v>167</v>
      </c>
      <c r="C176" s="145">
        <v>2021</v>
      </c>
      <c r="D176" s="145" t="s">
        <v>582</v>
      </c>
      <c r="E176" s="238" t="s">
        <v>583</v>
      </c>
      <c r="F176" s="141" t="s">
        <v>86</v>
      </c>
      <c r="G176" s="146" t="s">
        <v>80</v>
      </c>
      <c r="H176" s="147" t="s">
        <v>87</v>
      </c>
      <c r="I176" s="148" t="s">
        <v>221</v>
      </c>
      <c r="J176" s="149" t="s">
        <v>89</v>
      </c>
      <c r="K176" s="144" t="s">
        <v>69</v>
      </c>
      <c r="L176" s="150">
        <v>57</v>
      </c>
      <c r="M176" s="151" t="str">
        <f>IF(ISERROR(VLOOKUP(L176,Proposito_programa!$C$2:$E$59,2,FALSE))," ",VLOOKUP(L176,Proposito_programa!$C$2:$E$59,2,FALSE))</f>
        <v>Gestión pública local</v>
      </c>
      <c r="N176" s="151" t="str">
        <f>IF(ISERROR(VLOOKUP(L176,Proposito_programa!$C$2:$E$59,3,FALSE))," ",VLOOKUP(L176,Proposito_programa!$C$2:$E$59,3,FALSE))</f>
        <v>Propósito 5: Construir Bogotá - Región con gobierno abierto, transparente y ciudadanía consciente</v>
      </c>
      <c r="O176" s="152">
        <v>2105</v>
      </c>
      <c r="P176" s="153">
        <v>1</v>
      </c>
      <c r="Q176" s="154">
        <v>1016067742</v>
      </c>
      <c r="R176" s="155" t="s">
        <v>222</v>
      </c>
      <c r="S176" s="154" t="s">
        <v>91</v>
      </c>
      <c r="T176" s="154"/>
      <c r="U176" s="227"/>
      <c r="V176" s="228"/>
      <c r="W176" s="142">
        <v>17444000</v>
      </c>
      <c r="X176" s="229"/>
      <c r="Y176" s="172"/>
      <c r="Z176" s="173"/>
      <c r="AA176" s="174">
        <f t="shared" si="4"/>
        <v>17444000</v>
      </c>
      <c r="AB176" s="175">
        <v>12210800</v>
      </c>
      <c r="AC176" s="230">
        <v>44445</v>
      </c>
      <c r="AD176" s="230">
        <v>44446</v>
      </c>
      <c r="AE176" s="230">
        <v>44561</v>
      </c>
      <c r="AF176" s="231">
        <v>120</v>
      </c>
      <c r="AG176" s="231"/>
      <c r="AH176" s="232"/>
      <c r="AI176" s="233"/>
      <c r="AJ176" s="231"/>
      <c r="AK176" s="231"/>
      <c r="AL176" s="231"/>
      <c r="AM176" s="234"/>
      <c r="AN176" s="234"/>
      <c r="AO176" s="234" t="s">
        <v>73</v>
      </c>
      <c r="AP176" s="234"/>
      <c r="AQ176" s="112">
        <f t="shared" si="5"/>
        <v>0.7</v>
      </c>
    </row>
    <row r="177" spans="2:43" ht="27.95" customHeight="1" x14ac:dyDescent="0.25">
      <c r="B177" s="145">
        <v>168</v>
      </c>
      <c r="C177" s="145">
        <v>2021</v>
      </c>
      <c r="D177" s="145" t="s">
        <v>584</v>
      </c>
      <c r="E177" s="238" t="s">
        <v>585</v>
      </c>
      <c r="F177" s="141" t="s">
        <v>86</v>
      </c>
      <c r="G177" s="146" t="s">
        <v>80</v>
      </c>
      <c r="H177" s="147" t="s">
        <v>87</v>
      </c>
      <c r="I177" s="148" t="s">
        <v>197</v>
      </c>
      <c r="J177" s="149" t="s">
        <v>89</v>
      </c>
      <c r="K177" s="144" t="s">
        <v>69</v>
      </c>
      <c r="L177" s="150">
        <v>57</v>
      </c>
      <c r="M177" s="151" t="str">
        <f>IF(ISERROR(VLOOKUP(L177,Proposito_programa!$C$2:$E$59,2,FALSE))," ",VLOOKUP(L177,Proposito_programa!$C$2:$E$59,2,FALSE))</f>
        <v>Gestión pública local</v>
      </c>
      <c r="N177" s="151" t="str">
        <f>IF(ISERROR(VLOOKUP(L177,Proposito_programa!$C$2:$E$59,3,FALSE))," ",VLOOKUP(L177,Proposito_programa!$C$2:$E$59,3,FALSE))</f>
        <v>Propósito 5: Construir Bogotá - Región con gobierno abierto, transparente y ciudadanía consciente</v>
      </c>
      <c r="O177" s="152">
        <v>2105</v>
      </c>
      <c r="P177" s="153">
        <v>1</v>
      </c>
      <c r="Q177" s="154">
        <v>35261208</v>
      </c>
      <c r="R177" s="155" t="s">
        <v>198</v>
      </c>
      <c r="S177" s="154" t="s">
        <v>91</v>
      </c>
      <c r="T177" s="154"/>
      <c r="U177" s="227"/>
      <c r="V177" s="228"/>
      <c r="W177" s="142">
        <v>22320000</v>
      </c>
      <c r="X177" s="229"/>
      <c r="Y177" s="172"/>
      <c r="Z177" s="173"/>
      <c r="AA177" s="174">
        <f t="shared" si="4"/>
        <v>22320000</v>
      </c>
      <c r="AB177" s="175">
        <v>15438000</v>
      </c>
      <c r="AC177" s="230">
        <v>44446</v>
      </c>
      <c r="AD177" s="230">
        <v>44447</v>
      </c>
      <c r="AE177" s="230">
        <v>44561</v>
      </c>
      <c r="AF177" s="231">
        <v>120</v>
      </c>
      <c r="AG177" s="231"/>
      <c r="AH177" s="232"/>
      <c r="AI177" s="233"/>
      <c r="AJ177" s="231"/>
      <c r="AK177" s="231"/>
      <c r="AL177" s="231"/>
      <c r="AM177" s="234"/>
      <c r="AN177" s="234"/>
      <c r="AO177" s="234" t="s">
        <v>73</v>
      </c>
      <c r="AP177" s="234"/>
      <c r="AQ177" s="112">
        <f t="shared" si="5"/>
        <v>0.69166666666666665</v>
      </c>
    </row>
    <row r="178" spans="2:43" ht="27.95" customHeight="1" x14ac:dyDescent="0.25">
      <c r="B178" s="145">
        <v>169</v>
      </c>
      <c r="C178" s="145">
        <v>2021</v>
      </c>
      <c r="D178" s="145" t="s">
        <v>586</v>
      </c>
      <c r="E178" s="239" t="s">
        <v>587</v>
      </c>
      <c r="F178" s="141" t="s">
        <v>86</v>
      </c>
      <c r="G178" s="146" t="s">
        <v>80</v>
      </c>
      <c r="H178" s="147" t="s">
        <v>87</v>
      </c>
      <c r="I178" s="148" t="s">
        <v>312</v>
      </c>
      <c r="J178" s="149" t="s">
        <v>89</v>
      </c>
      <c r="K178" s="144" t="s">
        <v>69</v>
      </c>
      <c r="L178" s="150">
        <v>57</v>
      </c>
      <c r="M178" s="151" t="str">
        <f>IF(ISERROR(VLOOKUP(L178,Proposito_programa!$C$2:$E$59,2,FALSE))," ",VLOOKUP(L178,Proposito_programa!$C$2:$E$59,2,FALSE))</f>
        <v>Gestión pública local</v>
      </c>
      <c r="N178" s="151" t="str">
        <f>IF(ISERROR(VLOOKUP(L178,Proposito_programa!$C$2:$E$59,3,FALSE))," ",VLOOKUP(L178,Proposito_programa!$C$2:$E$59,3,FALSE))</f>
        <v>Propósito 5: Construir Bogotá - Región con gobierno abierto, transparente y ciudadanía consciente</v>
      </c>
      <c r="O178" s="152">
        <v>2105</v>
      </c>
      <c r="P178" s="153">
        <v>2</v>
      </c>
      <c r="Q178" s="154">
        <v>80242806</v>
      </c>
      <c r="R178" s="155" t="s">
        <v>588</v>
      </c>
      <c r="S178" s="154" t="s">
        <v>91</v>
      </c>
      <c r="T178" s="154"/>
      <c r="U178" s="227"/>
      <c r="V178" s="228"/>
      <c r="W178" s="142">
        <v>6810000</v>
      </c>
      <c r="X178" s="229"/>
      <c r="Y178" s="172">
        <v>1</v>
      </c>
      <c r="Z178" s="173">
        <v>2345667</v>
      </c>
      <c r="AA178" s="174">
        <f t="shared" si="4"/>
        <v>9155667</v>
      </c>
      <c r="AB178" s="175">
        <v>6356000</v>
      </c>
      <c r="AC178" s="230">
        <v>44446</v>
      </c>
      <c r="AD178" s="230">
        <v>44446</v>
      </c>
      <c r="AE178" s="230">
        <v>44568</v>
      </c>
      <c r="AF178" s="231">
        <v>90</v>
      </c>
      <c r="AG178" s="231">
        <v>1</v>
      </c>
      <c r="AH178" s="232">
        <v>31</v>
      </c>
      <c r="AI178" s="233"/>
      <c r="AJ178" s="231"/>
      <c r="AK178" s="231"/>
      <c r="AL178" s="231"/>
      <c r="AM178" s="234"/>
      <c r="AN178" s="234"/>
      <c r="AO178" s="234" t="s">
        <v>73</v>
      </c>
      <c r="AP178" s="234"/>
      <c r="AQ178" s="112">
        <f t="shared" si="5"/>
        <v>0.69421485075855205</v>
      </c>
    </row>
    <row r="179" spans="2:43" ht="27.95" customHeight="1" x14ac:dyDescent="0.25">
      <c r="B179" s="145">
        <v>170</v>
      </c>
      <c r="C179" s="145">
        <v>2021</v>
      </c>
      <c r="D179" s="145" t="s">
        <v>589</v>
      </c>
      <c r="E179" s="239" t="s">
        <v>590</v>
      </c>
      <c r="F179" s="141" t="s">
        <v>86</v>
      </c>
      <c r="G179" s="146" t="s">
        <v>80</v>
      </c>
      <c r="H179" s="147" t="s">
        <v>87</v>
      </c>
      <c r="I179" s="148" t="s">
        <v>591</v>
      </c>
      <c r="J179" s="149" t="s">
        <v>89</v>
      </c>
      <c r="K179" s="144" t="s">
        <v>69</v>
      </c>
      <c r="L179" s="150">
        <v>57</v>
      </c>
      <c r="M179" s="151" t="str">
        <f>IF(ISERROR(VLOOKUP(L179,Proposito_programa!$C$2:$E$59,2,FALSE))," ",VLOOKUP(L179,Proposito_programa!$C$2:$E$59,2,FALSE))</f>
        <v>Gestión pública local</v>
      </c>
      <c r="N179" s="151" t="str">
        <f>IF(ISERROR(VLOOKUP(L179,Proposito_programa!$C$2:$E$59,3,FALSE))," ",VLOOKUP(L179,Proposito_programa!$C$2:$E$59,3,FALSE))</f>
        <v>Propósito 5: Construir Bogotá - Región con gobierno abierto, transparente y ciudadanía consciente</v>
      </c>
      <c r="O179" s="152">
        <v>2105</v>
      </c>
      <c r="P179" s="153">
        <v>1</v>
      </c>
      <c r="Q179" s="154">
        <v>52392065</v>
      </c>
      <c r="R179" s="155" t="s">
        <v>288</v>
      </c>
      <c r="S179" s="154" t="s">
        <v>91</v>
      </c>
      <c r="T179" s="154"/>
      <c r="U179" s="227"/>
      <c r="V179" s="228"/>
      <c r="W179" s="142">
        <v>29200000</v>
      </c>
      <c r="X179" s="229"/>
      <c r="Y179" s="172"/>
      <c r="Z179" s="173"/>
      <c r="AA179" s="174">
        <f t="shared" si="4"/>
        <v>29200000</v>
      </c>
      <c r="AB179" s="175">
        <v>20440000</v>
      </c>
      <c r="AC179" s="230">
        <v>44446</v>
      </c>
      <c r="AD179" s="230">
        <v>44446</v>
      </c>
      <c r="AE179" s="230">
        <v>44561</v>
      </c>
      <c r="AF179" s="231">
        <v>120</v>
      </c>
      <c r="AG179" s="231"/>
      <c r="AH179" s="232"/>
      <c r="AI179" s="233"/>
      <c r="AJ179" s="231"/>
      <c r="AK179" s="231"/>
      <c r="AL179" s="231"/>
      <c r="AM179" s="234"/>
      <c r="AN179" s="234"/>
      <c r="AO179" s="234" t="s">
        <v>73</v>
      </c>
      <c r="AP179" s="234"/>
      <c r="AQ179" s="112">
        <f t="shared" si="5"/>
        <v>0.7</v>
      </c>
    </row>
    <row r="180" spans="2:43" ht="27.95" customHeight="1" x14ac:dyDescent="0.25">
      <c r="B180" s="145">
        <v>171</v>
      </c>
      <c r="C180" s="145">
        <v>2021</v>
      </c>
      <c r="D180" s="145" t="s">
        <v>592</v>
      </c>
      <c r="E180" s="239" t="s">
        <v>593</v>
      </c>
      <c r="F180" s="141" t="s">
        <v>138</v>
      </c>
      <c r="G180" s="146" t="s">
        <v>65</v>
      </c>
      <c r="H180" s="147" t="s">
        <v>318</v>
      </c>
      <c r="I180" s="148" t="s">
        <v>594</v>
      </c>
      <c r="J180" s="149" t="s">
        <v>89</v>
      </c>
      <c r="K180" s="144" t="s">
        <v>69</v>
      </c>
      <c r="L180" s="150">
        <v>24</v>
      </c>
      <c r="M180" s="151" t="str">
        <f>IF(ISERROR(VLOOKUP(L180,Proposito_programa!$C$2:$E$59,2,FALSE))," ",VLOOKUP(L180,Proposito_programa!$C$2:$E$59,2,FALSE))</f>
        <v>Bogotá región emprendedora e innovadora</v>
      </c>
      <c r="N180" s="151" t="str">
        <f>IF(ISERROR(VLOOKUP(L180,Proposito_programa!$C$2:$E$59,3,FALSE))," ",VLOOKUP(L180,Proposito_programa!$C$2:$E$59,3,FALSE))</f>
        <v>Propósito 1: Hacer un nuevo contrato social para incrementar la inclusión social, productiva y política</v>
      </c>
      <c r="O180" s="152">
        <v>2123</v>
      </c>
      <c r="P180" s="153">
        <v>21</v>
      </c>
      <c r="Q180" s="154">
        <v>901266959</v>
      </c>
      <c r="R180" s="155" t="s">
        <v>595</v>
      </c>
      <c r="S180" s="154" t="s">
        <v>72</v>
      </c>
      <c r="T180" s="154"/>
      <c r="U180" s="227"/>
      <c r="V180" s="228"/>
      <c r="W180" s="142">
        <v>164777286</v>
      </c>
      <c r="X180" s="229"/>
      <c r="Y180" s="172"/>
      <c r="Z180" s="173"/>
      <c r="AA180" s="174">
        <f t="shared" si="4"/>
        <v>164777286</v>
      </c>
      <c r="AB180" s="175">
        <v>0</v>
      </c>
      <c r="AC180" s="230">
        <v>44456</v>
      </c>
      <c r="AD180" s="230">
        <v>44525</v>
      </c>
      <c r="AE180" s="230">
        <v>44797</v>
      </c>
      <c r="AF180" s="231">
        <v>270</v>
      </c>
      <c r="AG180" s="231"/>
      <c r="AH180" s="232"/>
      <c r="AI180" s="233"/>
      <c r="AJ180" s="231"/>
      <c r="AK180" s="231"/>
      <c r="AL180" s="231"/>
      <c r="AM180" s="234"/>
      <c r="AN180" s="234" t="s">
        <v>73</v>
      </c>
      <c r="AO180" s="234"/>
      <c r="AP180" s="234"/>
      <c r="AQ180" s="112">
        <f t="shared" si="5"/>
        <v>0</v>
      </c>
    </row>
    <row r="181" spans="2:43" ht="27.95" customHeight="1" x14ac:dyDescent="0.25">
      <c r="B181" s="145">
        <v>171</v>
      </c>
      <c r="C181" s="145">
        <v>2021</v>
      </c>
      <c r="D181" s="145" t="s">
        <v>592</v>
      </c>
      <c r="E181" s="239" t="s">
        <v>593</v>
      </c>
      <c r="F181" s="141" t="s">
        <v>138</v>
      </c>
      <c r="G181" s="146" t="s">
        <v>65</v>
      </c>
      <c r="H181" s="147" t="s">
        <v>318</v>
      </c>
      <c r="I181" s="148" t="s">
        <v>594</v>
      </c>
      <c r="J181" s="149" t="s">
        <v>89</v>
      </c>
      <c r="K181" s="144" t="s">
        <v>69</v>
      </c>
      <c r="L181" s="150">
        <v>27</v>
      </c>
      <c r="M181" s="151" t="str">
        <f>IF(ISERROR(VLOOKUP(L181,Proposito_programa!$C$2:$E$59,2,FALSE))," ",VLOOKUP(L181,Proposito_programa!$C$2:$E$59,2,FALSE))</f>
        <v>Cambio cultural para la gestión de la crisis climática</v>
      </c>
      <c r="N181" s="151" t="str">
        <f>IF(ISERROR(VLOOKUP(L181,Proposito_programa!$C$2:$E$59,3,FALSE))," ",VLOOKUP(L181,Proposito_programa!$C$2:$E$59,3,FALSE))</f>
        <v>Propósito 2 : Cambiar Nuestros Hábitos de Vida para Reverdecer a Bogotá y Adaptarnos y Mitigar la Crisis Climática</v>
      </c>
      <c r="O181" s="152">
        <v>2122</v>
      </c>
      <c r="P181" s="153">
        <v>21</v>
      </c>
      <c r="Q181" s="154">
        <v>901266959</v>
      </c>
      <c r="R181" s="155" t="s">
        <v>595</v>
      </c>
      <c r="S181" s="154" t="s">
        <v>72</v>
      </c>
      <c r="T181" s="154"/>
      <c r="U181" s="227"/>
      <c r="V181" s="228"/>
      <c r="W181" s="142">
        <v>108816480</v>
      </c>
      <c r="X181" s="229"/>
      <c r="Y181" s="172"/>
      <c r="Z181" s="173"/>
      <c r="AA181" s="174">
        <f>+W181+X181+Z181</f>
        <v>108816480</v>
      </c>
      <c r="AB181" s="175">
        <v>0</v>
      </c>
      <c r="AC181" s="230">
        <v>44456</v>
      </c>
      <c r="AD181" s="230">
        <v>44525</v>
      </c>
      <c r="AE181" s="230">
        <v>44797</v>
      </c>
      <c r="AF181" s="231">
        <v>270</v>
      </c>
      <c r="AG181" s="231"/>
      <c r="AH181" s="232"/>
      <c r="AI181" s="233"/>
      <c r="AJ181" s="231"/>
      <c r="AK181" s="231"/>
      <c r="AL181" s="231"/>
      <c r="AM181" s="234"/>
      <c r="AN181" s="234" t="s">
        <v>73</v>
      </c>
      <c r="AO181" s="234"/>
      <c r="AP181" s="234"/>
      <c r="AQ181" s="112">
        <f>IF(ISERROR(AB181/AA181),"-",(AB181/AA181))</f>
        <v>0</v>
      </c>
    </row>
    <row r="182" spans="2:43" ht="27.95" customHeight="1" x14ac:dyDescent="0.25">
      <c r="B182" s="145">
        <v>172</v>
      </c>
      <c r="C182" s="145">
        <v>2021</v>
      </c>
      <c r="D182" s="145" t="s">
        <v>592</v>
      </c>
      <c r="E182" s="239" t="s">
        <v>596</v>
      </c>
      <c r="F182" s="141" t="s">
        <v>138</v>
      </c>
      <c r="G182" s="146" t="s">
        <v>65</v>
      </c>
      <c r="H182" s="147" t="s">
        <v>318</v>
      </c>
      <c r="I182" s="148" t="s">
        <v>597</v>
      </c>
      <c r="J182" s="149" t="s">
        <v>89</v>
      </c>
      <c r="K182" s="144" t="s">
        <v>69</v>
      </c>
      <c r="L182" s="150">
        <v>27</v>
      </c>
      <c r="M182" s="151" t="str">
        <f>IF(ISERROR(VLOOKUP(L182,Proposito_programa!$C$2:$E$59,2,FALSE))," ",VLOOKUP(L182,Proposito_programa!$C$2:$E$59,2,FALSE))</f>
        <v>Cambio cultural para la gestión de la crisis climática</v>
      </c>
      <c r="N182" s="151" t="str">
        <f>IF(ISERROR(VLOOKUP(L182,Proposito_programa!$C$2:$E$59,3,FALSE))," ",VLOOKUP(L182,Proposito_programa!$C$2:$E$59,3,FALSE))</f>
        <v>Propósito 2 : Cambiar Nuestros Hábitos de Vida para Reverdecer a Bogotá y Adaptarnos y Mitigar la Crisis Climática</v>
      </c>
      <c r="O182" s="152">
        <v>2122</v>
      </c>
      <c r="P182" s="153">
        <v>21</v>
      </c>
      <c r="Q182" s="154">
        <v>860531670</v>
      </c>
      <c r="R182" s="155" t="s">
        <v>598</v>
      </c>
      <c r="S182" s="154" t="s">
        <v>72</v>
      </c>
      <c r="T182" s="154"/>
      <c r="U182" s="227"/>
      <c r="V182" s="228"/>
      <c r="W182" s="142">
        <v>101245843</v>
      </c>
      <c r="X182" s="229"/>
      <c r="Y182" s="172"/>
      <c r="Z182" s="173"/>
      <c r="AA182" s="174">
        <f t="shared" si="4"/>
        <v>101245843</v>
      </c>
      <c r="AB182" s="175">
        <v>0</v>
      </c>
      <c r="AC182" s="230">
        <v>44455</v>
      </c>
      <c r="AD182" s="230">
        <v>44525</v>
      </c>
      <c r="AE182" s="230">
        <v>44797</v>
      </c>
      <c r="AF182" s="231">
        <v>270</v>
      </c>
      <c r="AG182" s="231"/>
      <c r="AH182" s="232"/>
      <c r="AI182" s="233"/>
      <c r="AJ182" s="231"/>
      <c r="AK182" s="231"/>
      <c r="AL182" s="231"/>
      <c r="AM182" s="234"/>
      <c r="AN182" s="234" t="s">
        <v>73</v>
      </c>
      <c r="AO182" s="234"/>
      <c r="AP182" s="234"/>
      <c r="AQ182" s="112">
        <f t="shared" si="5"/>
        <v>0</v>
      </c>
    </row>
    <row r="183" spans="2:43" ht="27.95" customHeight="1" x14ac:dyDescent="0.25">
      <c r="B183" s="145">
        <v>173</v>
      </c>
      <c r="C183" s="145">
        <v>2021</v>
      </c>
      <c r="D183" s="145" t="s">
        <v>592</v>
      </c>
      <c r="E183" s="239" t="s">
        <v>599</v>
      </c>
      <c r="F183" s="141" t="s">
        <v>138</v>
      </c>
      <c r="G183" s="146" t="s">
        <v>65</v>
      </c>
      <c r="H183" s="147" t="s">
        <v>318</v>
      </c>
      <c r="I183" s="148" t="s">
        <v>600</v>
      </c>
      <c r="J183" s="149" t="s">
        <v>89</v>
      </c>
      <c r="K183" s="144" t="s">
        <v>69</v>
      </c>
      <c r="L183" s="150">
        <v>27</v>
      </c>
      <c r="M183" s="151" t="str">
        <f>IF(ISERROR(VLOOKUP(L183,Proposito_programa!$C$2:$E$59,2,FALSE))," ",VLOOKUP(L183,Proposito_programa!$C$2:$E$59,2,FALSE))</f>
        <v>Cambio cultural para la gestión de la crisis climática</v>
      </c>
      <c r="N183" s="151" t="str">
        <f>IF(ISERROR(VLOOKUP(L183,Proposito_programa!$C$2:$E$59,3,FALSE))," ",VLOOKUP(L183,Proposito_programa!$C$2:$E$59,3,FALSE))</f>
        <v>Propósito 2 : Cambiar Nuestros Hábitos de Vida para Reverdecer a Bogotá y Adaptarnos y Mitigar la Crisis Climática</v>
      </c>
      <c r="O183" s="152">
        <v>2122</v>
      </c>
      <c r="P183" s="153">
        <v>21</v>
      </c>
      <c r="Q183" s="154">
        <v>830129423</v>
      </c>
      <c r="R183" s="155" t="s">
        <v>601</v>
      </c>
      <c r="S183" s="154" t="s">
        <v>72</v>
      </c>
      <c r="T183" s="154"/>
      <c r="U183" s="227"/>
      <c r="V183" s="228"/>
      <c r="W183" s="142">
        <v>10216810</v>
      </c>
      <c r="X183" s="229"/>
      <c r="Y183" s="172"/>
      <c r="Z183" s="173"/>
      <c r="AA183" s="174">
        <f t="shared" si="4"/>
        <v>10216810</v>
      </c>
      <c r="AB183" s="175">
        <v>0</v>
      </c>
      <c r="AC183" s="230">
        <v>44455</v>
      </c>
      <c r="AD183" s="230">
        <v>44525</v>
      </c>
      <c r="AE183" s="230">
        <v>44797</v>
      </c>
      <c r="AF183" s="231">
        <v>270</v>
      </c>
      <c r="AG183" s="231"/>
      <c r="AH183" s="232"/>
      <c r="AI183" s="233"/>
      <c r="AJ183" s="231"/>
      <c r="AK183" s="231"/>
      <c r="AL183" s="231"/>
      <c r="AM183" s="234"/>
      <c r="AN183" s="234" t="s">
        <v>73</v>
      </c>
      <c r="AO183" s="234"/>
      <c r="AP183" s="234"/>
      <c r="AQ183" s="112">
        <f t="shared" si="5"/>
        <v>0</v>
      </c>
    </row>
    <row r="184" spans="2:43" ht="27.95" customHeight="1" x14ac:dyDescent="0.25">
      <c r="B184" s="145">
        <v>174</v>
      </c>
      <c r="C184" s="145">
        <v>2021</v>
      </c>
      <c r="D184" s="145" t="s">
        <v>592</v>
      </c>
      <c r="E184" s="239" t="s">
        <v>602</v>
      </c>
      <c r="F184" s="141" t="s">
        <v>138</v>
      </c>
      <c r="G184" s="146" t="s">
        <v>65</v>
      </c>
      <c r="H184" s="147" t="s">
        <v>318</v>
      </c>
      <c r="I184" s="148" t="s">
        <v>603</v>
      </c>
      <c r="J184" s="149" t="s">
        <v>89</v>
      </c>
      <c r="K184" s="144" t="s">
        <v>69</v>
      </c>
      <c r="L184" s="150">
        <v>34</v>
      </c>
      <c r="M184" s="151" t="str">
        <f>IF(ISERROR(VLOOKUP(L184,Proposito_programa!$C$2:$E$59,2,FALSE))," ",VLOOKUP(L184,Proposito_programa!$C$2:$E$59,2,FALSE))</f>
        <v>Bogotá protectora de los animales</v>
      </c>
      <c r="N184" s="151" t="str">
        <f>IF(ISERROR(VLOOKUP(L184,Proposito_programa!$C$2:$E$59,3,FALSE))," ",VLOOKUP(L184,Proposito_programa!$C$2:$E$59,3,FALSE))</f>
        <v>Propósito 2 : Cambiar Nuestros Hábitos de Vida para Reverdecer a Bogotá y Adaptarnos y Mitigar la Crisis Climática</v>
      </c>
      <c r="O184" s="152">
        <v>2074</v>
      </c>
      <c r="P184" s="153">
        <v>21</v>
      </c>
      <c r="Q184" s="154">
        <v>901175183</v>
      </c>
      <c r="R184" s="155" t="s">
        <v>604</v>
      </c>
      <c r="S184" s="154" t="s">
        <v>72</v>
      </c>
      <c r="T184" s="154"/>
      <c r="U184" s="227"/>
      <c r="V184" s="228"/>
      <c r="W184" s="142">
        <v>31132740</v>
      </c>
      <c r="X184" s="229"/>
      <c r="Y184" s="172"/>
      <c r="Z184" s="173"/>
      <c r="AA184" s="174">
        <f t="shared" si="4"/>
        <v>31132740</v>
      </c>
      <c r="AB184" s="175">
        <v>0</v>
      </c>
      <c r="AC184" s="230">
        <v>44454</v>
      </c>
      <c r="AD184" s="230">
        <v>44525</v>
      </c>
      <c r="AE184" s="230">
        <v>44797</v>
      </c>
      <c r="AF184" s="231">
        <v>270</v>
      </c>
      <c r="AG184" s="231"/>
      <c r="AH184" s="232"/>
      <c r="AI184" s="233"/>
      <c r="AJ184" s="231"/>
      <c r="AK184" s="231"/>
      <c r="AL184" s="231"/>
      <c r="AM184" s="234"/>
      <c r="AN184" s="234" t="s">
        <v>73</v>
      </c>
      <c r="AO184" s="234"/>
      <c r="AP184" s="234"/>
      <c r="AQ184" s="112">
        <f t="shared" si="5"/>
        <v>0</v>
      </c>
    </row>
    <row r="185" spans="2:43" ht="27.95" customHeight="1" x14ac:dyDescent="0.25">
      <c r="B185" s="145">
        <v>175</v>
      </c>
      <c r="C185" s="145">
        <v>2021</v>
      </c>
      <c r="D185" s="145" t="s">
        <v>605</v>
      </c>
      <c r="E185" s="139" t="s">
        <v>606</v>
      </c>
      <c r="F185" s="141" t="s">
        <v>86</v>
      </c>
      <c r="G185" s="146" t="s">
        <v>80</v>
      </c>
      <c r="H185" s="147" t="s">
        <v>87</v>
      </c>
      <c r="I185" s="148" t="s">
        <v>209</v>
      </c>
      <c r="J185" s="149" t="s">
        <v>89</v>
      </c>
      <c r="K185" s="144" t="s">
        <v>69</v>
      </c>
      <c r="L185" s="150">
        <v>1</v>
      </c>
      <c r="M185" s="151" t="str">
        <f>IF(ISERROR(VLOOKUP(L185,Proposito_programa!$C$2:$E$59,2,FALSE))," ",VLOOKUP(L185,Proposito_programa!$C$2:$E$59,2,FALSE))</f>
        <v>Subsidios y transferencias para la equidad</v>
      </c>
      <c r="N185" s="151" t="str">
        <f>IF(ISERROR(VLOOKUP(L185,Proposito_programa!$C$2:$E$59,3,FALSE))," ",VLOOKUP(L185,Proposito_programa!$C$2:$E$59,3,FALSE))</f>
        <v>Propósito 1: Hacer un nuevo contrato social para incrementar la inclusión social, productiva y política</v>
      </c>
      <c r="O185" s="152">
        <v>2081</v>
      </c>
      <c r="P185" s="153">
        <v>5</v>
      </c>
      <c r="Q185" s="154">
        <v>1026269708</v>
      </c>
      <c r="R185" s="155" t="s">
        <v>210</v>
      </c>
      <c r="S185" s="154" t="s">
        <v>91</v>
      </c>
      <c r="T185" s="154"/>
      <c r="U185" s="227"/>
      <c r="V185" s="228"/>
      <c r="W185" s="142">
        <v>19800000</v>
      </c>
      <c r="X185" s="229"/>
      <c r="Y185" s="172">
        <v>1</v>
      </c>
      <c r="Z185" s="173">
        <v>1485000</v>
      </c>
      <c r="AA185" s="174">
        <f t="shared" si="4"/>
        <v>21285000</v>
      </c>
      <c r="AB185" s="175">
        <v>13695000</v>
      </c>
      <c r="AC185" s="230">
        <v>44446</v>
      </c>
      <c r="AD185" s="230">
        <v>44447</v>
      </c>
      <c r="AE185" s="230">
        <v>44577</v>
      </c>
      <c r="AF185" s="231">
        <v>120</v>
      </c>
      <c r="AG185" s="231">
        <v>1</v>
      </c>
      <c r="AH185" s="232">
        <v>16</v>
      </c>
      <c r="AI185" s="233"/>
      <c r="AJ185" s="231"/>
      <c r="AK185" s="231"/>
      <c r="AL185" s="231"/>
      <c r="AM185" s="234"/>
      <c r="AN185" s="234" t="s">
        <v>73</v>
      </c>
      <c r="AO185" s="234"/>
      <c r="AP185" s="234"/>
      <c r="AQ185" s="112">
        <f t="shared" si="5"/>
        <v>0.64341085271317833</v>
      </c>
    </row>
    <row r="186" spans="2:43" ht="27.95" customHeight="1" x14ac:dyDescent="0.25">
      <c r="B186" s="145">
        <v>176</v>
      </c>
      <c r="C186" s="145">
        <v>2021</v>
      </c>
      <c r="D186" s="145" t="s">
        <v>605</v>
      </c>
      <c r="E186" s="139" t="s">
        <v>607</v>
      </c>
      <c r="F186" s="141" t="s">
        <v>86</v>
      </c>
      <c r="G186" s="146" t="s">
        <v>80</v>
      </c>
      <c r="H186" s="147" t="s">
        <v>87</v>
      </c>
      <c r="I186" s="148" t="s">
        <v>209</v>
      </c>
      <c r="J186" s="149" t="s">
        <v>89</v>
      </c>
      <c r="K186" s="144" t="s">
        <v>69</v>
      </c>
      <c r="L186" s="150">
        <v>1</v>
      </c>
      <c r="M186" s="151" t="str">
        <f>IF(ISERROR(VLOOKUP(L186,Proposito_programa!$C$2:$E$59,2,FALSE))," ",VLOOKUP(L186,Proposito_programa!$C$2:$E$59,2,FALSE))</f>
        <v>Subsidios y transferencias para la equidad</v>
      </c>
      <c r="N186" s="151" t="str">
        <f>IF(ISERROR(VLOOKUP(L186,Proposito_programa!$C$2:$E$59,3,FALSE))," ",VLOOKUP(L186,Proposito_programa!$C$2:$E$59,3,FALSE))</f>
        <v>Propósito 1: Hacer un nuevo contrato social para incrementar la inclusión social, productiva y política</v>
      </c>
      <c r="O186" s="152">
        <v>2081</v>
      </c>
      <c r="P186" s="153">
        <v>5</v>
      </c>
      <c r="Q186" s="154">
        <v>1022380666</v>
      </c>
      <c r="R186" s="155" t="s">
        <v>230</v>
      </c>
      <c r="S186" s="154" t="s">
        <v>91</v>
      </c>
      <c r="T186" s="154"/>
      <c r="U186" s="227"/>
      <c r="V186" s="228"/>
      <c r="W186" s="142">
        <v>19800000</v>
      </c>
      <c r="X186" s="229"/>
      <c r="Y186" s="172"/>
      <c r="Z186" s="173"/>
      <c r="AA186" s="174">
        <f t="shared" si="4"/>
        <v>19800000</v>
      </c>
      <c r="AB186" s="175">
        <v>13695000</v>
      </c>
      <c r="AC186" s="230">
        <v>44446</v>
      </c>
      <c r="AD186" s="230">
        <v>44447</v>
      </c>
      <c r="AE186" s="230">
        <v>44561</v>
      </c>
      <c r="AF186" s="231">
        <v>120</v>
      </c>
      <c r="AG186" s="231"/>
      <c r="AH186" s="232"/>
      <c r="AI186" s="233"/>
      <c r="AJ186" s="231"/>
      <c r="AK186" s="231"/>
      <c r="AL186" s="231"/>
      <c r="AM186" s="234"/>
      <c r="AN186" s="234"/>
      <c r="AO186" s="234" t="s">
        <v>73</v>
      </c>
      <c r="AP186" s="234"/>
      <c r="AQ186" s="112">
        <f t="shared" si="5"/>
        <v>0.69166666666666665</v>
      </c>
    </row>
    <row r="187" spans="2:43" ht="27.95" customHeight="1" x14ac:dyDescent="0.25">
      <c r="B187" s="145">
        <v>177</v>
      </c>
      <c r="C187" s="145">
        <v>2021</v>
      </c>
      <c r="D187" s="145" t="s">
        <v>608</v>
      </c>
      <c r="E187" s="139" t="s">
        <v>609</v>
      </c>
      <c r="F187" s="141" t="s">
        <v>86</v>
      </c>
      <c r="G187" s="146" t="s">
        <v>80</v>
      </c>
      <c r="H187" s="147" t="s">
        <v>87</v>
      </c>
      <c r="I187" s="148" t="s">
        <v>193</v>
      </c>
      <c r="J187" s="149" t="s">
        <v>89</v>
      </c>
      <c r="K187" s="144" t="s">
        <v>69</v>
      </c>
      <c r="L187" s="150">
        <v>1</v>
      </c>
      <c r="M187" s="151" t="str">
        <f>IF(ISERROR(VLOOKUP(L187,Proposito_programa!$C$2:$E$59,2,FALSE))," ",VLOOKUP(L187,Proposito_programa!$C$2:$E$59,2,FALSE))</f>
        <v>Subsidios y transferencias para la equidad</v>
      </c>
      <c r="N187" s="151" t="str">
        <f>IF(ISERROR(VLOOKUP(L187,Proposito_programa!$C$2:$E$59,3,FALSE))," ",VLOOKUP(L187,Proposito_programa!$C$2:$E$59,3,FALSE))</f>
        <v>Propósito 1: Hacer un nuevo contrato social para incrementar la inclusión social, productiva y política</v>
      </c>
      <c r="O187" s="152">
        <v>2081</v>
      </c>
      <c r="P187" s="153">
        <v>1</v>
      </c>
      <c r="Q187" s="154">
        <v>1233500040</v>
      </c>
      <c r="R187" s="155" t="s">
        <v>194</v>
      </c>
      <c r="S187" s="154" t="s">
        <v>91</v>
      </c>
      <c r="T187" s="154"/>
      <c r="U187" s="227"/>
      <c r="V187" s="228"/>
      <c r="W187" s="142">
        <v>13040000</v>
      </c>
      <c r="X187" s="229"/>
      <c r="Y187" s="172">
        <v>1</v>
      </c>
      <c r="Z187" s="173">
        <v>978000</v>
      </c>
      <c r="AA187" s="174">
        <f t="shared" si="4"/>
        <v>14018000</v>
      </c>
      <c r="AB187" s="175">
        <v>9019333</v>
      </c>
      <c r="AC187" s="230">
        <v>44446</v>
      </c>
      <c r="AD187" s="230">
        <v>44447</v>
      </c>
      <c r="AE187" s="230">
        <v>44577</v>
      </c>
      <c r="AF187" s="231">
        <v>120</v>
      </c>
      <c r="AG187" s="231">
        <v>1</v>
      </c>
      <c r="AH187" s="232">
        <v>16</v>
      </c>
      <c r="AI187" s="233"/>
      <c r="AJ187" s="231"/>
      <c r="AK187" s="231"/>
      <c r="AL187" s="231"/>
      <c r="AM187" s="234"/>
      <c r="AN187" s="234" t="s">
        <v>73</v>
      </c>
      <c r="AO187" s="234"/>
      <c r="AP187" s="234"/>
      <c r="AQ187" s="112">
        <f t="shared" si="5"/>
        <v>0.64341082893422741</v>
      </c>
    </row>
    <row r="188" spans="2:43" ht="27.95" customHeight="1" x14ac:dyDescent="0.25">
      <c r="B188" s="145">
        <v>178</v>
      </c>
      <c r="C188" s="145">
        <v>2021</v>
      </c>
      <c r="D188" s="145" t="s">
        <v>562</v>
      </c>
      <c r="E188" s="139" t="s">
        <v>610</v>
      </c>
      <c r="F188" s="141" t="s">
        <v>86</v>
      </c>
      <c r="G188" s="146" t="s">
        <v>80</v>
      </c>
      <c r="H188" s="147" t="s">
        <v>87</v>
      </c>
      <c r="I188" s="148" t="s">
        <v>233</v>
      </c>
      <c r="J188" s="149" t="s">
        <v>89</v>
      </c>
      <c r="K188" s="144" t="s">
        <v>69</v>
      </c>
      <c r="L188" s="150">
        <v>43</v>
      </c>
      <c r="M188" s="151" t="str">
        <f>IF(ISERROR(VLOOKUP(L188,Proposito_programa!$C$2:$E$59,2,FALSE))," ",VLOOKUP(L188,Proposito_programa!$C$2:$E$59,2,FALSE))</f>
        <v>Cultura ciudadana para la confianza, la convivencia y la participación desde la vida cotidiana</v>
      </c>
      <c r="N188" s="151" t="str">
        <f>IF(ISERROR(VLOOKUP(L188,Proposito_programa!$C$2:$E$59,3,FALSE))," ",VLOOKUP(L188,Proposito_programa!$C$2:$E$59,3,FALSE))</f>
        <v>Propósito 3: Inspirar confianza y legitimidad para vivir sin miedo y ser epicentro de cultura ciudadana, paz y reconciliación</v>
      </c>
      <c r="O188" s="152">
        <v>2128</v>
      </c>
      <c r="P188" s="153">
        <v>15</v>
      </c>
      <c r="Q188" s="154">
        <v>51977530</v>
      </c>
      <c r="R188" s="155" t="s">
        <v>611</v>
      </c>
      <c r="S188" s="154" t="s">
        <v>91</v>
      </c>
      <c r="T188" s="154"/>
      <c r="U188" s="227"/>
      <c r="V188" s="228"/>
      <c r="W188" s="142">
        <v>6810000</v>
      </c>
      <c r="X188" s="229"/>
      <c r="Y188" s="172">
        <v>1</v>
      </c>
      <c r="Z188" s="173">
        <v>2951000</v>
      </c>
      <c r="AA188" s="174">
        <f t="shared" si="4"/>
        <v>9761000</v>
      </c>
      <c r="AB188" s="175">
        <v>6280333</v>
      </c>
      <c r="AC188" s="230">
        <v>44446</v>
      </c>
      <c r="AD188" s="230">
        <v>44447</v>
      </c>
      <c r="AE188" s="230">
        <v>44577</v>
      </c>
      <c r="AF188" s="231">
        <v>90</v>
      </c>
      <c r="AG188" s="231">
        <v>1</v>
      </c>
      <c r="AH188" s="232">
        <v>39</v>
      </c>
      <c r="AI188" s="233"/>
      <c r="AJ188" s="231"/>
      <c r="AK188" s="231"/>
      <c r="AL188" s="231"/>
      <c r="AM188" s="234"/>
      <c r="AN188" s="234" t="s">
        <v>73</v>
      </c>
      <c r="AO188" s="234"/>
      <c r="AP188" s="234"/>
      <c r="AQ188" s="112">
        <f t="shared" si="5"/>
        <v>0.64341081856367177</v>
      </c>
    </row>
    <row r="189" spans="2:43" ht="27.95" customHeight="1" x14ac:dyDescent="0.25">
      <c r="B189" s="145">
        <v>179</v>
      </c>
      <c r="C189" s="145">
        <v>2021</v>
      </c>
      <c r="D189" s="145" t="s">
        <v>562</v>
      </c>
      <c r="E189" s="139" t="s">
        <v>612</v>
      </c>
      <c r="F189" s="141" t="s">
        <v>86</v>
      </c>
      <c r="G189" s="146" t="s">
        <v>80</v>
      </c>
      <c r="H189" s="147" t="s">
        <v>87</v>
      </c>
      <c r="I189" s="148" t="s">
        <v>233</v>
      </c>
      <c r="J189" s="149" t="s">
        <v>89</v>
      </c>
      <c r="K189" s="144" t="s">
        <v>69</v>
      </c>
      <c r="L189" s="150">
        <v>43</v>
      </c>
      <c r="M189" s="151" t="str">
        <f>IF(ISERROR(VLOOKUP(L189,Proposito_programa!$C$2:$E$59,2,FALSE))," ",VLOOKUP(L189,Proposito_programa!$C$2:$E$59,2,FALSE))</f>
        <v>Cultura ciudadana para la confianza, la convivencia y la participación desde la vida cotidiana</v>
      </c>
      <c r="N189" s="151" t="str">
        <f>IF(ISERROR(VLOOKUP(L189,Proposito_programa!$C$2:$E$59,3,FALSE))," ",VLOOKUP(L189,Proposito_programa!$C$2:$E$59,3,FALSE))</f>
        <v>Propósito 3: Inspirar confianza y legitimidad para vivir sin miedo y ser epicentro de cultura ciudadana, paz y reconciliación</v>
      </c>
      <c r="O189" s="152">
        <v>2128</v>
      </c>
      <c r="P189" s="153">
        <v>15</v>
      </c>
      <c r="Q189" s="154">
        <v>19450034</v>
      </c>
      <c r="R189" s="155" t="s">
        <v>271</v>
      </c>
      <c r="S189" s="154" t="s">
        <v>91</v>
      </c>
      <c r="T189" s="154"/>
      <c r="U189" s="227"/>
      <c r="V189" s="228"/>
      <c r="W189" s="142">
        <v>6810000</v>
      </c>
      <c r="X189" s="229"/>
      <c r="Y189" s="172">
        <v>1</v>
      </c>
      <c r="Z189" s="173">
        <v>2951000</v>
      </c>
      <c r="AA189" s="174">
        <f t="shared" si="4"/>
        <v>9761000</v>
      </c>
      <c r="AB189" s="175">
        <v>6280333</v>
      </c>
      <c r="AC189" s="230">
        <v>44446</v>
      </c>
      <c r="AD189" s="230">
        <v>44447</v>
      </c>
      <c r="AE189" s="230">
        <v>44577</v>
      </c>
      <c r="AF189" s="231">
        <v>90</v>
      </c>
      <c r="AG189" s="231">
        <v>1</v>
      </c>
      <c r="AH189" s="232">
        <v>39</v>
      </c>
      <c r="AI189" s="233"/>
      <c r="AJ189" s="231"/>
      <c r="AK189" s="231"/>
      <c r="AL189" s="231"/>
      <c r="AM189" s="234"/>
      <c r="AN189" s="234" t="s">
        <v>73</v>
      </c>
      <c r="AO189" s="234"/>
      <c r="AP189" s="234"/>
      <c r="AQ189" s="112">
        <f t="shared" si="5"/>
        <v>0.64341081856367177</v>
      </c>
    </row>
    <row r="190" spans="2:43" ht="27.95" customHeight="1" x14ac:dyDescent="0.25">
      <c r="B190" s="145">
        <v>180</v>
      </c>
      <c r="C190" s="145">
        <v>2021</v>
      </c>
      <c r="D190" s="145" t="s">
        <v>586</v>
      </c>
      <c r="E190" s="139" t="s">
        <v>613</v>
      </c>
      <c r="F190" s="141" t="s">
        <v>86</v>
      </c>
      <c r="G190" s="146" t="s">
        <v>80</v>
      </c>
      <c r="H190" s="147" t="s">
        <v>87</v>
      </c>
      <c r="I190" s="148" t="s">
        <v>312</v>
      </c>
      <c r="J190" s="149" t="s">
        <v>89</v>
      </c>
      <c r="K190" s="144" t="s">
        <v>69</v>
      </c>
      <c r="L190" s="150">
        <v>57</v>
      </c>
      <c r="M190" s="151" t="str">
        <f>IF(ISERROR(VLOOKUP(L190,Proposito_programa!$C$2:$E$59,2,FALSE))," ",VLOOKUP(L190,Proposito_programa!$C$2:$E$59,2,FALSE))</f>
        <v>Gestión pública local</v>
      </c>
      <c r="N190" s="151" t="str">
        <f>IF(ISERROR(VLOOKUP(L190,Proposito_programa!$C$2:$E$59,3,FALSE))," ",VLOOKUP(L190,Proposito_programa!$C$2:$E$59,3,FALSE))</f>
        <v>Propósito 5: Construir Bogotá - Región con gobierno abierto, transparente y ciudadanía consciente</v>
      </c>
      <c r="O190" s="152">
        <v>2105</v>
      </c>
      <c r="P190" s="153">
        <v>2</v>
      </c>
      <c r="Q190" s="154">
        <v>82360623</v>
      </c>
      <c r="R190" s="155" t="s">
        <v>313</v>
      </c>
      <c r="S190" s="154" t="s">
        <v>91</v>
      </c>
      <c r="T190" s="154"/>
      <c r="U190" s="227"/>
      <c r="V190" s="228"/>
      <c r="W190" s="142">
        <v>6810000</v>
      </c>
      <c r="X190" s="229"/>
      <c r="Y190" s="172"/>
      <c r="Z190" s="173"/>
      <c r="AA190" s="174">
        <f t="shared" si="4"/>
        <v>6810000</v>
      </c>
      <c r="AB190" s="175">
        <v>5826333</v>
      </c>
      <c r="AC190" s="230">
        <v>44448</v>
      </c>
      <c r="AD190" s="230">
        <v>44453</v>
      </c>
      <c r="AE190" s="230">
        <v>44543</v>
      </c>
      <c r="AF190" s="231">
        <v>90</v>
      </c>
      <c r="AG190" s="231"/>
      <c r="AH190" s="232"/>
      <c r="AI190" s="233"/>
      <c r="AJ190" s="231"/>
      <c r="AK190" s="231"/>
      <c r="AL190" s="231"/>
      <c r="AM190" s="234"/>
      <c r="AN190" s="234"/>
      <c r="AO190" s="234" t="s">
        <v>73</v>
      </c>
      <c r="AP190" s="234"/>
      <c r="AQ190" s="112">
        <f t="shared" si="5"/>
        <v>0.85555550660792956</v>
      </c>
    </row>
    <row r="191" spans="2:43" ht="27.95" customHeight="1" x14ac:dyDescent="0.25">
      <c r="B191" s="145">
        <v>181</v>
      </c>
      <c r="C191" s="145">
        <v>2021</v>
      </c>
      <c r="D191" s="145" t="s">
        <v>562</v>
      </c>
      <c r="E191" s="139" t="s">
        <v>614</v>
      </c>
      <c r="F191" s="141" t="s">
        <v>86</v>
      </c>
      <c r="G191" s="146" t="s">
        <v>80</v>
      </c>
      <c r="H191" s="147" t="s">
        <v>87</v>
      </c>
      <c r="I191" s="148" t="s">
        <v>233</v>
      </c>
      <c r="J191" s="149" t="s">
        <v>89</v>
      </c>
      <c r="K191" s="144" t="s">
        <v>69</v>
      </c>
      <c r="L191" s="150">
        <v>43</v>
      </c>
      <c r="M191" s="151" t="str">
        <f>IF(ISERROR(VLOOKUP(L191,Proposito_programa!$C$2:$E$59,2,FALSE))," ",VLOOKUP(L191,Proposito_programa!$C$2:$E$59,2,FALSE))</f>
        <v>Cultura ciudadana para la confianza, la convivencia y la participación desde la vida cotidiana</v>
      </c>
      <c r="N191" s="151" t="str">
        <f>IF(ISERROR(VLOOKUP(L191,Proposito_programa!$C$2:$E$59,3,FALSE))," ",VLOOKUP(L191,Proposito_programa!$C$2:$E$59,3,FALSE))</f>
        <v>Propósito 3: Inspirar confianza y legitimidad para vivir sin miedo y ser epicentro de cultura ciudadana, paz y reconciliación</v>
      </c>
      <c r="O191" s="152">
        <v>2128</v>
      </c>
      <c r="P191" s="153">
        <v>15</v>
      </c>
      <c r="Q191" s="154">
        <v>1032399329</v>
      </c>
      <c r="R191" s="155" t="s">
        <v>615</v>
      </c>
      <c r="S191" s="154" t="s">
        <v>91</v>
      </c>
      <c r="T191" s="154"/>
      <c r="U191" s="227"/>
      <c r="V191" s="228"/>
      <c r="W191" s="142">
        <v>6810000</v>
      </c>
      <c r="X191" s="229"/>
      <c r="Y191" s="172">
        <v>1</v>
      </c>
      <c r="Z191" s="173">
        <v>2875333</v>
      </c>
      <c r="AA191" s="174">
        <f t="shared" si="4"/>
        <v>9685333</v>
      </c>
      <c r="AB191" s="175">
        <v>3178000</v>
      </c>
      <c r="AC191" s="230">
        <v>44446</v>
      </c>
      <c r="AD191" s="230">
        <v>44447</v>
      </c>
      <c r="AE191" s="230">
        <v>44576</v>
      </c>
      <c r="AF191" s="231">
        <v>90</v>
      </c>
      <c r="AG191" s="231">
        <v>1</v>
      </c>
      <c r="AH191" s="232">
        <v>38</v>
      </c>
      <c r="AI191" s="233">
        <v>1007403672</v>
      </c>
      <c r="AJ191" s="231" t="s">
        <v>616</v>
      </c>
      <c r="AK191" s="236">
        <v>44511</v>
      </c>
      <c r="AL191" s="231">
        <v>3480667</v>
      </c>
      <c r="AM191" s="234"/>
      <c r="AN191" s="234" t="s">
        <v>73</v>
      </c>
      <c r="AO191" s="234"/>
      <c r="AP191" s="234"/>
      <c r="AQ191" s="112">
        <f t="shared" si="5"/>
        <v>0.32812501129284866</v>
      </c>
    </row>
    <row r="192" spans="2:43" ht="27.95" customHeight="1" x14ac:dyDescent="0.25">
      <c r="B192" s="145">
        <v>182</v>
      </c>
      <c r="C192" s="145">
        <v>2021</v>
      </c>
      <c r="D192" s="145" t="s">
        <v>562</v>
      </c>
      <c r="E192" s="139" t="s">
        <v>617</v>
      </c>
      <c r="F192" s="141" t="s">
        <v>86</v>
      </c>
      <c r="G192" s="146" t="s">
        <v>80</v>
      </c>
      <c r="H192" s="147" t="s">
        <v>87</v>
      </c>
      <c r="I192" s="148" t="s">
        <v>233</v>
      </c>
      <c r="J192" s="149" t="s">
        <v>89</v>
      </c>
      <c r="K192" s="144" t="s">
        <v>69</v>
      </c>
      <c r="L192" s="150">
        <v>43</v>
      </c>
      <c r="M192" s="151" t="str">
        <f>IF(ISERROR(VLOOKUP(L192,Proposito_programa!$C$2:$E$59,2,FALSE))," ",VLOOKUP(L192,Proposito_programa!$C$2:$E$59,2,FALSE))</f>
        <v>Cultura ciudadana para la confianza, la convivencia y la participación desde la vida cotidiana</v>
      </c>
      <c r="N192" s="151" t="str">
        <f>IF(ISERROR(VLOOKUP(L192,Proposito_programa!$C$2:$E$59,3,FALSE))," ",VLOOKUP(L192,Proposito_programa!$C$2:$E$59,3,FALSE))</f>
        <v>Propósito 3: Inspirar confianza y legitimidad para vivir sin miedo y ser epicentro de cultura ciudadana, paz y reconciliación</v>
      </c>
      <c r="O192" s="152">
        <v>2128</v>
      </c>
      <c r="P192" s="153">
        <v>15</v>
      </c>
      <c r="Q192" s="154">
        <v>79752780</v>
      </c>
      <c r="R192" s="155" t="s">
        <v>618</v>
      </c>
      <c r="S192" s="154" t="s">
        <v>91</v>
      </c>
      <c r="T192" s="154"/>
      <c r="U192" s="227"/>
      <c r="V192" s="228"/>
      <c r="W192" s="142">
        <v>6810000</v>
      </c>
      <c r="X192" s="229"/>
      <c r="Y192" s="172">
        <v>1</v>
      </c>
      <c r="Z192" s="173">
        <v>2724000</v>
      </c>
      <c r="AA192" s="174">
        <f t="shared" si="4"/>
        <v>9534000</v>
      </c>
      <c r="AB192" s="175">
        <v>6129007</v>
      </c>
      <c r="AC192" s="230">
        <v>44447</v>
      </c>
      <c r="AD192" s="230">
        <v>44449</v>
      </c>
      <c r="AE192" s="230">
        <v>44576</v>
      </c>
      <c r="AF192" s="231">
        <v>90</v>
      </c>
      <c r="AG192" s="231">
        <v>1</v>
      </c>
      <c r="AH192" s="232">
        <v>36</v>
      </c>
      <c r="AI192" s="233"/>
      <c r="AJ192" s="231"/>
      <c r="AK192" s="231"/>
      <c r="AL192" s="231"/>
      <c r="AM192" s="234"/>
      <c r="AN192" s="234" t="s">
        <v>73</v>
      </c>
      <c r="AO192" s="234"/>
      <c r="AP192" s="234"/>
      <c r="AQ192" s="112">
        <f t="shared" si="5"/>
        <v>0.64285787707153341</v>
      </c>
    </row>
    <row r="193" spans="2:43" ht="27.95" customHeight="1" x14ac:dyDescent="0.25">
      <c r="B193" s="145">
        <v>183</v>
      </c>
      <c r="C193" s="145">
        <v>2021</v>
      </c>
      <c r="D193" s="145" t="s">
        <v>562</v>
      </c>
      <c r="E193" s="139" t="s">
        <v>619</v>
      </c>
      <c r="F193" s="141" t="s">
        <v>86</v>
      </c>
      <c r="G193" s="146" t="s">
        <v>80</v>
      </c>
      <c r="H193" s="147" t="s">
        <v>87</v>
      </c>
      <c r="I193" s="148" t="s">
        <v>233</v>
      </c>
      <c r="J193" s="149" t="s">
        <v>89</v>
      </c>
      <c r="K193" s="144" t="s">
        <v>69</v>
      </c>
      <c r="L193" s="150">
        <v>43</v>
      </c>
      <c r="M193" s="151" t="str">
        <f>IF(ISERROR(VLOOKUP(L193,Proposito_programa!$C$2:$E$59,2,FALSE))," ",VLOOKUP(L193,Proposito_programa!$C$2:$E$59,2,FALSE))</f>
        <v>Cultura ciudadana para la confianza, la convivencia y la participación desde la vida cotidiana</v>
      </c>
      <c r="N193" s="151" t="str">
        <f>IF(ISERROR(VLOOKUP(L193,Proposito_programa!$C$2:$E$59,3,FALSE))," ",VLOOKUP(L193,Proposito_programa!$C$2:$E$59,3,FALSE))</f>
        <v>Propósito 3: Inspirar confianza y legitimidad para vivir sin miedo y ser epicentro de cultura ciudadana, paz y reconciliación</v>
      </c>
      <c r="O193" s="152">
        <v>2128</v>
      </c>
      <c r="P193" s="153">
        <v>15</v>
      </c>
      <c r="Q193" s="154">
        <v>1026304381</v>
      </c>
      <c r="R193" s="155" t="s">
        <v>620</v>
      </c>
      <c r="S193" s="154" t="s">
        <v>91</v>
      </c>
      <c r="T193" s="154"/>
      <c r="U193" s="227"/>
      <c r="V193" s="228"/>
      <c r="W193" s="142">
        <v>6810000</v>
      </c>
      <c r="X193" s="229"/>
      <c r="Y193" s="172">
        <v>1</v>
      </c>
      <c r="Z193" s="173">
        <v>2724000</v>
      </c>
      <c r="AA193" s="174">
        <f t="shared" si="4"/>
        <v>9534000</v>
      </c>
      <c r="AB193" s="175">
        <v>6129000</v>
      </c>
      <c r="AC193" s="230">
        <v>44447</v>
      </c>
      <c r="AD193" s="230">
        <v>44449</v>
      </c>
      <c r="AE193" s="230">
        <v>44576</v>
      </c>
      <c r="AF193" s="231">
        <v>90</v>
      </c>
      <c r="AG193" s="231">
        <v>1</v>
      </c>
      <c r="AH193" s="232">
        <v>36</v>
      </c>
      <c r="AI193" s="233"/>
      <c r="AJ193" s="231"/>
      <c r="AK193" s="231"/>
      <c r="AL193" s="231"/>
      <c r="AM193" s="234"/>
      <c r="AN193" s="234" t="s">
        <v>73</v>
      </c>
      <c r="AO193" s="234"/>
      <c r="AP193" s="234"/>
      <c r="AQ193" s="112">
        <f t="shared" si="5"/>
        <v>0.6428571428571429</v>
      </c>
    </row>
    <row r="194" spans="2:43" ht="27.95" customHeight="1" x14ac:dyDescent="0.25">
      <c r="B194" s="145">
        <v>184</v>
      </c>
      <c r="C194" s="145">
        <v>2021</v>
      </c>
      <c r="D194" s="145" t="s">
        <v>562</v>
      </c>
      <c r="E194" s="139" t="s">
        <v>621</v>
      </c>
      <c r="F194" s="141" t="s">
        <v>86</v>
      </c>
      <c r="G194" s="146" t="s">
        <v>80</v>
      </c>
      <c r="H194" s="147" t="s">
        <v>87</v>
      </c>
      <c r="I194" s="148" t="s">
        <v>233</v>
      </c>
      <c r="J194" s="149" t="s">
        <v>89</v>
      </c>
      <c r="K194" s="144" t="s">
        <v>69</v>
      </c>
      <c r="L194" s="150">
        <v>43</v>
      </c>
      <c r="M194" s="151" t="str">
        <f>IF(ISERROR(VLOOKUP(L194,Proposito_programa!$C$2:$E$59,2,FALSE))," ",VLOOKUP(L194,Proposito_programa!$C$2:$E$59,2,FALSE))</f>
        <v>Cultura ciudadana para la confianza, la convivencia y la participación desde la vida cotidiana</v>
      </c>
      <c r="N194" s="151" t="str">
        <f>IF(ISERROR(VLOOKUP(L194,Proposito_programa!$C$2:$E$59,3,FALSE))," ",VLOOKUP(L194,Proposito_programa!$C$2:$E$59,3,FALSE))</f>
        <v>Propósito 3: Inspirar confianza y legitimidad para vivir sin miedo y ser epicentro de cultura ciudadana, paz y reconciliación</v>
      </c>
      <c r="O194" s="152">
        <v>2128</v>
      </c>
      <c r="P194" s="153">
        <v>15</v>
      </c>
      <c r="Q194" s="154">
        <v>64571691</v>
      </c>
      <c r="R194" s="155" t="s">
        <v>622</v>
      </c>
      <c r="S194" s="154" t="s">
        <v>91</v>
      </c>
      <c r="T194" s="154"/>
      <c r="U194" s="227"/>
      <c r="V194" s="228"/>
      <c r="W194" s="142">
        <v>6810000</v>
      </c>
      <c r="X194" s="229"/>
      <c r="Y194" s="172">
        <v>1</v>
      </c>
      <c r="Z194" s="173">
        <v>2345667</v>
      </c>
      <c r="AA194" s="174">
        <f t="shared" si="4"/>
        <v>9155667</v>
      </c>
      <c r="AB194" s="175">
        <v>5750666</v>
      </c>
      <c r="AC194" s="230">
        <v>44449</v>
      </c>
      <c r="AD194" s="230">
        <v>44454</v>
      </c>
      <c r="AE194" s="230">
        <v>44576</v>
      </c>
      <c r="AF194" s="231">
        <v>90</v>
      </c>
      <c r="AG194" s="231">
        <v>1</v>
      </c>
      <c r="AH194" s="232">
        <v>31</v>
      </c>
      <c r="AI194" s="233"/>
      <c r="AJ194" s="231"/>
      <c r="AK194" s="231"/>
      <c r="AL194" s="231"/>
      <c r="AM194" s="234"/>
      <c r="AN194" s="234" t="s">
        <v>73</v>
      </c>
      <c r="AO194" s="234"/>
      <c r="AP194" s="234"/>
      <c r="AQ194" s="112">
        <f t="shared" si="5"/>
        <v>0.6280990778716613</v>
      </c>
    </row>
    <row r="195" spans="2:43" ht="27.95" customHeight="1" x14ac:dyDescent="0.25">
      <c r="B195" s="145">
        <v>185</v>
      </c>
      <c r="C195" s="145">
        <v>2021</v>
      </c>
      <c r="D195" s="145" t="s">
        <v>562</v>
      </c>
      <c r="E195" s="139" t="s">
        <v>623</v>
      </c>
      <c r="F195" s="141" t="s">
        <v>86</v>
      </c>
      <c r="G195" s="146" t="s">
        <v>80</v>
      </c>
      <c r="H195" s="147" t="s">
        <v>87</v>
      </c>
      <c r="I195" s="148" t="s">
        <v>233</v>
      </c>
      <c r="J195" s="149" t="s">
        <v>89</v>
      </c>
      <c r="K195" s="144" t="s">
        <v>69</v>
      </c>
      <c r="L195" s="150">
        <v>43</v>
      </c>
      <c r="M195" s="151" t="str">
        <f>IF(ISERROR(VLOOKUP(L195,Proposito_programa!$C$2:$E$59,2,FALSE))," ",VLOOKUP(L195,Proposito_programa!$C$2:$E$59,2,FALSE))</f>
        <v>Cultura ciudadana para la confianza, la convivencia y la participación desde la vida cotidiana</v>
      </c>
      <c r="N195" s="151" t="str">
        <f>IF(ISERROR(VLOOKUP(L195,Proposito_programa!$C$2:$E$59,3,FALSE))," ",VLOOKUP(L195,Proposito_programa!$C$2:$E$59,3,FALSE))</f>
        <v>Propósito 3: Inspirar confianza y legitimidad para vivir sin miedo y ser epicentro de cultura ciudadana, paz y reconciliación</v>
      </c>
      <c r="O195" s="152">
        <v>2128</v>
      </c>
      <c r="P195" s="153">
        <v>15</v>
      </c>
      <c r="Q195" s="154">
        <v>1010232137</v>
      </c>
      <c r="R195" s="155" t="s">
        <v>624</v>
      </c>
      <c r="S195" s="154" t="s">
        <v>91</v>
      </c>
      <c r="T195" s="154"/>
      <c r="U195" s="227"/>
      <c r="V195" s="228"/>
      <c r="W195" s="142">
        <v>6810000</v>
      </c>
      <c r="X195" s="229"/>
      <c r="Y195" s="172">
        <v>1</v>
      </c>
      <c r="Z195" s="173">
        <v>2724000</v>
      </c>
      <c r="AA195" s="174">
        <f t="shared" si="4"/>
        <v>9534000</v>
      </c>
      <c r="AB195" s="175">
        <v>6129000</v>
      </c>
      <c r="AC195" s="230">
        <v>44448</v>
      </c>
      <c r="AD195" s="230">
        <v>44449</v>
      </c>
      <c r="AE195" s="230">
        <v>44576</v>
      </c>
      <c r="AF195" s="231">
        <v>90</v>
      </c>
      <c r="AG195" s="231">
        <v>1</v>
      </c>
      <c r="AH195" s="232">
        <v>36</v>
      </c>
      <c r="AI195" s="233"/>
      <c r="AJ195" s="231"/>
      <c r="AK195" s="231"/>
      <c r="AL195" s="231"/>
      <c r="AM195" s="234"/>
      <c r="AN195" s="234" t="s">
        <v>73</v>
      </c>
      <c r="AO195" s="234"/>
      <c r="AP195" s="234"/>
      <c r="AQ195" s="112">
        <f t="shared" si="5"/>
        <v>0.6428571428571429</v>
      </c>
    </row>
    <row r="196" spans="2:43" ht="27.95" customHeight="1" x14ac:dyDescent="0.25">
      <c r="B196" s="145">
        <v>186</v>
      </c>
      <c r="C196" s="145">
        <v>2021</v>
      </c>
      <c r="D196" s="145" t="s">
        <v>562</v>
      </c>
      <c r="E196" s="139" t="s">
        <v>625</v>
      </c>
      <c r="F196" s="141" t="s">
        <v>86</v>
      </c>
      <c r="G196" s="146" t="s">
        <v>80</v>
      </c>
      <c r="H196" s="147" t="s">
        <v>87</v>
      </c>
      <c r="I196" s="148" t="s">
        <v>233</v>
      </c>
      <c r="J196" s="149" t="s">
        <v>89</v>
      </c>
      <c r="K196" s="144" t="s">
        <v>69</v>
      </c>
      <c r="L196" s="150">
        <v>43</v>
      </c>
      <c r="M196" s="151" t="str">
        <f>IF(ISERROR(VLOOKUP(L196,Proposito_programa!$C$2:$E$59,2,FALSE))," ",VLOOKUP(L196,Proposito_programa!$C$2:$E$59,2,FALSE))</f>
        <v>Cultura ciudadana para la confianza, la convivencia y la participación desde la vida cotidiana</v>
      </c>
      <c r="N196" s="151" t="str">
        <f>IF(ISERROR(VLOOKUP(L196,Proposito_programa!$C$2:$E$59,3,FALSE))," ",VLOOKUP(L196,Proposito_programa!$C$2:$E$59,3,FALSE))</f>
        <v>Propósito 3: Inspirar confianza y legitimidad para vivir sin miedo y ser epicentro de cultura ciudadana, paz y reconciliación</v>
      </c>
      <c r="O196" s="152">
        <v>2128</v>
      </c>
      <c r="P196" s="153">
        <v>15</v>
      </c>
      <c r="Q196" s="154">
        <v>1123160607</v>
      </c>
      <c r="R196" s="155" t="s">
        <v>626</v>
      </c>
      <c r="S196" s="154" t="s">
        <v>91</v>
      </c>
      <c r="T196" s="154"/>
      <c r="U196" s="227"/>
      <c r="V196" s="228"/>
      <c r="W196" s="142">
        <v>6810000</v>
      </c>
      <c r="X196" s="229"/>
      <c r="Y196" s="172">
        <v>1</v>
      </c>
      <c r="Z196" s="173">
        <v>2421333</v>
      </c>
      <c r="AA196" s="174">
        <f t="shared" si="4"/>
        <v>9231333</v>
      </c>
      <c r="AB196" s="175">
        <v>5523672</v>
      </c>
      <c r="AC196" s="230">
        <v>44448</v>
      </c>
      <c r="AD196" s="230">
        <v>44453</v>
      </c>
      <c r="AE196" s="230">
        <v>44576</v>
      </c>
      <c r="AF196" s="231">
        <v>90</v>
      </c>
      <c r="AG196" s="231">
        <v>1</v>
      </c>
      <c r="AH196" s="232">
        <v>32</v>
      </c>
      <c r="AI196" s="233">
        <v>1032443824</v>
      </c>
      <c r="AJ196" s="231" t="s">
        <v>627</v>
      </c>
      <c r="AK196" s="236">
        <v>44554</v>
      </c>
      <c r="AL196" s="231">
        <v>2421333</v>
      </c>
      <c r="AM196" s="234"/>
      <c r="AN196" s="234" t="s">
        <v>73</v>
      </c>
      <c r="AO196" s="234"/>
      <c r="AP196" s="234"/>
      <c r="AQ196" s="112">
        <f t="shared" si="5"/>
        <v>0.59836125508634563</v>
      </c>
    </row>
    <row r="197" spans="2:43" ht="27.95" customHeight="1" x14ac:dyDescent="0.25">
      <c r="B197" s="145">
        <v>187</v>
      </c>
      <c r="C197" s="145">
        <v>2021</v>
      </c>
      <c r="D197" s="145" t="s">
        <v>628</v>
      </c>
      <c r="E197" s="139" t="s">
        <v>629</v>
      </c>
      <c r="F197" s="141" t="s">
        <v>86</v>
      </c>
      <c r="G197" s="146" t="s">
        <v>80</v>
      </c>
      <c r="H197" s="147" t="s">
        <v>87</v>
      </c>
      <c r="I197" s="148" t="s">
        <v>630</v>
      </c>
      <c r="J197" s="149" t="s">
        <v>89</v>
      </c>
      <c r="K197" s="144" t="s">
        <v>69</v>
      </c>
      <c r="L197" s="150">
        <v>57</v>
      </c>
      <c r="M197" s="151" t="str">
        <f>IF(ISERROR(VLOOKUP(L197,Proposito_programa!$C$2:$E$59,2,FALSE))," ",VLOOKUP(L197,Proposito_programa!$C$2:$E$59,2,FALSE))</f>
        <v>Gestión pública local</v>
      </c>
      <c r="N197" s="151" t="str">
        <f>IF(ISERROR(VLOOKUP(L197,Proposito_programa!$C$2:$E$59,3,FALSE))," ",VLOOKUP(L197,Proposito_programa!$C$2:$E$59,3,FALSE))</f>
        <v>Propósito 5: Construir Bogotá - Región con gobierno abierto, transparente y ciudadanía consciente</v>
      </c>
      <c r="O197" s="152">
        <v>2105</v>
      </c>
      <c r="P197" s="153">
        <v>2</v>
      </c>
      <c r="Q197" s="154">
        <v>1010187248</v>
      </c>
      <c r="R197" s="155" t="s">
        <v>292</v>
      </c>
      <c r="S197" s="154" t="s">
        <v>91</v>
      </c>
      <c r="T197" s="154"/>
      <c r="U197" s="227"/>
      <c r="V197" s="228"/>
      <c r="W197" s="142">
        <v>9080000</v>
      </c>
      <c r="X197" s="229"/>
      <c r="Y197" s="172"/>
      <c r="Z197" s="173"/>
      <c r="AA197" s="174">
        <f t="shared" si="4"/>
        <v>9080000</v>
      </c>
      <c r="AB197" s="175">
        <v>6129000</v>
      </c>
      <c r="AC197" s="230">
        <v>44449</v>
      </c>
      <c r="AD197" s="230">
        <v>44449</v>
      </c>
      <c r="AE197" s="230">
        <v>44561</v>
      </c>
      <c r="AF197" s="231">
        <v>120</v>
      </c>
      <c r="AG197" s="231">
        <v>1</v>
      </c>
      <c r="AH197" s="232">
        <v>9</v>
      </c>
      <c r="AI197" s="233"/>
      <c r="AJ197" s="231"/>
      <c r="AK197" s="231"/>
      <c r="AL197" s="231"/>
      <c r="AM197" s="234"/>
      <c r="AN197" s="234"/>
      <c r="AO197" s="234" t="s">
        <v>73</v>
      </c>
      <c r="AP197" s="234"/>
      <c r="AQ197" s="112">
        <f t="shared" si="5"/>
        <v>0.67500000000000004</v>
      </c>
    </row>
    <row r="198" spans="2:43" ht="27.95" customHeight="1" x14ac:dyDescent="0.25">
      <c r="B198" s="145">
        <v>188</v>
      </c>
      <c r="C198" s="145">
        <v>2021</v>
      </c>
      <c r="D198" s="145" t="s">
        <v>631</v>
      </c>
      <c r="E198" s="139" t="s">
        <v>632</v>
      </c>
      <c r="F198" s="141" t="s">
        <v>86</v>
      </c>
      <c r="G198" s="146" t="s">
        <v>80</v>
      </c>
      <c r="H198" s="147" t="s">
        <v>87</v>
      </c>
      <c r="I198" s="148" t="s">
        <v>349</v>
      </c>
      <c r="J198" s="149" t="s">
        <v>89</v>
      </c>
      <c r="K198" s="144" t="s">
        <v>69</v>
      </c>
      <c r="L198" s="150">
        <v>57</v>
      </c>
      <c r="M198" s="151" t="str">
        <f>IF(ISERROR(VLOOKUP(L198,Proposito_programa!$C$2:$E$59,2,FALSE))," ",VLOOKUP(L198,Proposito_programa!$C$2:$E$59,2,FALSE))</f>
        <v>Gestión pública local</v>
      </c>
      <c r="N198" s="151" t="str">
        <f>IF(ISERROR(VLOOKUP(L198,Proposito_programa!$C$2:$E$59,3,FALSE))," ",VLOOKUP(L198,Proposito_programa!$C$2:$E$59,3,FALSE))</f>
        <v>Propósito 5: Construir Bogotá - Región con gobierno abierto, transparente y ciudadanía consciente</v>
      </c>
      <c r="O198" s="152">
        <v>2105</v>
      </c>
      <c r="P198" s="153">
        <v>3</v>
      </c>
      <c r="Q198" s="154">
        <v>52426849</v>
      </c>
      <c r="R198" s="155" t="s">
        <v>176</v>
      </c>
      <c r="S198" s="154" t="s">
        <v>91</v>
      </c>
      <c r="T198" s="154"/>
      <c r="U198" s="227"/>
      <c r="V198" s="228"/>
      <c r="W198" s="142">
        <v>16740000</v>
      </c>
      <c r="X198" s="229"/>
      <c r="Y198" s="172">
        <v>1</v>
      </c>
      <c r="Z198" s="173">
        <v>5208000</v>
      </c>
      <c r="AA198" s="174">
        <f t="shared" si="4"/>
        <v>21948000</v>
      </c>
      <c r="AB198" s="175">
        <v>15066000</v>
      </c>
      <c r="AC198" s="230">
        <v>44449</v>
      </c>
      <c r="AD198" s="230">
        <v>44449</v>
      </c>
      <c r="AE198" s="230">
        <v>44568</v>
      </c>
      <c r="AF198" s="231">
        <v>90</v>
      </c>
      <c r="AG198" s="231">
        <v>1</v>
      </c>
      <c r="AH198" s="232">
        <v>28</v>
      </c>
      <c r="AI198" s="233"/>
      <c r="AJ198" s="231"/>
      <c r="AK198" s="231"/>
      <c r="AL198" s="231"/>
      <c r="AM198" s="234"/>
      <c r="AN198" s="234"/>
      <c r="AO198" s="234" t="s">
        <v>73</v>
      </c>
      <c r="AP198" s="234"/>
      <c r="AQ198" s="112">
        <f t="shared" si="5"/>
        <v>0.68644067796610164</v>
      </c>
    </row>
    <row r="199" spans="2:43" ht="27.95" customHeight="1" x14ac:dyDescent="0.25">
      <c r="B199" s="145">
        <v>189</v>
      </c>
      <c r="C199" s="145">
        <v>2021</v>
      </c>
      <c r="D199" s="145" t="s">
        <v>633</v>
      </c>
      <c r="E199" s="139" t="s">
        <v>634</v>
      </c>
      <c r="F199" s="141" t="s">
        <v>86</v>
      </c>
      <c r="G199" s="146" t="s">
        <v>80</v>
      </c>
      <c r="H199" s="147" t="s">
        <v>87</v>
      </c>
      <c r="I199" s="148" t="s">
        <v>225</v>
      </c>
      <c r="J199" s="149" t="s">
        <v>89</v>
      </c>
      <c r="K199" s="144" t="s">
        <v>69</v>
      </c>
      <c r="L199" s="150">
        <v>57</v>
      </c>
      <c r="M199" s="151" t="str">
        <f>IF(ISERROR(VLOOKUP(L199,Proposito_programa!$C$2:$E$59,2,FALSE))," ",VLOOKUP(L199,Proposito_programa!$C$2:$E$59,2,FALSE))</f>
        <v>Gestión pública local</v>
      </c>
      <c r="N199" s="151" t="str">
        <f>IF(ISERROR(VLOOKUP(L199,Proposito_programa!$C$2:$E$59,3,FALSE))," ",VLOOKUP(L199,Proposito_programa!$C$2:$E$59,3,FALSE))</f>
        <v>Propósito 5: Construir Bogotá - Región con gobierno abierto, transparente y ciudadanía consciente</v>
      </c>
      <c r="O199" s="152">
        <v>2105</v>
      </c>
      <c r="P199" s="153">
        <v>1</v>
      </c>
      <c r="Q199" s="154">
        <v>1019065822</v>
      </c>
      <c r="R199" s="155" t="s">
        <v>226</v>
      </c>
      <c r="S199" s="154" t="s">
        <v>91</v>
      </c>
      <c r="T199" s="154"/>
      <c r="U199" s="227"/>
      <c r="V199" s="228"/>
      <c r="W199" s="142">
        <v>22320000</v>
      </c>
      <c r="X199" s="229"/>
      <c r="Y199" s="172"/>
      <c r="Z199" s="173"/>
      <c r="AA199" s="174">
        <f t="shared" si="4"/>
        <v>22320000</v>
      </c>
      <c r="AB199" s="175">
        <v>15066000</v>
      </c>
      <c r="AC199" s="230">
        <v>44449</v>
      </c>
      <c r="AD199" s="230">
        <v>44449</v>
      </c>
      <c r="AE199" s="230">
        <v>44561</v>
      </c>
      <c r="AF199" s="231">
        <v>120</v>
      </c>
      <c r="AG199" s="231"/>
      <c r="AH199" s="232"/>
      <c r="AI199" s="233"/>
      <c r="AJ199" s="231"/>
      <c r="AK199" s="231"/>
      <c r="AL199" s="231"/>
      <c r="AM199" s="234"/>
      <c r="AN199" s="234"/>
      <c r="AO199" s="234" t="s">
        <v>73</v>
      </c>
      <c r="AP199" s="234"/>
      <c r="AQ199" s="112">
        <f t="shared" si="5"/>
        <v>0.67500000000000004</v>
      </c>
    </row>
    <row r="200" spans="2:43" ht="27.95" customHeight="1" x14ac:dyDescent="0.25">
      <c r="B200" s="145">
        <v>190</v>
      </c>
      <c r="C200" s="145">
        <v>2021</v>
      </c>
      <c r="D200" s="145" t="s">
        <v>572</v>
      </c>
      <c r="E200" s="139" t="s">
        <v>635</v>
      </c>
      <c r="F200" s="141" t="s">
        <v>86</v>
      </c>
      <c r="G200" s="146" t="s">
        <v>80</v>
      </c>
      <c r="H200" s="147" t="s">
        <v>87</v>
      </c>
      <c r="I200" s="148" t="s">
        <v>636</v>
      </c>
      <c r="J200" s="149" t="s">
        <v>89</v>
      </c>
      <c r="K200" s="144" t="s">
        <v>69</v>
      </c>
      <c r="L200" s="150">
        <v>57</v>
      </c>
      <c r="M200" s="151" t="str">
        <f>IF(ISERROR(VLOOKUP(L200,Proposito_programa!$C$2:$E$59,2,FALSE))," ",VLOOKUP(L200,Proposito_programa!$C$2:$E$59,2,FALSE))</f>
        <v>Gestión pública local</v>
      </c>
      <c r="N200" s="151" t="str">
        <f>IF(ISERROR(VLOOKUP(L200,Proposito_programa!$C$2:$E$59,3,FALSE))," ",VLOOKUP(L200,Proposito_programa!$C$2:$E$59,3,FALSE))</f>
        <v>Propósito 5: Construir Bogotá - Región con gobierno abierto, transparente y ciudadanía consciente</v>
      </c>
      <c r="O200" s="152">
        <v>2105</v>
      </c>
      <c r="P200" s="153">
        <v>2</v>
      </c>
      <c r="Q200" s="154">
        <v>58203250</v>
      </c>
      <c r="R200" s="155" t="s">
        <v>637</v>
      </c>
      <c r="S200" s="154" t="s">
        <v>91</v>
      </c>
      <c r="T200" s="154"/>
      <c r="U200" s="227"/>
      <c r="V200" s="228"/>
      <c r="W200" s="142">
        <v>25200000</v>
      </c>
      <c r="X200" s="229"/>
      <c r="Y200" s="172"/>
      <c r="Z200" s="173"/>
      <c r="AA200" s="174">
        <f t="shared" si="4"/>
        <v>25200000</v>
      </c>
      <c r="AB200" s="175">
        <v>17010000</v>
      </c>
      <c r="AC200" s="230">
        <v>44449</v>
      </c>
      <c r="AD200" s="230">
        <v>44449</v>
      </c>
      <c r="AE200" s="230">
        <v>44570</v>
      </c>
      <c r="AF200" s="231">
        <v>120</v>
      </c>
      <c r="AG200" s="231">
        <v>1</v>
      </c>
      <c r="AH200" s="232">
        <v>9</v>
      </c>
      <c r="AI200" s="233"/>
      <c r="AJ200" s="231"/>
      <c r="AK200" s="231"/>
      <c r="AL200" s="231"/>
      <c r="AM200" s="234"/>
      <c r="AN200" s="234"/>
      <c r="AO200" s="234" t="s">
        <v>73</v>
      </c>
      <c r="AP200" s="234"/>
      <c r="AQ200" s="112">
        <f t="shared" si="5"/>
        <v>0.67500000000000004</v>
      </c>
    </row>
    <row r="201" spans="2:43" ht="27.95" customHeight="1" x14ac:dyDescent="0.25">
      <c r="B201" s="145">
        <v>191</v>
      </c>
      <c r="C201" s="145">
        <v>2021</v>
      </c>
      <c r="D201" s="145" t="s">
        <v>562</v>
      </c>
      <c r="E201" s="139" t="s">
        <v>638</v>
      </c>
      <c r="F201" s="141" t="s">
        <v>86</v>
      </c>
      <c r="G201" s="146" t="s">
        <v>80</v>
      </c>
      <c r="H201" s="147" t="s">
        <v>87</v>
      </c>
      <c r="I201" s="148" t="s">
        <v>233</v>
      </c>
      <c r="J201" s="149" t="s">
        <v>89</v>
      </c>
      <c r="K201" s="144" t="s">
        <v>69</v>
      </c>
      <c r="L201" s="150">
        <v>43</v>
      </c>
      <c r="M201" s="151" t="str">
        <f>IF(ISERROR(VLOOKUP(L201,Proposito_programa!$C$2:$E$59,2,FALSE))," ",VLOOKUP(L201,Proposito_programa!$C$2:$E$59,2,FALSE))</f>
        <v>Cultura ciudadana para la confianza, la convivencia y la participación desde la vida cotidiana</v>
      </c>
      <c r="N201" s="151" t="str">
        <f>IF(ISERROR(VLOOKUP(L201,Proposito_programa!$C$2:$E$59,3,FALSE))," ",VLOOKUP(L201,Proposito_programa!$C$2:$E$59,3,FALSE))</f>
        <v>Propósito 3: Inspirar confianza y legitimidad para vivir sin miedo y ser epicentro de cultura ciudadana, paz y reconciliación</v>
      </c>
      <c r="O201" s="152">
        <v>2128</v>
      </c>
      <c r="P201" s="153">
        <v>15</v>
      </c>
      <c r="Q201" s="154">
        <v>1128626008</v>
      </c>
      <c r="R201" s="155" t="s">
        <v>639</v>
      </c>
      <c r="S201" s="154" t="s">
        <v>91</v>
      </c>
      <c r="T201" s="154"/>
      <c r="U201" s="227"/>
      <c r="V201" s="228"/>
      <c r="W201" s="142">
        <v>6810000</v>
      </c>
      <c r="X201" s="229"/>
      <c r="Y201" s="172">
        <v>1</v>
      </c>
      <c r="Z201" s="173">
        <v>2270000</v>
      </c>
      <c r="AA201" s="174">
        <f t="shared" si="4"/>
        <v>9080000</v>
      </c>
      <c r="AB201" s="175">
        <v>5675000</v>
      </c>
      <c r="AC201" s="230">
        <v>44453</v>
      </c>
      <c r="AD201" s="230">
        <v>44455</v>
      </c>
      <c r="AE201" s="230">
        <v>44576</v>
      </c>
      <c r="AF201" s="231">
        <v>90</v>
      </c>
      <c r="AG201" s="231">
        <v>1</v>
      </c>
      <c r="AH201" s="232">
        <v>30</v>
      </c>
      <c r="AI201" s="233"/>
      <c r="AJ201" s="231"/>
      <c r="AK201" s="231"/>
      <c r="AL201" s="231"/>
      <c r="AM201" s="234"/>
      <c r="AN201" s="234" t="s">
        <v>73</v>
      </c>
      <c r="AO201" s="234"/>
      <c r="AP201" s="234"/>
      <c r="AQ201" s="112">
        <f t="shared" si="5"/>
        <v>0.625</v>
      </c>
    </row>
    <row r="202" spans="2:43" ht="27.95" customHeight="1" x14ac:dyDescent="0.25">
      <c r="B202" s="145">
        <v>192</v>
      </c>
      <c r="C202" s="145">
        <v>2021</v>
      </c>
      <c r="D202" s="145" t="s">
        <v>486</v>
      </c>
      <c r="E202" s="139" t="s">
        <v>640</v>
      </c>
      <c r="F202" s="141" t="s">
        <v>86</v>
      </c>
      <c r="G202" s="146" t="s">
        <v>80</v>
      </c>
      <c r="H202" s="147" t="s">
        <v>87</v>
      </c>
      <c r="I202" s="148" t="s">
        <v>106</v>
      </c>
      <c r="J202" s="149" t="s">
        <v>89</v>
      </c>
      <c r="K202" s="144" t="s">
        <v>69</v>
      </c>
      <c r="L202" s="150">
        <v>57</v>
      </c>
      <c r="M202" s="151" t="str">
        <f>IF(ISERROR(VLOOKUP(L202,Proposito_programa!$C$2:$E$59,2,FALSE))," ",VLOOKUP(L202,Proposito_programa!$C$2:$E$59,2,FALSE))</f>
        <v>Gestión pública local</v>
      </c>
      <c r="N202" s="151" t="str">
        <f>IF(ISERROR(VLOOKUP(L202,Proposito_programa!$C$2:$E$59,3,FALSE))," ",VLOOKUP(L202,Proposito_programa!$C$2:$E$59,3,FALSE))</f>
        <v>Propósito 5: Construir Bogotá - Región con gobierno abierto, transparente y ciudadanía consciente</v>
      </c>
      <c r="O202" s="152">
        <v>2105</v>
      </c>
      <c r="P202" s="153">
        <v>3</v>
      </c>
      <c r="Q202" s="154">
        <v>79750912</v>
      </c>
      <c r="R202" s="155" t="s">
        <v>379</v>
      </c>
      <c r="S202" s="154" t="s">
        <v>91</v>
      </c>
      <c r="T202" s="154"/>
      <c r="U202" s="227"/>
      <c r="V202" s="228"/>
      <c r="W202" s="142">
        <v>10400000</v>
      </c>
      <c r="X202" s="229"/>
      <c r="Y202" s="172"/>
      <c r="Z202" s="173"/>
      <c r="AA202" s="174">
        <f t="shared" si="4"/>
        <v>10400000</v>
      </c>
      <c r="AB202" s="175">
        <v>6673333</v>
      </c>
      <c r="AC202" s="230">
        <v>44452</v>
      </c>
      <c r="AD202" s="230">
        <v>44453</v>
      </c>
      <c r="AE202" s="230">
        <v>44574</v>
      </c>
      <c r="AF202" s="231">
        <v>120</v>
      </c>
      <c r="AG202" s="231">
        <v>1</v>
      </c>
      <c r="AH202" s="232">
        <v>13</v>
      </c>
      <c r="AI202" s="233"/>
      <c r="AJ202" s="231"/>
      <c r="AK202" s="231"/>
      <c r="AL202" s="231"/>
      <c r="AM202" s="234"/>
      <c r="AN202" s="234" t="s">
        <v>73</v>
      </c>
      <c r="AO202" s="234"/>
      <c r="AP202" s="234"/>
      <c r="AQ202" s="112">
        <f t="shared" si="5"/>
        <v>0.64166663461538465</v>
      </c>
    </row>
    <row r="203" spans="2:43" ht="27.95" customHeight="1" x14ac:dyDescent="0.25">
      <c r="B203" s="145">
        <v>193</v>
      </c>
      <c r="C203" s="145">
        <v>2021</v>
      </c>
      <c r="D203" s="145" t="s">
        <v>474</v>
      </c>
      <c r="E203" s="139" t="s">
        <v>641</v>
      </c>
      <c r="F203" s="141" t="s">
        <v>86</v>
      </c>
      <c r="G203" s="146" t="s">
        <v>80</v>
      </c>
      <c r="H203" s="147" t="s">
        <v>87</v>
      </c>
      <c r="I203" s="148" t="s">
        <v>122</v>
      </c>
      <c r="J203" s="149" t="s">
        <v>89</v>
      </c>
      <c r="K203" s="144" t="s">
        <v>69</v>
      </c>
      <c r="L203" s="150">
        <v>57</v>
      </c>
      <c r="M203" s="151" t="str">
        <f>IF(ISERROR(VLOOKUP(L203,Proposito_programa!$C$2:$E$59,2,FALSE))," ",VLOOKUP(L203,Proposito_programa!$C$2:$E$59,2,FALSE))</f>
        <v>Gestión pública local</v>
      </c>
      <c r="N203" s="151" t="str">
        <f>IF(ISERROR(VLOOKUP(L203,Proposito_programa!$C$2:$E$59,3,FALSE))," ",VLOOKUP(L203,Proposito_programa!$C$2:$E$59,3,FALSE))</f>
        <v>Propósito 5: Construir Bogotá - Región con gobierno abierto, transparente y ciudadanía consciente</v>
      </c>
      <c r="O203" s="152">
        <v>2105</v>
      </c>
      <c r="P203" s="153">
        <v>5</v>
      </c>
      <c r="Q203" s="154">
        <v>53116983</v>
      </c>
      <c r="R203" s="155" t="s">
        <v>354</v>
      </c>
      <c r="S203" s="154" t="s">
        <v>91</v>
      </c>
      <c r="T203" s="154"/>
      <c r="U203" s="227"/>
      <c r="V203" s="228"/>
      <c r="W203" s="142">
        <v>22320000</v>
      </c>
      <c r="X203" s="229"/>
      <c r="Y203" s="172"/>
      <c r="Z203" s="173"/>
      <c r="AA203" s="174">
        <f t="shared" si="4"/>
        <v>22320000</v>
      </c>
      <c r="AB203" s="175">
        <v>14322000</v>
      </c>
      <c r="AC203" s="230">
        <v>44452</v>
      </c>
      <c r="AD203" s="230">
        <v>44453</v>
      </c>
      <c r="AE203" s="230">
        <v>44561</v>
      </c>
      <c r="AF203" s="231">
        <v>120</v>
      </c>
      <c r="AG203" s="231"/>
      <c r="AH203" s="232"/>
      <c r="AI203" s="233"/>
      <c r="AJ203" s="231"/>
      <c r="AK203" s="231"/>
      <c r="AL203" s="231"/>
      <c r="AM203" s="234"/>
      <c r="AN203" s="234"/>
      <c r="AO203" s="234" t="s">
        <v>73</v>
      </c>
      <c r="AP203" s="234"/>
      <c r="AQ203" s="112">
        <f t="shared" si="5"/>
        <v>0.64166666666666672</v>
      </c>
    </row>
    <row r="204" spans="2:43" ht="27.95" customHeight="1" x14ac:dyDescent="0.25">
      <c r="B204" s="145">
        <v>194</v>
      </c>
      <c r="C204" s="145">
        <v>2021</v>
      </c>
      <c r="D204" s="145" t="s">
        <v>474</v>
      </c>
      <c r="E204" s="139" t="s">
        <v>642</v>
      </c>
      <c r="F204" s="141" t="s">
        <v>86</v>
      </c>
      <c r="G204" s="146" t="s">
        <v>80</v>
      </c>
      <c r="H204" s="147" t="s">
        <v>87</v>
      </c>
      <c r="I204" s="148" t="s">
        <v>122</v>
      </c>
      <c r="J204" s="149" t="s">
        <v>89</v>
      </c>
      <c r="K204" s="144" t="s">
        <v>69</v>
      </c>
      <c r="L204" s="150">
        <v>57</v>
      </c>
      <c r="M204" s="151" t="str">
        <f>IF(ISERROR(VLOOKUP(L204,Proposito_programa!$C$2:$E$59,2,FALSE))," ",VLOOKUP(L204,Proposito_programa!$C$2:$E$59,2,FALSE))</f>
        <v>Gestión pública local</v>
      </c>
      <c r="N204" s="151" t="str">
        <f>IF(ISERROR(VLOOKUP(L204,Proposito_programa!$C$2:$E$59,3,FALSE))," ",VLOOKUP(L204,Proposito_programa!$C$2:$E$59,3,FALSE))</f>
        <v>Propósito 5: Construir Bogotá - Región con gobierno abierto, transparente y ciudadanía consciente</v>
      </c>
      <c r="O204" s="152">
        <v>2105</v>
      </c>
      <c r="P204" s="153">
        <v>5</v>
      </c>
      <c r="Q204" s="154">
        <v>1010185467</v>
      </c>
      <c r="R204" s="155" t="s">
        <v>308</v>
      </c>
      <c r="S204" s="154" t="s">
        <v>91</v>
      </c>
      <c r="T204" s="154"/>
      <c r="U204" s="227"/>
      <c r="V204" s="228"/>
      <c r="W204" s="142">
        <v>22320000</v>
      </c>
      <c r="X204" s="229"/>
      <c r="Y204" s="172"/>
      <c r="Z204" s="173"/>
      <c r="AA204" s="174">
        <f t="shared" si="4"/>
        <v>22320000</v>
      </c>
      <c r="AB204" s="175">
        <v>14322000</v>
      </c>
      <c r="AC204" s="230">
        <v>44452</v>
      </c>
      <c r="AD204" s="230">
        <v>44453</v>
      </c>
      <c r="AE204" s="230">
        <v>44561</v>
      </c>
      <c r="AF204" s="231">
        <v>120</v>
      </c>
      <c r="AG204" s="231"/>
      <c r="AH204" s="232"/>
      <c r="AI204" s="233"/>
      <c r="AJ204" s="231"/>
      <c r="AK204" s="231"/>
      <c r="AL204" s="231"/>
      <c r="AM204" s="234"/>
      <c r="AN204" s="234"/>
      <c r="AO204" s="234" t="s">
        <v>73</v>
      </c>
      <c r="AP204" s="234"/>
      <c r="AQ204" s="112">
        <f t="shared" si="5"/>
        <v>0.64166666666666672</v>
      </c>
    </row>
    <row r="205" spans="2:43" ht="27.95" customHeight="1" x14ac:dyDescent="0.25">
      <c r="B205" s="145">
        <v>195</v>
      </c>
      <c r="C205" s="145">
        <v>2021</v>
      </c>
      <c r="D205" s="145" t="s">
        <v>605</v>
      </c>
      <c r="E205" s="139" t="s">
        <v>643</v>
      </c>
      <c r="F205" s="141" t="s">
        <v>86</v>
      </c>
      <c r="G205" s="146" t="s">
        <v>80</v>
      </c>
      <c r="H205" s="147" t="s">
        <v>87</v>
      </c>
      <c r="I205" s="148" t="s">
        <v>209</v>
      </c>
      <c r="J205" s="149" t="s">
        <v>89</v>
      </c>
      <c r="K205" s="144" t="s">
        <v>69</v>
      </c>
      <c r="L205" s="150">
        <v>1</v>
      </c>
      <c r="M205" s="151" t="str">
        <f>IF(ISERROR(VLOOKUP(L205,Proposito_programa!$C$2:$E$59,2,FALSE))," ",VLOOKUP(L205,Proposito_programa!$C$2:$E$59,2,FALSE))</f>
        <v>Subsidios y transferencias para la equidad</v>
      </c>
      <c r="N205" s="151" t="str">
        <f>IF(ISERROR(VLOOKUP(L205,Proposito_programa!$C$2:$E$59,3,FALSE))," ",VLOOKUP(L205,Proposito_programa!$C$2:$E$59,3,FALSE))</f>
        <v>Propósito 1: Hacer un nuevo contrato social para incrementar la inclusión social, productiva y política</v>
      </c>
      <c r="O205" s="152">
        <v>2081</v>
      </c>
      <c r="P205" s="153">
        <v>5</v>
      </c>
      <c r="Q205" s="154">
        <v>1022950567</v>
      </c>
      <c r="R205" s="155" t="s">
        <v>285</v>
      </c>
      <c r="S205" s="154" t="s">
        <v>91</v>
      </c>
      <c r="T205" s="154"/>
      <c r="U205" s="227"/>
      <c r="V205" s="228"/>
      <c r="W205" s="142">
        <v>19800000</v>
      </c>
      <c r="X205" s="229"/>
      <c r="Y205" s="172"/>
      <c r="Z205" s="173"/>
      <c r="AA205" s="174">
        <f t="shared" si="4"/>
        <v>19800000</v>
      </c>
      <c r="AB205" s="175">
        <v>12540000</v>
      </c>
      <c r="AC205" s="230">
        <v>44453</v>
      </c>
      <c r="AD205" s="230">
        <v>44454</v>
      </c>
      <c r="AE205" s="230">
        <v>44561</v>
      </c>
      <c r="AF205" s="231">
        <v>120</v>
      </c>
      <c r="AG205" s="231"/>
      <c r="AH205" s="232"/>
      <c r="AI205" s="233"/>
      <c r="AJ205" s="231"/>
      <c r="AK205" s="231"/>
      <c r="AL205" s="231"/>
      <c r="AM205" s="234"/>
      <c r="AN205" s="234"/>
      <c r="AO205" s="234" t="s">
        <v>73</v>
      </c>
      <c r="AP205" s="234"/>
      <c r="AQ205" s="112">
        <f t="shared" si="5"/>
        <v>0.6333333333333333</v>
      </c>
    </row>
    <row r="206" spans="2:43" ht="27.95" customHeight="1" x14ac:dyDescent="0.25">
      <c r="B206" s="145">
        <v>196</v>
      </c>
      <c r="C206" s="145">
        <v>2021</v>
      </c>
      <c r="D206" s="145" t="s">
        <v>577</v>
      </c>
      <c r="E206" s="139" t="s">
        <v>644</v>
      </c>
      <c r="F206" s="141" t="s">
        <v>86</v>
      </c>
      <c r="G206" s="146" t="s">
        <v>80</v>
      </c>
      <c r="H206" s="147" t="s">
        <v>87</v>
      </c>
      <c r="I206" s="148" t="s">
        <v>163</v>
      </c>
      <c r="J206" s="149" t="s">
        <v>89</v>
      </c>
      <c r="K206" s="144" t="s">
        <v>69</v>
      </c>
      <c r="L206" s="150">
        <v>57</v>
      </c>
      <c r="M206" s="151" t="str">
        <f>IF(ISERROR(VLOOKUP(L206,Proposito_programa!$C$2:$E$59,2,FALSE))," ",VLOOKUP(L206,Proposito_programa!$C$2:$E$59,2,FALSE))</f>
        <v>Gestión pública local</v>
      </c>
      <c r="N206" s="151" t="str">
        <f>IF(ISERROR(VLOOKUP(L206,Proposito_programa!$C$2:$E$59,3,FALSE))," ",VLOOKUP(L206,Proposito_programa!$C$2:$E$59,3,FALSE))</f>
        <v>Propósito 5: Construir Bogotá - Región con gobierno abierto, transparente y ciudadanía consciente</v>
      </c>
      <c r="O206" s="152">
        <v>2105</v>
      </c>
      <c r="P206" s="153">
        <v>2</v>
      </c>
      <c r="Q206" s="154">
        <v>1018418087</v>
      </c>
      <c r="R206" s="155" t="s">
        <v>277</v>
      </c>
      <c r="S206" s="154" t="s">
        <v>91</v>
      </c>
      <c r="T206" s="154"/>
      <c r="U206" s="227"/>
      <c r="V206" s="228"/>
      <c r="W206" s="142">
        <v>11440000</v>
      </c>
      <c r="X206" s="229"/>
      <c r="Y206" s="172"/>
      <c r="Z206" s="173"/>
      <c r="AA206" s="174">
        <f t="shared" si="4"/>
        <v>11440000</v>
      </c>
      <c r="AB206" s="175">
        <v>7150000</v>
      </c>
      <c r="AC206" s="230">
        <v>44453</v>
      </c>
      <c r="AD206" s="230">
        <v>44455</v>
      </c>
      <c r="AE206" s="230">
        <v>44561</v>
      </c>
      <c r="AF206" s="231">
        <v>120</v>
      </c>
      <c r="AG206" s="231"/>
      <c r="AH206" s="232"/>
      <c r="AI206" s="233"/>
      <c r="AJ206" s="231"/>
      <c r="AK206" s="231"/>
      <c r="AL206" s="231"/>
      <c r="AM206" s="234"/>
      <c r="AN206" s="234"/>
      <c r="AO206" s="234" t="s">
        <v>73</v>
      </c>
      <c r="AP206" s="234"/>
      <c r="AQ206" s="112">
        <f t="shared" si="5"/>
        <v>0.625</v>
      </c>
    </row>
    <row r="207" spans="2:43" ht="27.95" customHeight="1" x14ac:dyDescent="0.25">
      <c r="B207" s="145">
        <v>197</v>
      </c>
      <c r="C207" s="145">
        <v>2021</v>
      </c>
      <c r="D207" s="145" t="s">
        <v>549</v>
      </c>
      <c r="E207" s="139" t="s">
        <v>645</v>
      </c>
      <c r="F207" s="141" t="s">
        <v>86</v>
      </c>
      <c r="G207" s="146" t="s">
        <v>80</v>
      </c>
      <c r="H207" s="147" t="s">
        <v>87</v>
      </c>
      <c r="I207" s="148" t="s">
        <v>134</v>
      </c>
      <c r="J207" s="149" t="s">
        <v>89</v>
      </c>
      <c r="K207" s="144" t="s">
        <v>69</v>
      </c>
      <c r="L207" s="150">
        <v>57</v>
      </c>
      <c r="M207" s="151" t="str">
        <f>IF(ISERROR(VLOOKUP(L207,Proposito_programa!$C$2:$E$59,2,FALSE))," ",VLOOKUP(L207,Proposito_programa!$C$2:$E$59,2,FALSE))</f>
        <v>Gestión pública local</v>
      </c>
      <c r="N207" s="151" t="str">
        <f>IF(ISERROR(VLOOKUP(L207,Proposito_programa!$C$2:$E$59,3,FALSE))," ",VLOOKUP(L207,Proposito_programa!$C$2:$E$59,3,FALSE))</f>
        <v>Propósito 5: Construir Bogotá - Región con gobierno abierto, transparente y ciudadanía consciente</v>
      </c>
      <c r="O207" s="152">
        <v>2105</v>
      </c>
      <c r="P207" s="153">
        <v>2</v>
      </c>
      <c r="Q207" s="154">
        <v>1026272856</v>
      </c>
      <c r="R207" s="155" t="s">
        <v>263</v>
      </c>
      <c r="S207" s="154" t="s">
        <v>91</v>
      </c>
      <c r="T207" s="154"/>
      <c r="U207" s="227"/>
      <c r="V207" s="228"/>
      <c r="W207" s="142">
        <v>9080000</v>
      </c>
      <c r="X207" s="229"/>
      <c r="Y207" s="172"/>
      <c r="Z207" s="173"/>
      <c r="AA207" s="174">
        <f t="shared" si="4"/>
        <v>9080000</v>
      </c>
      <c r="AB207" s="175">
        <v>5826333</v>
      </c>
      <c r="AC207" s="230">
        <v>44452</v>
      </c>
      <c r="AD207" s="230">
        <v>44453</v>
      </c>
      <c r="AE207" s="230">
        <v>44574</v>
      </c>
      <c r="AF207" s="231">
        <v>120</v>
      </c>
      <c r="AG207" s="231">
        <v>1</v>
      </c>
      <c r="AH207" s="232">
        <v>13</v>
      </c>
      <c r="AI207" s="233"/>
      <c r="AJ207" s="231"/>
      <c r="AK207" s="231"/>
      <c r="AL207" s="231"/>
      <c r="AM207" s="234"/>
      <c r="AN207" s="234" t="s">
        <v>73</v>
      </c>
      <c r="AO207" s="234"/>
      <c r="AP207" s="234"/>
      <c r="AQ207" s="112">
        <f t="shared" si="5"/>
        <v>0.64166662995594714</v>
      </c>
    </row>
    <row r="208" spans="2:43" ht="27.95" customHeight="1" x14ac:dyDescent="0.25">
      <c r="B208" s="145">
        <v>198</v>
      </c>
      <c r="C208" s="145">
        <v>2021</v>
      </c>
      <c r="D208" s="145" t="s">
        <v>646</v>
      </c>
      <c r="E208" s="139" t="s">
        <v>647</v>
      </c>
      <c r="F208" s="141" t="s">
        <v>86</v>
      </c>
      <c r="G208" s="146" t="s">
        <v>80</v>
      </c>
      <c r="H208" s="147" t="s">
        <v>87</v>
      </c>
      <c r="I208" s="148" t="s">
        <v>648</v>
      </c>
      <c r="J208" s="149" t="s">
        <v>89</v>
      </c>
      <c r="K208" s="144" t="s">
        <v>69</v>
      </c>
      <c r="L208" s="150">
        <v>57</v>
      </c>
      <c r="M208" s="151" t="str">
        <f>IF(ISERROR(VLOOKUP(L208,Proposito_programa!$C$2:$E$59,2,FALSE))," ",VLOOKUP(L208,Proposito_programa!$C$2:$E$59,2,FALSE))</f>
        <v>Gestión pública local</v>
      </c>
      <c r="N208" s="151" t="str">
        <f>IF(ISERROR(VLOOKUP(L208,Proposito_programa!$C$2:$E$59,3,FALSE))," ",VLOOKUP(L208,Proposito_programa!$C$2:$E$59,3,FALSE))</f>
        <v>Propósito 5: Construir Bogotá - Región con gobierno abierto, transparente y ciudadanía consciente</v>
      </c>
      <c r="O208" s="152">
        <v>2105</v>
      </c>
      <c r="P208" s="153">
        <v>1</v>
      </c>
      <c r="Q208" s="154">
        <v>1000971218</v>
      </c>
      <c r="R208" s="155" t="s">
        <v>649</v>
      </c>
      <c r="S208" s="154" t="s">
        <v>91</v>
      </c>
      <c r="T208" s="154"/>
      <c r="U208" s="227"/>
      <c r="V208" s="228"/>
      <c r="W208" s="142">
        <v>15510000</v>
      </c>
      <c r="X208" s="229"/>
      <c r="Y208" s="172">
        <v>1</v>
      </c>
      <c r="Z208" s="173">
        <v>4136000</v>
      </c>
      <c r="AA208" s="174">
        <f t="shared" si="4"/>
        <v>19646000</v>
      </c>
      <c r="AB208" s="175">
        <v>13269666</v>
      </c>
      <c r="AC208" s="230">
        <v>44452</v>
      </c>
      <c r="AD208" s="230">
        <v>44453</v>
      </c>
      <c r="AE208" s="230">
        <v>44568</v>
      </c>
      <c r="AF208" s="231">
        <v>90</v>
      </c>
      <c r="AG208" s="231">
        <v>1</v>
      </c>
      <c r="AH208" s="232">
        <v>24</v>
      </c>
      <c r="AI208" s="233"/>
      <c r="AJ208" s="231"/>
      <c r="AK208" s="231"/>
      <c r="AL208" s="231"/>
      <c r="AM208" s="234"/>
      <c r="AN208" s="234"/>
      <c r="AO208" s="234" t="s">
        <v>73</v>
      </c>
      <c r="AP208" s="234"/>
      <c r="AQ208" s="112">
        <f t="shared" si="5"/>
        <v>0.67543856255726353</v>
      </c>
    </row>
    <row r="209" spans="2:43" ht="27.95" customHeight="1" x14ac:dyDescent="0.25">
      <c r="B209" s="145">
        <v>199</v>
      </c>
      <c r="C209" s="145">
        <v>2021</v>
      </c>
      <c r="D209" s="145" t="s">
        <v>650</v>
      </c>
      <c r="E209" s="139" t="s">
        <v>651</v>
      </c>
      <c r="F209" s="141" t="s">
        <v>86</v>
      </c>
      <c r="G209" s="146" t="s">
        <v>80</v>
      </c>
      <c r="H209" s="147" t="s">
        <v>87</v>
      </c>
      <c r="I209" s="148" t="s">
        <v>334</v>
      </c>
      <c r="J209" s="149" t="s">
        <v>89</v>
      </c>
      <c r="K209" s="144" t="s">
        <v>69</v>
      </c>
      <c r="L209" s="150">
        <v>57</v>
      </c>
      <c r="M209" s="151" t="str">
        <f>IF(ISERROR(VLOOKUP(L209,Proposito_programa!$C$2:$E$59,2,FALSE))," ",VLOOKUP(L209,Proposito_programa!$C$2:$E$59,2,FALSE))</f>
        <v>Gestión pública local</v>
      </c>
      <c r="N209" s="151" t="str">
        <f>IF(ISERROR(VLOOKUP(L209,Proposito_programa!$C$2:$E$59,3,FALSE))," ",VLOOKUP(L209,Proposito_programa!$C$2:$E$59,3,FALSE))</f>
        <v>Propósito 5: Construir Bogotá - Región con gobierno abierto, transparente y ciudadanía consciente</v>
      </c>
      <c r="O209" s="152">
        <v>2105</v>
      </c>
      <c r="P209" s="153">
        <v>1</v>
      </c>
      <c r="Q209" s="154">
        <v>91517570</v>
      </c>
      <c r="R209" s="155" t="s">
        <v>335</v>
      </c>
      <c r="S209" s="154" t="s">
        <v>91</v>
      </c>
      <c r="T209" s="154"/>
      <c r="U209" s="227"/>
      <c r="V209" s="228"/>
      <c r="W209" s="142">
        <v>16740000</v>
      </c>
      <c r="X209" s="229"/>
      <c r="Y209" s="172">
        <v>1</v>
      </c>
      <c r="Z209" s="173">
        <v>4464000</v>
      </c>
      <c r="AA209" s="174">
        <f t="shared" si="4"/>
        <v>21204000</v>
      </c>
      <c r="AB209" s="175">
        <v>14322000</v>
      </c>
      <c r="AC209" s="230">
        <v>44453</v>
      </c>
      <c r="AD209" s="230">
        <v>44453</v>
      </c>
      <c r="AE209" s="230">
        <v>44568</v>
      </c>
      <c r="AF209" s="231">
        <v>90</v>
      </c>
      <c r="AG209" s="231">
        <v>1</v>
      </c>
      <c r="AH209" s="232">
        <v>24</v>
      </c>
      <c r="AI209" s="233"/>
      <c r="AJ209" s="231"/>
      <c r="AK209" s="231"/>
      <c r="AL209" s="231"/>
      <c r="AM209" s="234"/>
      <c r="AN209" s="234"/>
      <c r="AO209" s="234" t="s">
        <v>73</v>
      </c>
      <c r="AP209" s="234"/>
      <c r="AQ209" s="112">
        <f t="shared" si="5"/>
        <v>0.67543859649122806</v>
      </c>
    </row>
    <row r="210" spans="2:43" ht="27.95" customHeight="1" x14ac:dyDescent="0.25">
      <c r="B210" s="145">
        <v>200</v>
      </c>
      <c r="C210" s="145">
        <v>2021</v>
      </c>
      <c r="D210" s="145" t="s">
        <v>628</v>
      </c>
      <c r="E210" s="139" t="s">
        <v>652</v>
      </c>
      <c r="F210" s="141" t="s">
        <v>86</v>
      </c>
      <c r="G210" s="146" t="s">
        <v>80</v>
      </c>
      <c r="H210" s="147" t="s">
        <v>87</v>
      </c>
      <c r="I210" s="148" t="s">
        <v>291</v>
      </c>
      <c r="J210" s="149" t="s">
        <v>89</v>
      </c>
      <c r="K210" s="144" t="s">
        <v>69</v>
      </c>
      <c r="L210" s="150">
        <v>57</v>
      </c>
      <c r="M210" s="151" t="str">
        <f>IF(ISERROR(VLOOKUP(L210,Proposito_programa!$C$2:$E$59,2,FALSE))," ",VLOOKUP(L210,Proposito_programa!$C$2:$E$59,2,FALSE))</f>
        <v>Gestión pública local</v>
      </c>
      <c r="N210" s="151" t="str">
        <f>IF(ISERROR(VLOOKUP(L210,Proposito_programa!$C$2:$E$59,3,FALSE))," ",VLOOKUP(L210,Proposito_programa!$C$2:$E$59,3,FALSE))</f>
        <v>Propósito 5: Construir Bogotá - Región con gobierno abierto, transparente y ciudadanía consciente</v>
      </c>
      <c r="O210" s="152">
        <v>2105</v>
      </c>
      <c r="P210" s="153">
        <v>2</v>
      </c>
      <c r="Q210" s="154">
        <v>1026282016</v>
      </c>
      <c r="R210" s="155" t="s">
        <v>391</v>
      </c>
      <c r="S210" s="154" t="s">
        <v>91</v>
      </c>
      <c r="T210" s="154"/>
      <c r="U210" s="227"/>
      <c r="V210" s="228"/>
      <c r="W210" s="142">
        <v>9080000</v>
      </c>
      <c r="X210" s="229"/>
      <c r="Y210" s="172"/>
      <c r="Z210" s="173"/>
      <c r="AA210" s="174">
        <f t="shared" si="4"/>
        <v>9080000</v>
      </c>
      <c r="AB210" s="175">
        <v>5826333</v>
      </c>
      <c r="AC210" s="230">
        <v>44453</v>
      </c>
      <c r="AD210" s="230">
        <v>44453</v>
      </c>
      <c r="AE210" s="230">
        <v>44574</v>
      </c>
      <c r="AF210" s="231">
        <v>120</v>
      </c>
      <c r="AG210" s="231">
        <v>1</v>
      </c>
      <c r="AH210" s="232">
        <v>13</v>
      </c>
      <c r="AI210" s="233"/>
      <c r="AJ210" s="231"/>
      <c r="AK210" s="231"/>
      <c r="AL210" s="231"/>
      <c r="AM210" s="234"/>
      <c r="AN210" s="234" t="s">
        <v>73</v>
      </c>
      <c r="AO210" s="234"/>
      <c r="AP210" s="234"/>
      <c r="AQ210" s="112">
        <f t="shared" si="5"/>
        <v>0.64166662995594714</v>
      </c>
    </row>
    <row r="211" spans="2:43" ht="27.95" customHeight="1" x14ac:dyDescent="0.25">
      <c r="B211" s="170">
        <v>201</v>
      </c>
      <c r="C211" s="145">
        <v>2021</v>
      </c>
      <c r="D211" s="156" t="s">
        <v>653</v>
      </c>
      <c r="E211" s="139" t="s">
        <v>654</v>
      </c>
      <c r="F211" s="141" t="s">
        <v>86</v>
      </c>
      <c r="G211" s="146" t="s">
        <v>80</v>
      </c>
      <c r="H211" s="147" t="s">
        <v>87</v>
      </c>
      <c r="I211" s="148" t="s">
        <v>189</v>
      </c>
      <c r="J211" s="149" t="s">
        <v>89</v>
      </c>
      <c r="K211" s="144" t="s">
        <v>69</v>
      </c>
      <c r="L211" s="150">
        <v>57</v>
      </c>
      <c r="M211" s="151" t="str">
        <f>IF(ISERROR(VLOOKUP(L211,Proposito_programa!$C$2:$E$59,2,FALSE))," ",VLOOKUP(L211,Proposito_programa!$C$2:$E$59,2,FALSE))</f>
        <v>Gestión pública local</v>
      </c>
      <c r="N211" s="151" t="str">
        <f>IF(ISERROR(VLOOKUP(L211,Proposito_programa!$C$2:$E$59,3,FALSE))," ",VLOOKUP(L211,Proposito_programa!$C$2:$E$59,3,FALSE))</f>
        <v>Propósito 5: Construir Bogotá - Región con gobierno abierto, transparente y ciudadanía consciente</v>
      </c>
      <c r="O211" s="152">
        <v>2105</v>
      </c>
      <c r="P211" s="153">
        <v>1</v>
      </c>
      <c r="Q211" s="154">
        <v>79938600</v>
      </c>
      <c r="R211" s="155" t="s">
        <v>190</v>
      </c>
      <c r="S211" s="154" t="s">
        <v>91</v>
      </c>
      <c r="T211" s="154"/>
      <c r="U211" s="227"/>
      <c r="V211" s="228"/>
      <c r="W211" s="142">
        <v>22320000</v>
      </c>
      <c r="X211" s="229"/>
      <c r="Y211" s="172"/>
      <c r="Z211" s="173"/>
      <c r="AA211" s="174">
        <f t="shared" si="4"/>
        <v>22320000</v>
      </c>
      <c r="AB211" s="175">
        <v>12276000</v>
      </c>
      <c r="AC211" s="230">
        <v>44454</v>
      </c>
      <c r="AD211" s="230">
        <v>44455</v>
      </c>
      <c r="AE211" s="230">
        <v>44561</v>
      </c>
      <c r="AF211" s="231">
        <v>120</v>
      </c>
      <c r="AG211" s="231"/>
      <c r="AH211" s="232"/>
      <c r="AI211" s="233">
        <v>52475976</v>
      </c>
      <c r="AJ211" s="231" t="s">
        <v>655</v>
      </c>
      <c r="AK211" s="236">
        <v>44510</v>
      </c>
      <c r="AL211" s="231">
        <v>13392000</v>
      </c>
      <c r="AM211" s="234"/>
      <c r="AN211" s="234"/>
      <c r="AO211" s="234" t="s">
        <v>73</v>
      </c>
      <c r="AP211" s="234"/>
      <c r="AQ211" s="112">
        <f t="shared" si="5"/>
        <v>0.55000000000000004</v>
      </c>
    </row>
    <row r="212" spans="2:43" ht="27.95" customHeight="1" x14ac:dyDescent="0.25">
      <c r="B212" s="170">
        <v>202</v>
      </c>
      <c r="C212" s="145">
        <v>2021</v>
      </c>
      <c r="D212" s="156" t="s">
        <v>656</v>
      </c>
      <c r="E212" s="139" t="s">
        <v>657</v>
      </c>
      <c r="F212" s="141" t="s">
        <v>86</v>
      </c>
      <c r="G212" s="146" t="s">
        <v>80</v>
      </c>
      <c r="H212" s="147" t="s">
        <v>87</v>
      </c>
      <c r="I212" s="148" t="s">
        <v>658</v>
      </c>
      <c r="J212" s="149" t="s">
        <v>89</v>
      </c>
      <c r="K212" s="144" t="s">
        <v>69</v>
      </c>
      <c r="L212" s="150">
        <v>57</v>
      </c>
      <c r="M212" s="151" t="str">
        <f>IF(ISERROR(VLOOKUP(L212,Proposito_programa!$C$2:$E$59,2,FALSE))," ",VLOOKUP(L212,Proposito_programa!$C$2:$E$59,2,FALSE))</f>
        <v>Gestión pública local</v>
      </c>
      <c r="N212" s="151" t="str">
        <f>IF(ISERROR(VLOOKUP(L212,Proposito_programa!$C$2:$E$59,3,FALSE))," ",VLOOKUP(L212,Proposito_programa!$C$2:$E$59,3,FALSE))</f>
        <v>Propósito 5: Construir Bogotá - Región con gobierno abierto, transparente y ciudadanía consciente</v>
      </c>
      <c r="O212" s="152">
        <v>2105</v>
      </c>
      <c r="P212" s="153">
        <v>1</v>
      </c>
      <c r="Q212" s="154">
        <v>1022358891</v>
      </c>
      <c r="R212" s="155" t="s">
        <v>300</v>
      </c>
      <c r="S212" s="154" t="s">
        <v>91</v>
      </c>
      <c r="T212" s="154"/>
      <c r="U212" s="227"/>
      <c r="V212" s="228"/>
      <c r="W212" s="142">
        <v>16290000</v>
      </c>
      <c r="X212" s="229"/>
      <c r="Y212" s="172">
        <v>1</v>
      </c>
      <c r="Z212" s="173">
        <v>4344000</v>
      </c>
      <c r="AA212" s="174">
        <f t="shared" si="4"/>
        <v>20634000</v>
      </c>
      <c r="AB212" s="175">
        <v>13937000</v>
      </c>
      <c r="AC212" s="230">
        <v>44453</v>
      </c>
      <c r="AD212" s="230">
        <v>44453</v>
      </c>
      <c r="AE212" s="230">
        <v>44568</v>
      </c>
      <c r="AF212" s="231">
        <v>90</v>
      </c>
      <c r="AG212" s="231">
        <v>1</v>
      </c>
      <c r="AH212" s="232">
        <v>24</v>
      </c>
      <c r="AI212" s="233">
        <v>40049846</v>
      </c>
      <c r="AJ212" s="231" t="s">
        <v>659</v>
      </c>
      <c r="AK212" s="236">
        <v>44543</v>
      </c>
      <c r="AL212" s="231">
        <v>181000</v>
      </c>
      <c r="AM212" s="234"/>
      <c r="AN212" s="234"/>
      <c r="AO212" s="234" t="s">
        <v>73</v>
      </c>
      <c r="AP212" s="234"/>
      <c r="AQ212" s="112">
        <f t="shared" si="5"/>
        <v>0.67543859649122806</v>
      </c>
    </row>
    <row r="213" spans="2:43" ht="27.95" customHeight="1" x14ac:dyDescent="0.25">
      <c r="B213" s="170">
        <v>203</v>
      </c>
      <c r="C213" s="145">
        <v>2021</v>
      </c>
      <c r="D213" s="156" t="s">
        <v>605</v>
      </c>
      <c r="E213" s="139" t="s">
        <v>660</v>
      </c>
      <c r="F213" s="141" t="s">
        <v>86</v>
      </c>
      <c r="G213" s="146" t="s">
        <v>80</v>
      </c>
      <c r="H213" s="147" t="s">
        <v>87</v>
      </c>
      <c r="I213" s="148" t="s">
        <v>209</v>
      </c>
      <c r="J213" s="149" t="s">
        <v>89</v>
      </c>
      <c r="K213" s="144" t="s">
        <v>69</v>
      </c>
      <c r="L213" s="150">
        <v>1</v>
      </c>
      <c r="M213" s="151" t="str">
        <f>IF(ISERROR(VLOOKUP(L213,Proposito_programa!$C$2:$E$59,2,FALSE))," ",VLOOKUP(L213,Proposito_programa!$C$2:$E$59,2,FALSE))</f>
        <v>Subsidios y transferencias para la equidad</v>
      </c>
      <c r="N213" s="151" t="str">
        <f>IF(ISERROR(VLOOKUP(L213,Proposito_programa!$C$2:$E$59,3,FALSE))," ",VLOOKUP(L213,Proposito_programa!$C$2:$E$59,3,FALSE))</f>
        <v>Propósito 1: Hacer un nuevo contrato social para incrementar la inclusión social, productiva y política</v>
      </c>
      <c r="O213" s="152">
        <v>2081</v>
      </c>
      <c r="P213" s="153">
        <v>5</v>
      </c>
      <c r="Q213" s="154">
        <v>1030557203</v>
      </c>
      <c r="R213" s="155" t="s">
        <v>269</v>
      </c>
      <c r="S213" s="154" t="s">
        <v>91</v>
      </c>
      <c r="T213" s="154"/>
      <c r="U213" s="227"/>
      <c r="V213" s="228"/>
      <c r="W213" s="142">
        <v>19800000</v>
      </c>
      <c r="X213" s="229"/>
      <c r="Y213" s="172"/>
      <c r="Z213" s="173"/>
      <c r="AA213" s="174">
        <f t="shared" si="4"/>
        <v>19800000</v>
      </c>
      <c r="AB213" s="175">
        <v>12540000</v>
      </c>
      <c r="AC213" s="230">
        <v>44454</v>
      </c>
      <c r="AD213" s="230">
        <v>44454</v>
      </c>
      <c r="AE213" s="230">
        <v>44561</v>
      </c>
      <c r="AF213" s="231">
        <v>120</v>
      </c>
      <c r="AG213" s="231"/>
      <c r="AH213" s="232"/>
      <c r="AI213" s="233"/>
      <c r="AJ213" s="231"/>
      <c r="AK213" s="231"/>
      <c r="AL213" s="231"/>
      <c r="AM213" s="234"/>
      <c r="AN213" s="234"/>
      <c r="AO213" s="234" t="s">
        <v>73</v>
      </c>
      <c r="AP213" s="234"/>
      <c r="AQ213" s="112">
        <f t="shared" si="5"/>
        <v>0.6333333333333333</v>
      </c>
    </row>
    <row r="214" spans="2:43" ht="27.95" customHeight="1" x14ac:dyDescent="0.25">
      <c r="B214" s="170">
        <v>204</v>
      </c>
      <c r="C214" s="145">
        <v>2021</v>
      </c>
      <c r="D214" s="156" t="s">
        <v>486</v>
      </c>
      <c r="E214" s="139" t="s">
        <v>661</v>
      </c>
      <c r="F214" s="141" t="s">
        <v>86</v>
      </c>
      <c r="G214" s="146" t="s">
        <v>80</v>
      </c>
      <c r="H214" s="147" t="s">
        <v>87</v>
      </c>
      <c r="I214" s="148" t="s">
        <v>106</v>
      </c>
      <c r="J214" s="149" t="s">
        <v>89</v>
      </c>
      <c r="K214" s="144" t="s">
        <v>69</v>
      </c>
      <c r="L214" s="150">
        <v>57</v>
      </c>
      <c r="M214" s="151" t="str">
        <f>IF(ISERROR(VLOOKUP(L214,Proposito_programa!$C$2:$E$59,2,FALSE))," ",VLOOKUP(L214,Proposito_programa!$C$2:$E$59,2,FALSE))</f>
        <v>Gestión pública local</v>
      </c>
      <c r="N214" s="151" t="str">
        <f>IF(ISERROR(VLOOKUP(L214,Proposito_programa!$C$2:$E$59,3,FALSE))," ",VLOOKUP(L214,Proposito_programa!$C$2:$E$59,3,FALSE))</f>
        <v>Propósito 5: Construir Bogotá - Región con gobierno abierto, transparente y ciudadanía consciente</v>
      </c>
      <c r="O214" s="152">
        <v>2105</v>
      </c>
      <c r="P214" s="153">
        <v>3</v>
      </c>
      <c r="Q214" s="154">
        <v>79912636</v>
      </c>
      <c r="R214" s="155" t="s">
        <v>306</v>
      </c>
      <c r="S214" s="154" t="s">
        <v>91</v>
      </c>
      <c r="T214" s="154"/>
      <c r="U214" s="227"/>
      <c r="V214" s="228"/>
      <c r="W214" s="142">
        <v>10400000</v>
      </c>
      <c r="X214" s="229"/>
      <c r="Y214" s="172"/>
      <c r="Z214" s="173"/>
      <c r="AA214" s="174">
        <f t="shared" ref="AA214:AA279" si="6">+W214+X214+Z214</f>
        <v>10400000</v>
      </c>
      <c r="AB214" s="175">
        <v>6586666</v>
      </c>
      <c r="AC214" s="230">
        <v>44454</v>
      </c>
      <c r="AD214" s="230">
        <v>44454</v>
      </c>
      <c r="AE214" s="230">
        <v>44566</v>
      </c>
      <c r="AF214" s="231">
        <v>120</v>
      </c>
      <c r="AG214" s="231"/>
      <c r="AH214" s="232"/>
      <c r="AI214" s="233"/>
      <c r="AJ214" s="231"/>
      <c r="AK214" s="231"/>
      <c r="AL214" s="231"/>
      <c r="AM214" s="234"/>
      <c r="AN214" s="234"/>
      <c r="AO214" s="234" t="s">
        <v>73</v>
      </c>
      <c r="AP214" s="234"/>
      <c r="AQ214" s="112">
        <f t="shared" ref="AQ214:AQ279" si="7">IF(ISERROR(AB214/AA214),"-",(AB214/AA214))</f>
        <v>0.63333326923076927</v>
      </c>
    </row>
    <row r="215" spans="2:43" ht="27.95" customHeight="1" x14ac:dyDescent="0.25">
      <c r="B215" s="170">
        <v>205</v>
      </c>
      <c r="C215" s="145">
        <v>2021</v>
      </c>
      <c r="D215" s="156" t="s">
        <v>662</v>
      </c>
      <c r="E215" s="139" t="s">
        <v>663</v>
      </c>
      <c r="F215" s="141" t="s">
        <v>86</v>
      </c>
      <c r="G215" s="146" t="s">
        <v>80</v>
      </c>
      <c r="H215" s="147" t="s">
        <v>87</v>
      </c>
      <c r="I215" s="148" t="s">
        <v>664</v>
      </c>
      <c r="J215" s="149" t="s">
        <v>89</v>
      </c>
      <c r="K215" s="144" t="s">
        <v>69</v>
      </c>
      <c r="L215" s="150">
        <v>57</v>
      </c>
      <c r="M215" s="151" t="str">
        <f>IF(ISERROR(VLOOKUP(L215,Proposito_programa!$C$2:$E$59,2,FALSE))," ",VLOOKUP(L215,Proposito_programa!$C$2:$E$59,2,FALSE))</f>
        <v>Gestión pública local</v>
      </c>
      <c r="N215" s="151" t="str">
        <f>IF(ISERROR(VLOOKUP(L215,Proposito_programa!$C$2:$E$59,3,FALSE))," ",VLOOKUP(L215,Proposito_programa!$C$2:$E$59,3,FALSE))</f>
        <v>Propósito 5: Construir Bogotá - Región con gobierno abierto, transparente y ciudadanía consciente</v>
      </c>
      <c r="O215" s="152">
        <v>2105</v>
      </c>
      <c r="P215" s="153">
        <v>1</v>
      </c>
      <c r="Q215" s="154">
        <v>1013637447</v>
      </c>
      <c r="R215" s="155" t="s">
        <v>159</v>
      </c>
      <c r="S215" s="154" t="s">
        <v>91</v>
      </c>
      <c r="T215" s="154"/>
      <c r="U215" s="227"/>
      <c r="V215" s="228"/>
      <c r="W215" s="142">
        <v>6810000</v>
      </c>
      <c r="X215" s="229"/>
      <c r="Y215" s="172">
        <v>1</v>
      </c>
      <c r="Z215" s="173">
        <v>1664667</v>
      </c>
      <c r="AA215" s="174">
        <f t="shared" si="6"/>
        <v>8474667</v>
      </c>
      <c r="AB215" s="175">
        <v>5675000</v>
      </c>
      <c r="AC215" s="230">
        <v>44454</v>
      </c>
      <c r="AD215" s="230">
        <v>44455</v>
      </c>
      <c r="AE215" s="230">
        <v>44568</v>
      </c>
      <c r="AF215" s="231">
        <v>120</v>
      </c>
      <c r="AG215" s="231">
        <v>1</v>
      </c>
      <c r="AH215" s="232">
        <v>22</v>
      </c>
      <c r="AI215" s="233"/>
      <c r="AJ215" s="231"/>
      <c r="AK215" s="231"/>
      <c r="AL215" s="231"/>
      <c r="AM215" s="234"/>
      <c r="AN215" s="234"/>
      <c r="AO215" s="234" t="s">
        <v>73</v>
      </c>
      <c r="AP215" s="234"/>
      <c r="AQ215" s="112">
        <f t="shared" si="7"/>
        <v>0.66964283080385345</v>
      </c>
    </row>
    <row r="216" spans="2:43" ht="27.95" customHeight="1" x14ac:dyDescent="0.25">
      <c r="B216" s="170">
        <v>206</v>
      </c>
      <c r="C216" s="145">
        <v>2021</v>
      </c>
      <c r="D216" s="156" t="s">
        <v>605</v>
      </c>
      <c r="E216" s="139" t="s">
        <v>665</v>
      </c>
      <c r="F216" s="141" t="s">
        <v>86</v>
      </c>
      <c r="G216" s="146" t="s">
        <v>80</v>
      </c>
      <c r="H216" s="147" t="s">
        <v>87</v>
      </c>
      <c r="I216" s="148" t="s">
        <v>209</v>
      </c>
      <c r="J216" s="149" t="s">
        <v>89</v>
      </c>
      <c r="K216" s="144" t="s">
        <v>69</v>
      </c>
      <c r="L216" s="150">
        <v>1</v>
      </c>
      <c r="M216" s="151" t="str">
        <f>IF(ISERROR(VLOOKUP(L216,Proposito_programa!$C$2:$E$59,2,FALSE))," ",VLOOKUP(L216,Proposito_programa!$C$2:$E$59,2,FALSE))</f>
        <v>Subsidios y transferencias para la equidad</v>
      </c>
      <c r="N216" s="151" t="str">
        <f>IF(ISERROR(VLOOKUP(L216,Proposito_programa!$C$2:$E$59,3,FALSE))," ",VLOOKUP(L216,Proposito_programa!$C$2:$E$59,3,FALSE))</f>
        <v>Propósito 1: Hacer un nuevo contrato social para incrementar la inclusión social, productiva y política</v>
      </c>
      <c r="O216" s="152">
        <v>2081</v>
      </c>
      <c r="P216" s="153">
        <v>5</v>
      </c>
      <c r="Q216" s="154">
        <v>1136882124</v>
      </c>
      <c r="R216" s="155" t="s">
        <v>283</v>
      </c>
      <c r="S216" s="154" t="s">
        <v>91</v>
      </c>
      <c r="T216" s="154"/>
      <c r="U216" s="227"/>
      <c r="V216" s="228"/>
      <c r="W216" s="142">
        <v>19800000</v>
      </c>
      <c r="X216" s="229"/>
      <c r="Y216" s="172"/>
      <c r="Z216" s="173"/>
      <c r="AA216" s="174">
        <f t="shared" si="6"/>
        <v>19800000</v>
      </c>
      <c r="AB216" s="175">
        <v>12375000</v>
      </c>
      <c r="AC216" s="230">
        <v>44454</v>
      </c>
      <c r="AD216" s="230">
        <v>44455</v>
      </c>
      <c r="AE216" s="230">
        <v>44561</v>
      </c>
      <c r="AF216" s="231">
        <v>120</v>
      </c>
      <c r="AG216" s="231"/>
      <c r="AH216" s="232"/>
      <c r="AI216" s="233"/>
      <c r="AJ216" s="231"/>
      <c r="AK216" s="231"/>
      <c r="AL216" s="231"/>
      <c r="AM216" s="234"/>
      <c r="AN216" s="234"/>
      <c r="AO216" s="234" t="s">
        <v>73</v>
      </c>
      <c r="AP216" s="234"/>
      <c r="AQ216" s="112">
        <f t="shared" si="7"/>
        <v>0.625</v>
      </c>
    </row>
    <row r="217" spans="2:43" ht="27.95" customHeight="1" x14ac:dyDescent="0.25">
      <c r="B217" s="170">
        <v>207</v>
      </c>
      <c r="C217" s="145">
        <v>2021</v>
      </c>
      <c r="D217" s="156" t="s">
        <v>666</v>
      </c>
      <c r="E217" s="139" t="s">
        <v>667</v>
      </c>
      <c r="F217" s="141" t="s">
        <v>86</v>
      </c>
      <c r="G217" s="146" t="s">
        <v>80</v>
      </c>
      <c r="H217" s="147" t="s">
        <v>87</v>
      </c>
      <c r="I217" s="148" t="s">
        <v>303</v>
      </c>
      <c r="J217" s="149" t="s">
        <v>89</v>
      </c>
      <c r="K217" s="144" t="s">
        <v>69</v>
      </c>
      <c r="L217" s="150">
        <v>57</v>
      </c>
      <c r="M217" s="151" t="str">
        <f>IF(ISERROR(VLOOKUP(L217,Proposito_programa!$C$2:$E$59,2,FALSE))," ",VLOOKUP(L217,Proposito_programa!$C$2:$E$59,2,FALSE))</f>
        <v>Gestión pública local</v>
      </c>
      <c r="N217" s="151" t="str">
        <f>IF(ISERROR(VLOOKUP(L217,Proposito_programa!$C$2:$E$59,3,FALSE))," ",VLOOKUP(L217,Proposito_programa!$C$2:$E$59,3,FALSE))</f>
        <v>Propósito 5: Construir Bogotá - Región con gobierno abierto, transparente y ciudadanía consciente</v>
      </c>
      <c r="O217" s="152">
        <v>2105</v>
      </c>
      <c r="P217" s="153">
        <v>1</v>
      </c>
      <c r="Q217" s="154">
        <v>1039457970</v>
      </c>
      <c r="R217" s="155" t="s">
        <v>304</v>
      </c>
      <c r="S217" s="154" t="s">
        <v>91</v>
      </c>
      <c r="T217" s="154"/>
      <c r="U217" s="227"/>
      <c r="V217" s="228"/>
      <c r="W217" s="142">
        <v>6810000</v>
      </c>
      <c r="X217" s="229"/>
      <c r="Y217" s="172">
        <v>1</v>
      </c>
      <c r="Z217" s="173">
        <v>1664667</v>
      </c>
      <c r="AA217" s="174">
        <f t="shared" si="6"/>
        <v>8474667</v>
      </c>
      <c r="AB217" s="175">
        <v>5675000</v>
      </c>
      <c r="AC217" s="230">
        <v>44454</v>
      </c>
      <c r="AD217" s="230">
        <v>44455</v>
      </c>
      <c r="AE217" s="230">
        <v>44568</v>
      </c>
      <c r="AF217" s="231">
        <v>90</v>
      </c>
      <c r="AG217" s="231">
        <v>1</v>
      </c>
      <c r="AH217" s="232">
        <v>22</v>
      </c>
      <c r="AI217" s="233"/>
      <c r="AJ217" s="231"/>
      <c r="AK217" s="231"/>
      <c r="AL217" s="231"/>
      <c r="AM217" s="234"/>
      <c r="AN217" s="234"/>
      <c r="AO217" s="234" t="s">
        <v>73</v>
      </c>
      <c r="AP217" s="234"/>
      <c r="AQ217" s="112">
        <f t="shared" si="7"/>
        <v>0.66964283080385345</v>
      </c>
    </row>
    <row r="218" spans="2:43" ht="27.95" customHeight="1" x14ac:dyDescent="0.25">
      <c r="B218" s="170">
        <v>208</v>
      </c>
      <c r="C218" s="145">
        <v>2021</v>
      </c>
      <c r="D218" s="156" t="s">
        <v>668</v>
      </c>
      <c r="E218" s="139" t="s">
        <v>669</v>
      </c>
      <c r="F218" s="141" t="s">
        <v>86</v>
      </c>
      <c r="G218" s="146" t="s">
        <v>80</v>
      </c>
      <c r="H218" s="147" t="s">
        <v>87</v>
      </c>
      <c r="I218" s="148" t="s">
        <v>122</v>
      </c>
      <c r="J218" s="149" t="s">
        <v>89</v>
      </c>
      <c r="K218" s="144" t="s">
        <v>69</v>
      </c>
      <c r="L218" s="150">
        <v>57</v>
      </c>
      <c r="M218" s="151" t="str">
        <f>IF(ISERROR(VLOOKUP(L218,Proposito_programa!$C$2:$E$59,2,FALSE))," ",VLOOKUP(L218,Proposito_programa!$C$2:$E$59,2,FALSE))</f>
        <v>Gestión pública local</v>
      </c>
      <c r="N218" s="151" t="str">
        <f>IF(ISERROR(VLOOKUP(L218,Proposito_programa!$C$2:$E$59,3,FALSE))," ",VLOOKUP(L218,Proposito_programa!$C$2:$E$59,3,FALSE))</f>
        <v>Propósito 5: Construir Bogotá - Región con gobierno abierto, transparente y ciudadanía consciente</v>
      </c>
      <c r="O218" s="152">
        <v>2105</v>
      </c>
      <c r="P218" s="153">
        <v>2</v>
      </c>
      <c r="Q218" s="154">
        <v>1012377174</v>
      </c>
      <c r="R218" s="155" t="s">
        <v>670</v>
      </c>
      <c r="S218" s="154" t="s">
        <v>91</v>
      </c>
      <c r="T218" s="154"/>
      <c r="U218" s="227"/>
      <c r="V218" s="228"/>
      <c r="W218" s="142">
        <v>13083000</v>
      </c>
      <c r="X218" s="229"/>
      <c r="Y218" s="172">
        <v>1</v>
      </c>
      <c r="Z218" s="173">
        <v>2180500</v>
      </c>
      <c r="AA218" s="174">
        <f t="shared" si="6"/>
        <v>15263500</v>
      </c>
      <c r="AB218" s="175">
        <v>10902500</v>
      </c>
      <c r="AC218" s="230">
        <v>44454</v>
      </c>
      <c r="AD218" s="230">
        <v>44455</v>
      </c>
      <c r="AE218" s="230">
        <v>44561</v>
      </c>
      <c r="AF218" s="231">
        <v>90</v>
      </c>
      <c r="AG218" s="231">
        <v>1</v>
      </c>
      <c r="AH218" s="232">
        <v>16</v>
      </c>
      <c r="AI218" s="233"/>
      <c r="AJ218" s="231"/>
      <c r="AK218" s="231"/>
      <c r="AL218" s="231"/>
      <c r="AM218" s="234"/>
      <c r="AN218" s="234"/>
      <c r="AO218" s="234" t="s">
        <v>73</v>
      </c>
      <c r="AP218" s="234"/>
      <c r="AQ218" s="112">
        <f t="shared" si="7"/>
        <v>0.7142857142857143</v>
      </c>
    </row>
    <row r="219" spans="2:43" ht="27.95" customHeight="1" x14ac:dyDescent="0.25">
      <c r="B219" s="170">
        <v>209</v>
      </c>
      <c r="C219" s="145">
        <v>2021</v>
      </c>
      <c r="D219" s="156" t="s">
        <v>671</v>
      </c>
      <c r="E219" s="139" t="s">
        <v>672</v>
      </c>
      <c r="F219" s="141" t="s">
        <v>86</v>
      </c>
      <c r="G219" s="146" t="s">
        <v>80</v>
      </c>
      <c r="H219" s="147" t="s">
        <v>87</v>
      </c>
      <c r="I219" s="148" t="s">
        <v>673</v>
      </c>
      <c r="J219" s="149" t="s">
        <v>89</v>
      </c>
      <c r="K219" s="144" t="s">
        <v>69</v>
      </c>
      <c r="L219" s="150">
        <v>57</v>
      </c>
      <c r="M219" s="151" t="str">
        <f>IF(ISERROR(VLOOKUP(L219,Proposito_programa!$C$2:$E$59,2,FALSE))," ",VLOOKUP(L219,Proposito_programa!$C$2:$E$59,2,FALSE))</f>
        <v>Gestión pública local</v>
      </c>
      <c r="N219" s="151" t="str">
        <f>IF(ISERROR(VLOOKUP(L219,Proposito_programa!$C$2:$E$59,3,FALSE))," ",VLOOKUP(L219,Proposito_programa!$C$2:$E$59,3,FALSE))</f>
        <v>Propósito 5: Construir Bogotá - Región con gobierno abierto, transparente y ciudadanía consciente</v>
      </c>
      <c r="O219" s="152">
        <v>2105</v>
      </c>
      <c r="P219" s="153">
        <v>1</v>
      </c>
      <c r="Q219" s="154">
        <v>1112905112</v>
      </c>
      <c r="R219" s="155" t="s">
        <v>397</v>
      </c>
      <c r="S219" s="154" t="s">
        <v>91</v>
      </c>
      <c r="T219" s="154"/>
      <c r="U219" s="227"/>
      <c r="V219" s="228"/>
      <c r="W219" s="142">
        <v>21900000</v>
      </c>
      <c r="X219" s="229"/>
      <c r="Y219" s="172">
        <v>1</v>
      </c>
      <c r="Z219" s="173">
        <v>5353333</v>
      </c>
      <c r="AA219" s="174">
        <f t="shared" si="6"/>
        <v>27253333</v>
      </c>
      <c r="AB219" s="175">
        <v>18250000</v>
      </c>
      <c r="AC219" s="230">
        <v>44454</v>
      </c>
      <c r="AD219" s="230">
        <v>44455</v>
      </c>
      <c r="AE219" s="230">
        <v>44568</v>
      </c>
      <c r="AF219" s="231">
        <v>90</v>
      </c>
      <c r="AG219" s="231">
        <v>1</v>
      </c>
      <c r="AH219" s="232">
        <v>22</v>
      </c>
      <c r="AI219" s="233"/>
      <c r="AJ219" s="231"/>
      <c r="AK219" s="231"/>
      <c r="AL219" s="231"/>
      <c r="AM219" s="234"/>
      <c r="AN219" s="234"/>
      <c r="AO219" s="234" t="s">
        <v>73</v>
      </c>
      <c r="AP219" s="234"/>
      <c r="AQ219" s="112">
        <f t="shared" si="7"/>
        <v>0.66964286533320527</v>
      </c>
    </row>
    <row r="220" spans="2:43" ht="27.95" customHeight="1" x14ac:dyDescent="0.25">
      <c r="B220" s="170">
        <v>210</v>
      </c>
      <c r="C220" s="145">
        <v>2021</v>
      </c>
      <c r="D220" s="156" t="s">
        <v>674</v>
      </c>
      <c r="E220" s="139" t="s">
        <v>675</v>
      </c>
      <c r="F220" s="141" t="s">
        <v>86</v>
      </c>
      <c r="G220" s="146" t="s">
        <v>80</v>
      </c>
      <c r="H220" s="147" t="s">
        <v>87</v>
      </c>
      <c r="I220" s="148" t="s">
        <v>676</v>
      </c>
      <c r="J220" s="149" t="s">
        <v>89</v>
      </c>
      <c r="K220" s="144" t="s">
        <v>69</v>
      </c>
      <c r="L220" s="150">
        <v>57</v>
      </c>
      <c r="M220" s="151" t="str">
        <f>IF(ISERROR(VLOOKUP(L220,Proposito_programa!$C$2:$E$59,2,FALSE))," ",VLOOKUP(L220,Proposito_programa!$C$2:$E$59,2,FALSE))</f>
        <v>Gestión pública local</v>
      </c>
      <c r="N220" s="151" t="str">
        <f>IF(ISERROR(VLOOKUP(L220,Proposito_programa!$C$2:$E$59,3,FALSE))," ",VLOOKUP(L220,Proposito_programa!$C$2:$E$59,3,FALSE))</f>
        <v>Propósito 5: Construir Bogotá - Región con gobierno abierto, transparente y ciudadanía consciente</v>
      </c>
      <c r="O220" s="152">
        <v>2105</v>
      </c>
      <c r="P220" s="153">
        <v>1</v>
      </c>
      <c r="Q220" s="154">
        <v>52581670</v>
      </c>
      <c r="R220" s="155" t="s">
        <v>327</v>
      </c>
      <c r="S220" s="154" t="s">
        <v>91</v>
      </c>
      <c r="T220" s="154"/>
      <c r="U220" s="227"/>
      <c r="V220" s="228"/>
      <c r="W220" s="142">
        <v>16740000</v>
      </c>
      <c r="X220" s="229"/>
      <c r="Y220" s="172"/>
      <c r="Z220" s="173"/>
      <c r="AA220" s="174">
        <f t="shared" si="6"/>
        <v>16740000</v>
      </c>
      <c r="AB220" s="175">
        <v>13206000</v>
      </c>
      <c r="AC220" s="230">
        <v>44459</v>
      </c>
      <c r="AD220" s="230">
        <v>44459</v>
      </c>
      <c r="AE220" s="230">
        <v>44549</v>
      </c>
      <c r="AF220" s="231">
        <v>90</v>
      </c>
      <c r="AG220" s="231"/>
      <c r="AH220" s="232"/>
      <c r="AI220" s="233"/>
      <c r="AJ220" s="231"/>
      <c r="AK220" s="231"/>
      <c r="AL220" s="231"/>
      <c r="AM220" s="234"/>
      <c r="AN220" s="234"/>
      <c r="AO220" s="234" t="s">
        <v>73</v>
      </c>
      <c r="AP220" s="234"/>
      <c r="AQ220" s="112">
        <f t="shared" si="7"/>
        <v>0.78888888888888886</v>
      </c>
    </row>
    <row r="221" spans="2:43" ht="27.95" customHeight="1" x14ac:dyDescent="0.25">
      <c r="B221" s="170">
        <v>211</v>
      </c>
      <c r="C221" s="145">
        <v>2021</v>
      </c>
      <c r="D221" s="156" t="s">
        <v>677</v>
      </c>
      <c r="E221" s="139" t="s">
        <v>678</v>
      </c>
      <c r="F221" s="141" t="s">
        <v>86</v>
      </c>
      <c r="G221" s="146" t="s">
        <v>80</v>
      </c>
      <c r="H221" s="147" t="s">
        <v>87</v>
      </c>
      <c r="I221" s="148" t="s">
        <v>679</v>
      </c>
      <c r="J221" s="149" t="s">
        <v>89</v>
      </c>
      <c r="K221" s="144" t="s">
        <v>69</v>
      </c>
      <c r="L221" s="150">
        <v>57</v>
      </c>
      <c r="M221" s="151" t="str">
        <f>IF(ISERROR(VLOOKUP(L221,Proposito_programa!$C$2:$E$59,2,FALSE))," ",VLOOKUP(L221,Proposito_programa!$C$2:$E$59,2,FALSE))</f>
        <v>Gestión pública local</v>
      </c>
      <c r="N221" s="151" t="str">
        <f>IF(ISERROR(VLOOKUP(L221,Proposito_programa!$C$2:$E$59,3,FALSE))," ",VLOOKUP(L221,Proposito_programa!$C$2:$E$59,3,FALSE))</f>
        <v>Propósito 5: Construir Bogotá - Región con gobierno abierto, transparente y ciudadanía consciente</v>
      </c>
      <c r="O221" s="152">
        <v>2105</v>
      </c>
      <c r="P221" s="153">
        <v>1</v>
      </c>
      <c r="Q221" s="154">
        <v>1101049166</v>
      </c>
      <c r="R221" s="155" t="s">
        <v>383</v>
      </c>
      <c r="S221" s="154" t="s">
        <v>91</v>
      </c>
      <c r="T221" s="154"/>
      <c r="U221" s="227"/>
      <c r="V221" s="228"/>
      <c r="W221" s="142">
        <v>9780000</v>
      </c>
      <c r="X221" s="229"/>
      <c r="Y221" s="172">
        <v>1</v>
      </c>
      <c r="Z221" s="173">
        <v>1956000</v>
      </c>
      <c r="AA221" s="174">
        <f t="shared" si="6"/>
        <v>11736000</v>
      </c>
      <c r="AB221" s="175">
        <v>7715333</v>
      </c>
      <c r="AC221" s="230">
        <v>44459</v>
      </c>
      <c r="AD221" s="230">
        <v>44459</v>
      </c>
      <c r="AE221" s="230">
        <v>44568</v>
      </c>
      <c r="AF221" s="231">
        <v>90</v>
      </c>
      <c r="AG221" s="231">
        <v>1</v>
      </c>
      <c r="AH221" s="232">
        <v>18</v>
      </c>
      <c r="AI221" s="233"/>
      <c r="AJ221" s="231"/>
      <c r="AK221" s="231"/>
      <c r="AL221" s="231"/>
      <c r="AM221" s="234"/>
      <c r="AN221" s="234"/>
      <c r="AO221" s="234" t="s">
        <v>73</v>
      </c>
      <c r="AP221" s="234"/>
      <c r="AQ221" s="112">
        <f t="shared" si="7"/>
        <v>0.65740737900477164</v>
      </c>
    </row>
    <row r="222" spans="2:43" ht="27.95" customHeight="1" x14ac:dyDescent="0.25">
      <c r="B222" s="170">
        <v>212</v>
      </c>
      <c r="C222" s="145">
        <v>2021</v>
      </c>
      <c r="D222" s="156" t="s">
        <v>680</v>
      </c>
      <c r="E222" s="139" t="s">
        <v>681</v>
      </c>
      <c r="F222" s="141" t="s">
        <v>451</v>
      </c>
      <c r="G222" s="146" t="s">
        <v>80</v>
      </c>
      <c r="H222" s="147" t="s">
        <v>451</v>
      </c>
      <c r="I222" s="148" t="s">
        <v>682</v>
      </c>
      <c r="J222" s="149" t="s">
        <v>89</v>
      </c>
      <c r="K222" s="144" t="s">
        <v>69</v>
      </c>
      <c r="L222" s="150">
        <v>54</v>
      </c>
      <c r="M222" s="151" t="str">
        <f>IF(ISERROR(VLOOKUP(L222,Proposito_programa!$C$2:$E$59,2,FALSE))," ",VLOOKUP(L222,Proposito_programa!$C$2:$E$59,2,FALSE))</f>
        <v>Transformación digital y gestión de TIC para un territorio inteligente</v>
      </c>
      <c r="N222" s="151" t="str">
        <f>IF(ISERROR(VLOOKUP(L222,Proposito_programa!$C$2:$E$59,3,FALSE))," ",VLOOKUP(L222,Proposito_programa!$C$2:$E$59,3,FALSE))</f>
        <v>Propósito 5: Construir Bogotá - Región con gobierno abierto, transparente y ciudadanía consciente</v>
      </c>
      <c r="O222" s="152">
        <v>2114</v>
      </c>
      <c r="P222" s="153">
        <v>1</v>
      </c>
      <c r="Q222" s="154">
        <v>899999115</v>
      </c>
      <c r="R222" s="155" t="s">
        <v>683</v>
      </c>
      <c r="S222" s="154" t="s">
        <v>72</v>
      </c>
      <c r="T222" s="154"/>
      <c r="U222" s="227"/>
      <c r="V222" s="228"/>
      <c r="W222" s="142">
        <v>474257088</v>
      </c>
      <c r="X222" s="229"/>
      <c r="Y222" s="172"/>
      <c r="Z222" s="173"/>
      <c r="AA222" s="174">
        <f t="shared" si="6"/>
        <v>474257088</v>
      </c>
      <c r="AB222" s="175">
        <v>0</v>
      </c>
      <c r="AC222" s="230">
        <v>44476</v>
      </c>
      <c r="AD222" s="230">
        <v>44482</v>
      </c>
      <c r="AE222" s="230">
        <v>44846</v>
      </c>
      <c r="AF222" s="231">
        <v>365</v>
      </c>
      <c r="AG222" s="231"/>
      <c r="AH222" s="232"/>
      <c r="AI222" s="233"/>
      <c r="AJ222" s="231"/>
      <c r="AK222" s="231"/>
      <c r="AL222" s="231"/>
      <c r="AM222" s="234"/>
      <c r="AN222" s="234" t="s">
        <v>73</v>
      </c>
      <c r="AO222" s="234"/>
      <c r="AP222" s="234"/>
      <c r="AQ222" s="112">
        <f t="shared" si="7"/>
        <v>0</v>
      </c>
    </row>
    <row r="223" spans="2:43" ht="27.95" customHeight="1" x14ac:dyDescent="0.25">
      <c r="B223" s="170">
        <v>213</v>
      </c>
      <c r="C223" s="145">
        <v>2021</v>
      </c>
      <c r="D223" s="156" t="s">
        <v>562</v>
      </c>
      <c r="E223" s="139" t="s">
        <v>684</v>
      </c>
      <c r="F223" s="141" t="s">
        <v>86</v>
      </c>
      <c r="G223" s="146" t="s">
        <v>80</v>
      </c>
      <c r="H223" s="147" t="s">
        <v>87</v>
      </c>
      <c r="I223" s="148" t="s">
        <v>233</v>
      </c>
      <c r="J223" s="149" t="s">
        <v>89</v>
      </c>
      <c r="K223" s="144" t="s">
        <v>69</v>
      </c>
      <c r="L223" s="150">
        <v>43</v>
      </c>
      <c r="M223" s="151" t="str">
        <f>IF(ISERROR(VLOOKUP(L223,Proposito_programa!$C$2:$E$59,2,FALSE))," ",VLOOKUP(L223,Proposito_programa!$C$2:$E$59,2,FALSE))</f>
        <v>Cultura ciudadana para la confianza, la convivencia y la participación desde la vida cotidiana</v>
      </c>
      <c r="N223" s="151" t="str">
        <f>IF(ISERROR(VLOOKUP(L223,Proposito_programa!$C$2:$E$59,3,FALSE))," ",VLOOKUP(L223,Proposito_programa!$C$2:$E$59,3,FALSE))</f>
        <v>Propósito 3: Inspirar confianza y legitimidad para vivir sin miedo y ser epicentro de cultura ciudadana, paz y reconciliación</v>
      </c>
      <c r="O223" s="152">
        <v>2128</v>
      </c>
      <c r="P223" s="153">
        <v>15</v>
      </c>
      <c r="Q223" s="154">
        <v>52445223</v>
      </c>
      <c r="R223" s="155" t="s">
        <v>393</v>
      </c>
      <c r="S223" s="154" t="s">
        <v>91</v>
      </c>
      <c r="T223" s="154"/>
      <c r="U223" s="227"/>
      <c r="V223" s="228"/>
      <c r="W223" s="142">
        <v>6810000</v>
      </c>
      <c r="X223" s="229"/>
      <c r="Y223" s="172">
        <v>1</v>
      </c>
      <c r="Z223" s="173">
        <v>1891667</v>
      </c>
      <c r="AA223" s="174">
        <f t="shared" si="6"/>
        <v>8701667</v>
      </c>
      <c r="AB223" s="175">
        <v>5296666</v>
      </c>
      <c r="AC223" s="230">
        <v>44459</v>
      </c>
      <c r="AD223" s="230">
        <v>44460</v>
      </c>
      <c r="AE223" s="230">
        <v>44576</v>
      </c>
      <c r="AF223" s="231">
        <v>90</v>
      </c>
      <c r="AG223" s="231">
        <v>1</v>
      </c>
      <c r="AH223" s="232">
        <v>25</v>
      </c>
      <c r="AI223" s="233"/>
      <c r="AJ223" s="231"/>
      <c r="AK223" s="231"/>
      <c r="AL223" s="231"/>
      <c r="AM223" s="234"/>
      <c r="AN223" s="234" t="s">
        <v>73</v>
      </c>
      <c r="AO223" s="234"/>
      <c r="AP223" s="234"/>
      <c r="AQ223" s="112">
        <f t="shared" si="7"/>
        <v>0.60869555224303573</v>
      </c>
    </row>
    <row r="224" spans="2:43" ht="27.95" customHeight="1" x14ac:dyDescent="0.25">
      <c r="B224" s="170">
        <v>214</v>
      </c>
      <c r="C224" s="145">
        <v>2021</v>
      </c>
      <c r="D224" s="156" t="s">
        <v>547</v>
      </c>
      <c r="E224" s="139" t="s">
        <v>685</v>
      </c>
      <c r="F224" s="141" t="s">
        <v>86</v>
      </c>
      <c r="G224" s="146" t="s">
        <v>80</v>
      </c>
      <c r="H224" s="147" t="s">
        <v>87</v>
      </c>
      <c r="I224" s="148" t="s">
        <v>148</v>
      </c>
      <c r="J224" s="149" t="s">
        <v>89</v>
      </c>
      <c r="K224" s="144" t="s">
        <v>69</v>
      </c>
      <c r="L224" s="150">
        <v>57</v>
      </c>
      <c r="M224" s="151" t="str">
        <f>IF(ISERROR(VLOOKUP(L224,Proposito_programa!$C$2:$E$59,2,FALSE))," ",VLOOKUP(L224,Proposito_programa!$C$2:$E$59,2,FALSE))</f>
        <v>Gestión pública local</v>
      </c>
      <c r="N224" s="151" t="str">
        <f>IF(ISERROR(VLOOKUP(L224,Proposito_programa!$C$2:$E$59,3,FALSE))," ",VLOOKUP(L224,Proposito_programa!$C$2:$E$59,3,FALSE))</f>
        <v>Propósito 5: Construir Bogotá - Región con gobierno abierto, transparente y ciudadanía consciente</v>
      </c>
      <c r="O224" s="152">
        <v>2105</v>
      </c>
      <c r="P224" s="153">
        <v>3</v>
      </c>
      <c r="Q224" s="154">
        <v>51841202</v>
      </c>
      <c r="R224" s="155" t="s">
        <v>369</v>
      </c>
      <c r="S224" s="154" t="s">
        <v>91</v>
      </c>
      <c r="T224" s="154"/>
      <c r="U224" s="227"/>
      <c r="V224" s="228"/>
      <c r="W224" s="142">
        <v>22320000</v>
      </c>
      <c r="X224" s="229"/>
      <c r="Y224" s="172"/>
      <c r="Z224" s="173"/>
      <c r="AA224" s="174">
        <f t="shared" si="6"/>
        <v>22320000</v>
      </c>
      <c r="AB224" s="175">
        <v>13020000</v>
      </c>
      <c r="AC224" s="230">
        <v>44459</v>
      </c>
      <c r="AD224" s="230">
        <v>44460</v>
      </c>
      <c r="AE224" s="230">
        <v>44561</v>
      </c>
      <c r="AF224" s="231">
        <v>120</v>
      </c>
      <c r="AG224" s="231"/>
      <c r="AH224" s="232"/>
      <c r="AI224" s="233"/>
      <c r="AJ224" s="231"/>
      <c r="AK224" s="231"/>
      <c r="AL224" s="231"/>
      <c r="AM224" s="234"/>
      <c r="AN224" s="234"/>
      <c r="AO224" s="234" t="s">
        <v>73</v>
      </c>
      <c r="AP224" s="234"/>
      <c r="AQ224" s="112">
        <f t="shared" si="7"/>
        <v>0.58333333333333337</v>
      </c>
    </row>
    <row r="225" spans="2:43" ht="27.95" customHeight="1" x14ac:dyDescent="0.25">
      <c r="B225" s="170">
        <v>215</v>
      </c>
      <c r="C225" s="145">
        <v>2021</v>
      </c>
      <c r="D225" s="156" t="s">
        <v>668</v>
      </c>
      <c r="E225" s="139" t="s">
        <v>686</v>
      </c>
      <c r="F225" s="141" t="s">
        <v>86</v>
      </c>
      <c r="G225" s="146" t="s">
        <v>80</v>
      </c>
      <c r="H225" s="147" t="s">
        <v>87</v>
      </c>
      <c r="I225" s="148" t="s">
        <v>122</v>
      </c>
      <c r="J225" s="149" t="s">
        <v>89</v>
      </c>
      <c r="K225" s="144" t="s">
        <v>69</v>
      </c>
      <c r="L225" s="150">
        <v>57</v>
      </c>
      <c r="M225" s="151" t="str">
        <f>IF(ISERROR(VLOOKUP(L225,Proposito_programa!$C$2:$E$59,2,FALSE))," ",VLOOKUP(L225,Proposito_programa!$C$2:$E$59,2,FALSE))</f>
        <v>Gestión pública local</v>
      </c>
      <c r="N225" s="151" t="str">
        <f>IF(ISERROR(VLOOKUP(L225,Proposito_programa!$C$2:$E$59,3,FALSE))," ",VLOOKUP(L225,Proposito_programa!$C$2:$E$59,3,FALSE))</f>
        <v>Propósito 5: Construir Bogotá - Región con gobierno abierto, transparente y ciudadanía consciente</v>
      </c>
      <c r="O225" s="152">
        <v>2105</v>
      </c>
      <c r="P225" s="153">
        <v>2</v>
      </c>
      <c r="Q225" s="154">
        <v>32675745</v>
      </c>
      <c r="R225" s="155" t="s">
        <v>687</v>
      </c>
      <c r="S225" s="154" t="s">
        <v>91</v>
      </c>
      <c r="T225" s="154"/>
      <c r="U225" s="227"/>
      <c r="V225" s="228"/>
      <c r="W225" s="142">
        <v>13083000</v>
      </c>
      <c r="X225" s="229"/>
      <c r="Y225" s="172">
        <v>1</v>
      </c>
      <c r="Z225" s="173">
        <v>2616600</v>
      </c>
      <c r="AA225" s="174">
        <f t="shared" si="6"/>
        <v>15699600</v>
      </c>
      <c r="AB225" s="175">
        <v>10321033</v>
      </c>
      <c r="AC225" s="230">
        <v>44459</v>
      </c>
      <c r="AD225" s="230">
        <v>44459</v>
      </c>
      <c r="AE225" s="230">
        <v>44568</v>
      </c>
      <c r="AF225" s="231">
        <v>90</v>
      </c>
      <c r="AG225" s="231">
        <v>1</v>
      </c>
      <c r="AH225" s="232">
        <v>18</v>
      </c>
      <c r="AI225" s="233"/>
      <c r="AJ225" s="231"/>
      <c r="AK225" s="231"/>
      <c r="AL225" s="231"/>
      <c r="AM225" s="234"/>
      <c r="AN225" s="234"/>
      <c r="AO225" s="234" t="s">
        <v>73</v>
      </c>
      <c r="AP225" s="234"/>
      <c r="AQ225" s="112">
        <f t="shared" si="7"/>
        <v>0.65740738617544392</v>
      </c>
    </row>
    <row r="226" spans="2:43" ht="27.95" customHeight="1" x14ac:dyDescent="0.25">
      <c r="B226" s="170">
        <v>216</v>
      </c>
      <c r="C226" s="145">
        <v>2021</v>
      </c>
      <c r="D226" s="156" t="s">
        <v>688</v>
      </c>
      <c r="E226" s="139" t="s">
        <v>689</v>
      </c>
      <c r="F226" s="141" t="s">
        <v>79</v>
      </c>
      <c r="G226" s="146" t="s">
        <v>139</v>
      </c>
      <c r="H226" s="147" t="s">
        <v>70</v>
      </c>
      <c r="I226" s="148" t="s">
        <v>690</v>
      </c>
      <c r="J226" s="149" t="s">
        <v>89</v>
      </c>
      <c r="K226" s="144" t="s">
        <v>69</v>
      </c>
      <c r="L226" s="150">
        <v>57</v>
      </c>
      <c r="M226" s="151" t="str">
        <f>IF(ISERROR(VLOOKUP(L226,Proposito_programa!$C$2:$E$59,2,FALSE))," ",VLOOKUP(L226,Proposito_programa!$C$2:$E$59,2,FALSE))</f>
        <v>Gestión pública local</v>
      </c>
      <c r="N226" s="151" t="str">
        <f>IF(ISERROR(VLOOKUP(L226,Proposito_programa!$C$2:$E$59,3,FALSE))," ",VLOOKUP(L226,Proposito_programa!$C$2:$E$59,3,FALSE))</f>
        <v>Propósito 5: Construir Bogotá - Región con gobierno abierto, transparente y ciudadanía consciente</v>
      </c>
      <c r="O226" s="152">
        <v>2105</v>
      </c>
      <c r="P226" s="153">
        <v>6</v>
      </c>
      <c r="Q226" s="154">
        <v>10022018</v>
      </c>
      <c r="R226" s="155" t="s">
        <v>1440</v>
      </c>
      <c r="S226" s="154" t="s">
        <v>91</v>
      </c>
      <c r="T226" s="154"/>
      <c r="U226" s="227"/>
      <c r="V226" s="228"/>
      <c r="W226" s="142">
        <v>12891400</v>
      </c>
      <c r="X226" s="229"/>
      <c r="Y226" s="172"/>
      <c r="Z226" s="173"/>
      <c r="AA226" s="174">
        <f t="shared" si="6"/>
        <v>12891400</v>
      </c>
      <c r="AB226" s="175">
        <v>0</v>
      </c>
      <c r="AC226" s="230">
        <v>44460</v>
      </c>
      <c r="AD226" s="230">
        <v>44469</v>
      </c>
      <c r="AE226" s="230">
        <v>44575</v>
      </c>
      <c r="AF226" s="231">
        <v>60</v>
      </c>
      <c r="AG226" s="231">
        <v>2</v>
      </c>
      <c r="AH226" s="232">
        <v>39</v>
      </c>
      <c r="AI226" s="233"/>
      <c r="AJ226" s="231"/>
      <c r="AK226" s="231"/>
      <c r="AL226" s="231"/>
      <c r="AM226" s="234"/>
      <c r="AN226" s="234"/>
      <c r="AO226" s="234" t="s">
        <v>73</v>
      </c>
      <c r="AP226" s="234"/>
      <c r="AQ226" s="112">
        <f t="shared" si="7"/>
        <v>0</v>
      </c>
    </row>
    <row r="227" spans="2:43" ht="27.95" customHeight="1" x14ac:dyDescent="0.25">
      <c r="B227" s="170">
        <v>217</v>
      </c>
      <c r="C227" s="145">
        <v>2021</v>
      </c>
      <c r="D227" s="156" t="s">
        <v>631</v>
      </c>
      <c r="E227" s="139" t="s">
        <v>691</v>
      </c>
      <c r="F227" s="141" t="s">
        <v>86</v>
      </c>
      <c r="G227" s="146" t="s">
        <v>80</v>
      </c>
      <c r="H227" s="147" t="s">
        <v>87</v>
      </c>
      <c r="I227" s="148" t="s">
        <v>349</v>
      </c>
      <c r="J227" s="149" t="s">
        <v>89</v>
      </c>
      <c r="K227" s="144" t="s">
        <v>69</v>
      </c>
      <c r="L227" s="150">
        <v>57</v>
      </c>
      <c r="M227" s="151" t="str">
        <f>IF(ISERROR(VLOOKUP(L227,Proposito_programa!$C$2:$E$59,2,FALSE))," ",VLOOKUP(L227,Proposito_programa!$C$2:$E$59,2,FALSE))</f>
        <v>Gestión pública local</v>
      </c>
      <c r="N227" s="151" t="str">
        <f>IF(ISERROR(VLOOKUP(L227,Proposito_programa!$C$2:$E$59,3,FALSE))," ",VLOOKUP(L227,Proposito_programa!$C$2:$E$59,3,FALSE))</f>
        <v>Propósito 5: Construir Bogotá - Región con gobierno abierto, transparente y ciudadanía consciente</v>
      </c>
      <c r="O227" s="152">
        <v>2105</v>
      </c>
      <c r="P227" s="153">
        <v>3</v>
      </c>
      <c r="Q227" s="154">
        <v>1051818449</v>
      </c>
      <c r="R227" s="155" t="s">
        <v>399</v>
      </c>
      <c r="S227" s="154" t="s">
        <v>91</v>
      </c>
      <c r="T227" s="154"/>
      <c r="U227" s="227"/>
      <c r="V227" s="228"/>
      <c r="W227" s="142">
        <v>16740000</v>
      </c>
      <c r="X227" s="229"/>
      <c r="Y227" s="172">
        <v>1</v>
      </c>
      <c r="Z227" s="173">
        <v>2604000</v>
      </c>
      <c r="AA227" s="174">
        <f t="shared" si="6"/>
        <v>19344000</v>
      </c>
      <c r="AB227" s="175">
        <v>12462000</v>
      </c>
      <c r="AC227" s="230">
        <v>44460</v>
      </c>
      <c r="AD227" s="230">
        <v>44463</v>
      </c>
      <c r="AE227" s="230">
        <v>44568</v>
      </c>
      <c r="AF227" s="231">
        <v>90</v>
      </c>
      <c r="AG227" s="231">
        <v>1</v>
      </c>
      <c r="AH227" s="232">
        <v>14</v>
      </c>
      <c r="AI227" s="233"/>
      <c r="AJ227" s="231"/>
      <c r="AK227" s="231"/>
      <c r="AL227" s="231"/>
      <c r="AM227" s="234"/>
      <c r="AN227" s="234"/>
      <c r="AO227" s="234" t="s">
        <v>73</v>
      </c>
      <c r="AP227" s="234"/>
      <c r="AQ227" s="112">
        <f t="shared" si="7"/>
        <v>0.64423076923076927</v>
      </c>
    </row>
    <row r="228" spans="2:43" ht="27.95" customHeight="1" x14ac:dyDescent="0.25">
      <c r="B228" s="170">
        <v>218</v>
      </c>
      <c r="C228" s="145">
        <v>2021</v>
      </c>
      <c r="D228" s="156" t="s">
        <v>692</v>
      </c>
      <c r="E228" s="139" t="s">
        <v>693</v>
      </c>
      <c r="F228" s="141" t="s">
        <v>86</v>
      </c>
      <c r="G228" s="146" t="s">
        <v>80</v>
      </c>
      <c r="H228" s="147" t="s">
        <v>87</v>
      </c>
      <c r="I228" s="148" t="s">
        <v>388</v>
      </c>
      <c r="J228" s="149" t="s">
        <v>89</v>
      </c>
      <c r="K228" s="144" t="s">
        <v>69</v>
      </c>
      <c r="L228" s="150">
        <v>57</v>
      </c>
      <c r="M228" s="151" t="str">
        <f>IF(ISERROR(VLOOKUP(L228,Proposito_programa!$C$2:$E$59,2,FALSE))," ",VLOOKUP(L228,Proposito_programa!$C$2:$E$59,2,FALSE))</f>
        <v>Gestión pública local</v>
      </c>
      <c r="N228" s="151" t="str">
        <f>IF(ISERROR(VLOOKUP(L228,Proposito_programa!$C$2:$E$59,3,FALSE))," ",VLOOKUP(L228,Proposito_programa!$C$2:$E$59,3,FALSE))</f>
        <v>Propósito 5: Construir Bogotá - Región con gobierno abierto, transparente y ciudadanía consciente</v>
      </c>
      <c r="O228" s="152">
        <v>2105</v>
      </c>
      <c r="P228" s="153">
        <v>1</v>
      </c>
      <c r="Q228" s="154">
        <v>80069750</v>
      </c>
      <c r="R228" s="155" t="s">
        <v>694</v>
      </c>
      <c r="S228" s="154" t="s">
        <v>91</v>
      </c>
      <c r="T228" s="154"/>
      <c r="U228" s="227"/>
      <c r="V228" s="228"/>
      <c r="W228" s="142">
        <v>16740000</v>
      </c>
      <c r="X228" s="229"/>
      <c r="Y228" s="172">
        <v>1</v>
      </c>
      <c r="Z228" s="173">
        <v>2604000</v>
      </c>
      <c r="AA228" s="174">
        <f t="shared" si="6"/>
        <v>19344000</v>
      </c>
      <c r="AB228" s="175">
        <v>12462000</v>
      </c>
      <c r="AC228" s="230">
        <v>44462</v>
      </c>
      <c r="AD228" s="230">
        <v>44463</v>
      </c>
      <c r="AE228" s="230">
        <v>44568</v>
      </c>
      <c r="AF228" s="231">
        <v>90</v>
      </c>
      <c r="AG228" s="231">
        <v>1</v>
      </c>
      <c r="AH228" s="232">
        <v>14</v>
      </c>
      <c r="AI228" s="233"/>
      <c r="AJ228" s="231"/>
      <c r="AK228" s="231"/>
      <c r="AL228" s="231"/>
      <c r="AM228" s="234"/>
      <c r="AN228" s="234"/>
      <c r="AO228" s="234" t="s">
        <v>73</v>
      </c>
      <c r="AP228" s="234"/>
      <c r="AQ228" s="112">
        <f t="shared" si="7"/>
        <v>0.64423076923076927</v>
      </c>
    </row>
    <row r="229" spans="2:43" ht="27.95" customHeight="1" x14ac:dyDescent="0.25">
      <c r="B229" s="170">
        <v>219</v>
      </c>
      <c r="C229" s="145">
        <v>2021</v>
      </c>
      <c r="D229" s="156" t="s">
        <v>474</v>
      </c>
      <c r="E229" s="139" t="s">
        <v>695</v>
      </c>
      <c r="F229" s="141" t="s">
        <v>86</v>
      </c>
      <c r="G229" s="146" t="s">
        <v>80</v>
      </c>
      <c r="H229" s="147" t="s">
        <v>87</v>
      </c>
      <c r="I229" s="148" t="s">
        <v>122</v>
      </c>
      <c r="J229" s="149" t="s">
        <v>89</v>
      </c>
      <c r="K229" s="144" t="s">
        <v>69</v>
      </c>
      <c r="L229" s="150">
        <v>57</v>
      </c>
      <c r="M229" s="151" t="str">
        <f>IF(ISERROR(VLOOKUP(L229,Proposito_programa!$C$2:$E$59,2,FALSE))," ",VLOOKUP(L229,Proposito_programa!$C$2:$E$59,2,FALSE))</f>
        <v>Gestión pública local</v>
      </c>
      <c r="N229" s="151" t="str">
        <f>IF(ISERROR(VLOOKUP(L229,Proposito_programa!$C$2:$E$59,3,FALSE))," ",VLOOKUP(L229,Proposito_programa!$C$2:$E$59,3,FALSE))</f>
        <v>Propósito 5: Construir Bogotá - Región con gobierno abierto, transparente y ciudadanía consciente</v>
      </c>
      <c r="O229" s="152">
        <v>2105</v>
      </c>
      <c r="P229" s="153">
        <v>5</v>
      </c>
      <c r="Q229" s="154">
        <v>79463678</v>
      </c>
      <c r="R229" s="155" t="s">
        <v>414</v>
      </c>
      <c r="S229" s="154" t="s">
        <v>91</v>
      </c>
      <c r="T229" s="154"/>
      <c r="U229" s="227"/>
      <c r="V229" s="228"/>
      <c r="W229" s="142">
        <v>22320000</v>
      </c>
      <c r="X229" s="229"/>
      <c r="Y229" s="172"/>
      <c r="Z229" s="173"/>
      <c r="AA229" s="174">
        <f t="shared" si="6"/>
        <v>22320000</v>
      </c>
      <c r="AB229" s="175">
        <v>13020000</v>
      </c>
      <c r="AC229" s="230">
        <v>44460</v>
      </c>
      <c r="AD229" s="230">
        <v>44460</v>
      </c>
      <c r="AE229" s="230">
        <v>44561</v>
      </c>
      <c r="AF229" s="231">
        <v>120</v>
      </c>
      <c r="AG229" s="231"/>
      <c r="AH229" s="232"/>
      <c r="AI229" s="233"/>
      <c r="AJ229" s="231"/>
      <c r="AK229" s="231"/>
      <c r="AL229" s="231"/>
      <c r="AM229" s="234"/>
      <c r="AN229" s="234"/>
      <c r="AO229" s="234" t="s">
        <v>73</v>
      </c>
      <c r="AP229" s="234"/>
      <c r="AQ229" s="112">
        <f t="shared" si="7"/>
        <v>0.58333333333333337</v>
      </c>
    </row>
    <row r="230" spans="2:43" ht="27.95" customHeight="1" x14ac:dyDescent="0.25">
      <c r="B230" s="170">
        <v>220</v>
      </c>
      <c r="C230" s="145">
        <v>2021</v>
      </c>
      <c r="D230" s="156" t="s">
        <v>631</v>
      </c>
      <c r="E230" s="139" t="s">
        <v>696</v>
      </c>
      <c r="F230" s="141" t="s">
        <v>86</v>
      </c>
      <c r="G230" s="146" t="s">
        <v>80</v>
      </c>
      <c r="H230" s="147" t="s">
        <v>87</v>
      </c>
      <c r="I230" s="148" t="s">
        <v>349</v>
      </c>
      <c r="J230" s="149" t="s">
        <v>89</v>
      </c>
      <c r="K230" s="144" t="s">
        <v>69</v>
      </c>
      <c r="L230" s="150">
        <v>57</v>
      </c>
      <c r="M230" s="151" t="str">
        <f>IF(ISERROR(VLOOKUP(L230,Proposito_programa!$C$2:$E$59,2,FALSE))," ",VLOOKUP(L230,Proposito_programa!$C$2:$E$59,2,FALSE))</f>
        <v>Gestión pública local</v>
      </c>
      <c r="N230" s="151" t="str">
        <f>IF(ISERROR(VLOOKUP(L230,Proposito_programa!$C$2:$E$59,3,FALSE))," ",VLOOKUP(L230,Proposito_programa!$C$2:$E$59,3,FALSE))</f>
        <v>Propósito 5: Construir Bogotá - Región con gobierno abierto, transparente y ciudadanía consciente</v>
      </c>
      <c r="O230" s="152">
        <v>2105</v>
      </c>
      <c r="P230" s="153">
        <v>3</v>
      </c>
      <c r="Q230" s="154">
        <v>1098700541</v>
      </c>
      <c r="R230" s="155" t="s">
        <v>697</v>
      </c>
      <c r="S230" s="154" t="s">
        <v>91</v>
      </c>
      <c r="T230" s="154"/>
      <c r="U230" s="227"/>
      <c r="V230" s="228"/>
      <c r="W230" s="142">
        <v>16740000</v>
      </c>
      <c r="X230" s="229"/>
      <c r="Y230" s="172">
        <v>1</v>
      </c>
      <c r="Z230" s="173">
        <v>2604000</v>
      </c>
      <c r="AA230" s="174">
        <f t="shared" si="6"/>
        <v>19344000</v>
      </c>
      <c r="AB230" s="175">
        <v>12462000</v>
      </c>
      <c r="AC230" s="230">
        <v>44462</v>
      </c>
      <c r="AD230" s="230" t="s">
        <v>698</v>
      </c>
      <c r="AE230" s="230">
        <v>44568</v>
      </c>
      <c r="AF230" s="231">
        <v>90</v>
      </c>
      <c r="AG230" s="231">
        <v>1</v>
      </c>
      <c r="AH230" s="232">
        <v>14</v>
      </c>
      <c r="AI230" s="233"/>
      <c r="AJ230" s="231"/>
      <c r="AK230" s="231"/>
      <c r="AL230" s="231"/>
      <c r="AM230" s="234"/>
      <c r="AN230" s="234"/>
      <c r="AO230" s="234" t="s">
        <v>73</v>
      </c>
      <c r="AP230" s="234"/>
      <c r="AQ230" s="112">
        <f t="shared" si="7"/>
        <v>0.64423076923076927</v>
      </c>
    </row>
    <row r="231" spans="2:43" ht="27.95" customHeight="1" x14ac:dyDescent="0.25">
      <c r="B231" s="170">
        <v>221</v>
      </c>
      <c r="C231" s="145">
        <v>2021</v>
      </c>
      <c r="D231" s="156" t="s">
        <v>699</v>
      </c>
      <c r="E231" s="139" t="s">
        <v>700</v>
      </c>
      <c r="F231" s="141" t="s">
        <v>86</v>
      </c>
      <c r="G231" s="146" t="s">
        <v>80</v>
      </c>
      <c r="H231" s="147" t="s">
        <v>87</v>
      </c>
      <c r="I231" s="148" t="s">
        <v>701</v>
      </c>
      <c r="J231" s="149" t="s">
        <v>89</v>
      </c>
      <c r="K231" s="144" t="s">
        <v>69</v>
      </c>
      <c r="L231" s="150">
        <v>57</v>
      </c>
      <c r="M231" s="151" t="str">
        <f>IF(ISERROR(VLOOKUP(L231,Proposito_programa!$C$2:$E$59,2,FALSE))," ",VLOOKUP(L231,Proposito_programa!$C$2:$E$59,2,FALSE))</f>
        <v>Gestión pública local</v>
      </c>
      <c r="N231" s="151" t="str">
        <f>IF(ISERROR(VLOOKUP(L231,Proposito_programa!$C$2:$E$59,3,FALSE))," ",VLOOKUP(L231,Proposito_programa!$C$2:$E$59,3,FALSE))</f>
        <v>Propósito 5: Construir Bogotá - Región con gobierno abierto, transparente y ciudadanía consciente</v>
      </c>
      <c r="O231" s="152">
        <v>2105</v>
      </c>
      <c r="P231" s="153">
        <v>1</v>
      </c>
      <c r="Q231" s="154">
        <v>80180113</v>
      </c>
      <c r="R231" s="155" t="s">
        <v>346</v>
      </c>
      <c r="S231" s="154" t="s">
        <v>91</v>
      </c>
      <c r="T231" s="154"/>
      <c r="U231" s="227"/>
      <c r="V231" s="228"/>
      <c r="W231" s="142">
        <v>16740000</v>
      </c>
      <c r="X231" s="229"/>
      <c r="Y231" s="172">
        <v>1</v>
      </c>
      <c r="Z231" s="173">
        <v>2604000</v>
      </c>
      <c r="AA231" s="174">
        <f t="shared" si="6"/>
        <v>19344000</v>
      </c>
      <c r="AB231" s="175">
        <v>12462000</v>
      </c>
      <c r="AC231" s="230">
        <v>44462</v>
      </c>
      <c r="AD231" s="230">
        <v>44463</v>
      </c>
      <c r="AE231" s="230">
        <v>44568</v>
      </c>
      <c r="AF231" s="231">
        <v>90</v>
      </c>
      <c r="AG231" s="231">
        <v>1</v>
      </c>
      <c r="AH231" s="232">
        <v>14</v>
      </c>
      <c r="AI231" s="233"/>
      <c r="AJ231" s="231"/>
      <c r="AK231" s="231"/>
      <c r="AL231" s="231"/>
      <c r="AM231" s="234"/>
      <c r="AN231" s="234"/>
      <c r="AO231" s="234" t="s">
        <v>73</v>
      </c>
      <c r="AP231" s="234"/>
      <c r="AQ231" s="112">
        <f t="shared" si="7"/>
        <v>0.64423076923076927</v>
      </c>
    </row>
    <row r="232" spans="2:43" ht="27.95" customHeight="1" x14ac:dyDescent="0.25">
      <c r="B232" s="170">
        <v>222</v>
      </c>
      <c r="C232" s="145">
        <v>2021</v>
      </c>
      <c r="D232" s="156" t="s">
        <v>562</v>
      </c>
      <c r="E232" s="139" t="s">
        <v>702</v>
      </c>
      <c r="F232" s="141" t="s">
        <v>86</v>
      </c>
      <c r="G232" s="146" t="s">
        <v>80</v>
      </c>
      <c r="H232" s="147" t="s">
        <v>87</v>
      </c>
      <c r="I232" s="148" t="s">
        <v>233</v>
      </c>
      <c r="J232" s="149" t="s">
        <v>89</v>
      </c>
      <c r="K232" s="144" t="s">
        <v>69</v>
      </c>
      <c r="L232" s="150">
        <v>43</v>
      </c>
      <c r="M232" s="151" t="str">
        <f>IF(ISERROR(VLOOKUP(L232,Proposito_programa!$C$2:$E$59,2,FALSE))," ",VLOOKUP(L232,Proposito_programa!$C$2:$E$59,2,FALSE))</f>
        <v>Cultura ciudadana para la confianza, la convivencia y la participación desde la vida cotidiana</v>
      </c>
      <c r="N232" s="151" t="str">
        <f>IF(ISERROR(VLOOKUP(L232,Proposito_programa!$C$2:$E$59,3,FALSE))," ",VLOOKUP(L232,Proposito_programa!$C$2:$E$59,3,FALSE))</f>
        <v>Propósito 3: Inspirar confianza y legitimidad para vivir sin miedo y ser epicentro de cultura ciudadana, paz y reconciliación</v>
      </c>
      <c r="O232" s="152">
        <v>2128</v>
      </c>
      <c r="P232" s="153">
        <v>15</v>
      </c>
      <c r="Q232" s="154">
        <v>23866211</v>
      </c>
      <c r="R232" s="155" t="s">
        <v>385</v>
      </c>
      <c r="S232" s="154" t="s">
        <v>91</v>
      </c>
      <c r="T232" s="154"/>
      <c r="U232" s="227"/>
      <c r="V232" s="228"/>
      <c r="W232" s="142">
        <v>6810000</v>
      </c>
      <c r="X232" s="229"/>
      <c r="Y232" s="172">
        <v>1</v>
      </c>
      <c r="Z232" s="173">
        <v>1437667</v>
      </c>
      <c r="AA232" s="174">
        <f t="shared" si="6"/>
        <v>8247667</v>
      </c>
      <c r="AB232" s="175">
        <v>4842664</v>
      </c>
      <c r="AC232" s="230">
        <v>44462</v>
      </c>
      <c r="AD232" s="230">
        <v>44466</v>
      </c>
      <c r="AE232" s="230">
        <v>44575</v>
      </c>
      <c r="AF232" s="231">
        <v>90</v>
      </c>
      <c r="AG232" s="231">
        <v>1</v>
      </c>
      <c r="AH232" s="232">
        <v>19</v>
      </c>
      <c r="AI232" s="233"/>
      <c r="AJ232" s="231"/>
      <c r="AK232" s="231"/>
      <c r="AL232" s="231"/>
      <c r="AM232" s="234"/>
      <c r="AN232" s="234"/>
      <c r="AO232" s="234" t="s">
        <v>73</v>
      </c>
      <c r="AP232" s="234"/>
      <c r="AQ232" s="112">
        <f t="shared" si="7"/>
        <v>0.58715561624881318</v>
      </c>
    </row>
    <row r="233" spans="2:43" ht="27.95" customHeight="1" x14ac:dyDescent="0.25">
      <c r="B233" s="170">
        <v>223</v>
      </c>
      <c r="C233" s="145">
        <v>2021</v>
      </c>
      <c r="D233" s="156" t="s">
        <v>509</v>
      </c>
      <c r="E233" s="139" t="s">
        <v>703</v>
      </c>
      <c r="F233" s="141" t="s">
        <v>86</v>
      </c>
      <c r="G233" s="146" t="s">
        <v>80</v>
      </c>
      <c r="H233" s="147" t="s">
        <v>87</v>
      </c>
      <c r="I233" s="148" t="s">
        <v>704</v>
      </c>
      <c r="J233" s="149" t="s">
        <v>89</v>
      </c>
      <c r="K233" s="144" t="s">
        <v>69</v>
      </c>
      <c r="L233" s="150">
        <v>57</v>
      </c>
      <c r="M233" s="151" t="str">
        <f>IF(ISERROR(VLOOKUP(L233,Proposito_programa!$C$2:$E$59,2,FALSE))," ",VLOOKUP(L233,Proposito_programa!$C$2:$E$59,2,FALSE))</f>
        <v>Gestión pública local</v>
      </c>
      <c r="N233" s="151" t="str">
        <f>IF(ISERROR(VLOOKUP(L233,Proposito_programa!$C$2:$E$59,3,FALSE))," ",VLOOKUP(L233,Proposito_programa!$C$2:$E$59,3,FALSE))</f>
        <v>Propósito 5: Construir Bogotá - Región con gobierno abierto, transparente y ciudadanía consciente</v>
      </c>
      <c r="O233" s="152">
        <v>2105</v>
      </c>
      <c r="P233" s="153">
        <v>2</v>
      </c>
      <c r="Q233" s="154">
        <v>1010218952</v>
      </c>
      <c r="R233" s="155" t="s">
        <v>403</v>
      </c>
      <c r="S233" s="154" t="s">
        <v>91</v>
      </c>
      <c r="T233" s="154"/>
      <c r="U233" s="227"/>
      <c r="V233" s="228"/>
      <c r="W233" s="142">
        <v>17444000</v>
      </c>
      <c r="X233" s="229"/>
      <c r="Y233" s="172"/>
      <c r="Z233" s="173"/>
      <c r="AA233" s="174">
        <f t="shared" si="6"/>
        <v>17444000</v>
      </c>
      <c r="AB233" s="175">
        <v>9303467</v>
      </c>
      <c r="AC233" s="230">
        <v>44466</v>
      </c>
      <c r="AD233" s="230">
        <v>44466</v>
      </c>
      <c r="AE233" s="230">
        <v>44572</v>
      </c>
      <c r="AF233" s="231">
        <v>120</v>
      </c>
      <c r="AG233" s="231">
        <v>1</v>
      </c>
      <c r="AH233" s="232">
        <v>11</v>
      </c>
      <c r="AI233" s="233"/>
      <c r="AJ233" s="231"/>
      <c r="AK233" s="231"/>
      <c r="AL233" s="231"/>
      <c r="AM233" s="234"/>
      <c r="AN233" s="234"/>
      <c r="AO233" s="234" t="s">
        <v>73</v>
      </c>
      <c r="AP233" s="234"/>
      <c r="AQ233" s="112">
        <f t="shared" si="7"/>
        <v>0.53333335244210045</v>
      </c>
    </row>
    <row r="234" spans="2:43" ht="27.95" customHeight="1" x14ac:dyDescent="0.25">
      <c r="B234" s="170">
        <v>224</v>
      </c>
      <c r="C234" s="145">
        <v>2021</v>
      </c>
      <c r="D234" s="156" t="s">
        <v>705</v>
      </c>
      <c r="E234" s="139" t="s">
        <v>706</v>
      </c>
      <c r="F234" s="141" t="s">
        <v>86</v>
      </c>
      <c r="G234" s="146" t="s">
        <v>80</v>
      </c>
      <c r="H234" s="147" t="s">
        <v>87</v>
      </c>
      <c r="I234" s="148" t="s">
        <v>144</v>
      </c>
      <c r="J234" s="149" t="s">
        <v>89</v>
      </c>
      <c r="K234" s="144" t="s">
        <v>69</v>
      </c>
      <c r="L234" s="150">
        <v>57</v>
      </c>
      <c r="M234" s="151" t="str">
        <f>IF(ISERROR(VLOOKUP(L234,Proposito_programa!$C$2:$E$59,2,FALSE))," ",VLOOKUP(L234,Proposito_programa!$C$2:$E$59,2,FALSE))</f>
        <v>Gestión pública local</v>
      </c>
      <c r="N234" s="151" t="str">
        <f>IF(ISERROR(VLOOKUP(L234,Proposito_programa!$C$2:$E$59,3,FALSE))," ",VLOOKUP(L234,Proposito_programa!$C$2:$E$59,3,FALSE))</f>
        <v>Propósito 5: Construir Bogotá - Región con gobierno abierto, transparente y ciudadanía consciente</v>
      </c>
      <c r="O234" s="152">
        <v>2105</v>
      </c>
      <c r="P234" s="153">
        <v>1</v>
      </c>
      <c r="Q234" s="154">
        <v>52470597</v>
      </c>
      <c r="R234" s="155" t="s">
        <v>367</v>
      </c>
      <c r="S234" s="154" t="s">
        <v>91</v>
      </c>
      <c r="T234" s="154"/>
      <c r="U234" s="227"/>
      <c r="V234" s="228"/>
      <c r="W234" s="142">
        <v>16740000</v>
      </c>
      <c r="X234" s="229"/>
      <c r="Y234" s="172"/>
      <c r="Z234" s="173"/>
      <c r="AA234" s="174">
        <f t="shared" si="6"/>
        <v>16740000</v>
      </c>
      <c r="AB234" s="175">
        <v>11346000</v>
      </c>
      <c r="AC234" s="230">
        <v>44467</v>
      </c>
      <c r="AD234" s="230">
        <v>44469</v>
      </c>
      <c r="AE234" s="230">
        <v>44559</v>
      </c>
      <c r="AF234" s="231">
        <v>90</v>
      </c>
      <c r="AG234" s="231"/>
      <c r="AH234" s="232"/>
      <c r="AI234" s="233"/>
      <c r="AJ234" s="231"/>
      <c r="AK234" s="231"/>
      <c r="AL234" s="231"/>
      <c r="AM234" s="234"/>
      <c r="AN234" s="234"/>
      <c r="AO234" s="234" t="s">
        <v>73</v>
      </c>
      <c r="AP234" s="234"/>
      <c r="AQ234" s="112">
        <f t="shared" si="7"/>
        <v>0.67777777777777781</v>
      </c>
    </row>
    <row r="235" spans="2:43" ht="27.95" customHeight="1" x14ac:dyDescent="0.25">
      <c r="B235" s="170">
        <v>225</v>
      </c>
      <c r="C235" s="145">
        <v>2021</v>
      </c>
      <c r="D235" s="156" t="s">
        <v>707</v>
      </c>
      <c r="E235" s="139" t="s">
        <v>708</v>
      </c>
      <c r="F235" s="141" t="s">
        <v>460</v>
      </c>
      <c r="G235" s="146" t="s">
        <v>139</v>
      </c>
      <c r="H235" s="147" t="s">
        <v>70</v>
      </c>
      <c r="I235" s="148" t="s">
        <v>709</v>
      </c>
      <c r="J235" s="149" t="s">
        <v>68</v>
      </c>
      <c r="K235" s="144"/>
      <c r="L235" s="150" t="s">
        <v>70</v>
      </c>
      <c r="M235" s="151" t="str">
        <f>IF(ISERROR(VLOOKUP(L235,Proposito_programa!$C$2:$E$59,2,FALSE))," ",VLOOKUP(L235,Proposito_programa!$C$2:$E$59,2,FALSE))</f>
        <v xml:space="preserve"> </v>
      </c>
      <c r="N235" s="151" t="str">
        <f>IF(ISERROR(VLOOKUP(L235,Proposito_programa!$C$2:$E$59,3,FALSE))," ",VLOOKUP(L235,Proposito_programa!$C$2:$E$59,3,FALSE))</f>
        <v xml:space="preserve"> </v>
      </c>
      <c r="O235" s="152"/>
      <c r="P235" s="153">
        <v>5</v>
      </c>
      <c r="Q235" s="154">
        <v>900336588</v>
      </c>
      <c r="R235" s="155" t="s">
        <v>710</v>
      </c>
      <c r="S235" s="154" t="s">
        <v>72</v>
      </c>
      <c r="T235" s="154"/>
      <c r="U235" s="227"/>
      <c r="V235" s="228"/>
      <c r="W235" s="142">
        <v>5509000</v>
      </c>
      <c r="X235" s="229"/>
      <c r="Y235" s="172"/>
      <c r="Z235" s="173"/>
      <c r="AA235" s="174">
        <f t="shared" si="6"/>
        <v>5509000</v>
      </c>
      <c r="AB235" s="175">
        <v>0</v>
      </c>
      <c r="AC235" s="230">
        <v>44469</v>
      </c>
      <c r="AD235" s="230">
        <v>44491</v>
      </c>
      <c r="AE235" s="230">
        <v>44551</v>
      </c>
      <c r="AF235" s="231">
        <v>30</v>
      </c>
      <c r="AG235" s="231"/>
      <c r="AH235" s="232"/>
      <c r="AI235" s="233"/>
      <c r="AJ235" s="231"/>
      <c r="AK235" s="231"/>
      <c r="AL235" s="231"/>
      <c r="AM235" s="234"/>
      <c r="AN235" s="234"/>
      <c r="AO235" s="234" t="s">
        <v>73</v>
      </c>
      <c r="AP235" s="234"/>
      <c r="AQ235" s="112">
        <f t="shared" si="7"/>
        <v>0</v>
      </c>
    </row>
    <row r="236" spans="2:43" ht="27.95" customHeight="1" x14ac:dyDescent="0.25">
      <c r="B236" s="170">
        <v>226</v>
      </c>
      <c r="C236" s="145">
        <v>2021</v>
      </c>
      <c r="D236" s="156" t="s">
        <v>711</v>
      </c>
      <c r="E236" s="139" t="s">
        <v>712</v>
      </c>
      <c r="F236" s="141" t="s">
        <v>86</v>
      </c>
      <c r="G236" s="146" t="s">
        <v>80</v>
      </c>
      <c r="H236" s="147" t="s">
        <v>87</v>
      </c>
      <c r="I236" s="148" t="s">
        <v>713</v>
      </c>
      <c r="J236" s="149" t="s">
        <v>89</v>
      </c>
      <c r="K236" s="144" t="s">
        <v>69</v>
      </c>
      <c r="L236" s="150">
        <v>20</v>
      </c>
      <c r="M236" s="151" t="str">
        <f>IF(ISERROR(VLOOKUP(L236,Proposito_programa!$C$2:$E$59,2,FALSE))," ",VLOOKUP(L236,Proposito_programa!$C$2:$E$59,2,FALSE))</f>
        <v>Bogotá, referente en cultura, deporte, recreación y actividad física, con parques para el desarrollo y la salud</v>
      </c>
      <c r="N236" s="151" t="str">
        <f>IF(ISERROR(VLOOKUP(L236,Proposito_programa!$C$2:$E$59,3,FALSE))," ",VLOOKUP(L236,Proposito_programa!$C$2:$E$59,3,FALSE))</f>
        <v>Propósito 1: Hacer un nuevo contrato social para incrementar la inclusión social, productiva y política</v>
      </c>
      <c r="O236" s="152">
        <v>2100</v>
      </c>
      <c r="P236" s="153">
        <v>1</v>
      </c>
      <c r="Q236" s="154">
        <v>7179156</v>
      </c>
      <c r="R236" s="155" t="s">
        <v>714</v>
      </c>
      <c r="S236" s="154" t="s">
        <v>91</v>
      </c>
      <c r="T236" s="154"/>
      <c r="U236" s="227"/>
      <c r="V236" s="228"/>
      <c r="W236" s="142">
        <v>18700000</v>
      </c>
      <c r="X236" s="229"/>
      <c r="Y236" s="172"/>
      <c r="Z236" s="173"/>
      <c r="AA236" s="174">
        <f t="shared" si="6"/>
        <v>18700000</v>
      </c>
      <c r="AB236" s="175">
        <v>8882500</v>
      </c>
      <c r="AC236" s="230">
        <v>44467</v>
      </c>
      <c r="AD236" s="230">
        <v>44473</v>
      </c>
      <c r="AE236" s="230">
        <v>44561</v>
      </c>
      <c r="AF236" s="231">
        <v>120</v>
      </c>
      <c r="AG236" s="231"/>
      <c r="AH236" s="232"/>
      <c r="AI236" s="233"/>
      <c r="AJ236" s="231"/>
      <c r="AK236" s="231"/>
      <c r="AL236" s="231"/>
      <c r="AM236" s="234"/>
      <c r="AN236" s="234"/>
      <c r="AO236" s="234" t="s">
        <v>73</v>
      </c>
      <c r="AP236" s="234"/>
      <c r="AQ236" s="112">
        <f t="shared" si="7"/>
        <v>0.47499999999999998</v>
      </c>
    </row>
    <row r="237" spans="2:43" ht="27.95" customHeight="1" x14ac:dyDescent="0.25">
      <c r="B237" s="170">
        <v>227</v>
      </c>
      <c r="C237" s="145">
        <v>2021</v>
      </c>
      <c r="D237" s="157" t="s">
        <v>715</v>
      </c>
      <c r="E237" s="139" t="s">
        <v>716</v>
      </c>
      <c r="F237" s="141" t="s">
        <v>717</v>
      </c>
      <c r="G237" s="146" t="s">
        <v>718</v>
      </c>
      <c r="H237" s="147" t="s">
        <v>70</v>
      </c>
      <c r="I237" s="148" t="s">
        <v>719</v>
      </c>
      <c r="J237" s="149" t="s">
        <v>89</v>
      </c>
      <c r="K237" s="144" t="s">
        <v>69</v>
      </c>
      <c r="L237" s="150">
        <v>55</v>
      </c>
      <c r="M237" s="151" t="str">
        <f>IF(ISERROR(VLOOKUP(L237,Proposito_programa!$C$2:$E$59,2,FALSE))," ",VLOOKUP(L237,Proposito_programa!$C$2:$E$59,2,FALSE))</f>
        <v>Fortalecimiento de cultura ciudadana y su institucionalidad</v>
      </c>
      <c r="N237" s="151" t="str">
        <f>IF(ISERROR(VLOOKUP(L237,Proposito_programa!$C$2:$E$59,3,FALSE))," ",VLOOKUP(L237,Proposito_programa!$C$2:$E$59,3,FALSE))</f>
        <v>Propósito 5: Construir Bogotá - Región con gobierno abierto, transparente y ciudadanía consciente</v>
      </c>
      <c r="O237" s="152">
        <v>2156</v>
      </c>
      <c r="P237" s="153">
        <v>1</v>
      </c>
      <c r="Q237" s="154">
        <v>901172605</v>
      </c>
      <c r="R237" s="155" t="s">
        <v>720</v>
      </c>
      <c r="S237" s="154" t="s">
        <v>72</v>
      </c>
      <c r="T237" s="154"/>
      <c r="U237" s="227"/>
      <c r="V237" s="228"/>
      <c r="W237" s="142">
        <v>64188451</v>
      </c>
      <c r="X237" s="229"/>
      <c r="Y237" s="172"/>
      <c r="Z237" s="173"/>
      <c r="AA237" s="174">
        <f t="shared" si="6"/>
        <v>64188451</v>
      </c>
      <c r="AB237" s="175">
        <v>0</v>
      </c>
      <c r="AC237" s="230">
        <v>44559</v>
      </c>
      <c r="AD237" s="230">
        <v>44593</v>
      </c>
      <c r="AE237" s="230">
        <v>44742</v>
      </c>
      <c r="AF237" s="231">
        <v>150</v>
      </c>
      <c r="AG237" s="231"/>
      <c r="AH237" s="232"/>
      <c r="AI237" s="233"/>
      <c r="AJ237" s="231"/>
      <c r="AK237" s="231"/>
      <c r="AL237" s="231"/>
      <c r="AM237" s="234" t="s">
        <v>73</v>
      </c>
      <c r="AN237" s="234"/>
      <c r="AO237" s="234"/>
      <c r="AP237" s="234"/>
      <c r="AQ237" s="112">
        <f t="shared" si="7"/>
        <v>0</v>
      </c>
    </row>
    <row r="238" spans="2:43" ht="27.95" customHeight="1" x14ac:dyDescent="0.25">
      <c r="B238" s="170">
        <v>228</v>
      </c>
      <c r="C238" s="145">
        <v>2021</v>
      </c>
      <c r="D238" s="156" t="s">
        <v>721</v>
      </c>
      <c r="E238" s="139" t="s">
        <v>722</v>
      </c>
      <c r="F238" s="141" t="s">
        <v>86</v>
      </c>
      <c r="G238" s="146" t="s">
        <v>80</v>
      </c>
      <c r="H238" s="147" t="s">
        <v>87</v>
      </c>
      <c r="I238" s="148" t="s">
        <v>144</v>
      </c>
      <c r="J238" s="149" t="s">
        <v>89</v>
      </c>
      <c r="K238" s="144" t="s">
        <v>69</v>
      </c>
      <c r="L238" s="150">
        <v>57</v>
      </c>
      <c r="M238" s="151" t="str">
        <f>IF(ISERROR(VLOOKUP(L238,Proposito_programa!$C$2:$E$59,2,FALSE))," ",VLOOKUP(L238,Proposito_programa!$C$2:$E$59,2,FALSE))</f>
        <v>Gestión pública local</v>
      </c>
      <c r="N238" s="151" t="str">
        <f>IF(ISERROR(VLOOKUP(L238,Proposito_programa!$C$2:$E$59,3,FALSE))," ",VLOOKUP(L238,Proposito_programa!$C$2:$E$59,3,FALSE))</f>
        <v>Propósito 5: Construir Bogotá - Región con gobierno abierto, transparente y ciudadanía consciente</v>
      </c>
      <c r="O238" s="152">
        <v>2105</v>
      </c>
      <c r="P238" s="153">
        <v>1</v>
      </c>
      <c r="Q238" s="154">
        <v>92527035</v>
      </c>
      <c r="R238" s="155" t="s">
        <v>723</v>
      </c>
      <c r="S238" s="154" t="s">
        <v>91</v>
      </c>
      <c r="T238" s="154"/>
      <c r="U238" s="227"/>
      <c r="V238" s="228"/>
      <c r="W238" s="142">
        <v>13083000</v>
      </c>
      <c r="X238" s="229"/>
      <c r="Y238" s="172"/>
      <c r="Z238" s="173"/>
      <c r="AA238" s="174">
        <f t="shared" si="6"/>
        <v>13083000</v>
      </c>
      <c r="AB238" s="175">
        <v>8285900</v>
      </c>
      <c r="AC238" s="230">
        <v>44470</v>
      </c>
      <c r="AD238" s="230">
        <v>44473</v>
      </c>
      <c r="AE238" s="230">
        <v>44561</v>
      </c>
      <c r="AF238" s="231">
        <v>90</v>
      </c>
      <c r="AG238" s="231"/>
      <c r="AH238" s="232"/>
      <c r="AI238" s="233"/>
      <c r="AJ238" s="231"/>
      <c r="AK238" s="231"/>
      <c r="AL238" s="231"/>
      <c r="AM238" s="234"/>
      <c r="AN238" s="234"/>
      <c r="AO238" s="234" t="s">
        <v>73</v>
      </c>
      <c r="AP238" s="234"/>
      <c r="AQ238" s="112">
        <f t="shared" si="7"/>
        <v>0.6333333333333333</v>
      </c>
    </row>
    <row r="239" spans="2:43" ht="27.95" customHeight="1" x14ac:dyDescent="0.25">
      <c r="B239" s="170">
        <v>229</v>
      </c>
      <c r="C239" s="145">
        <v>2021</v>
      </c>
      <c r="D239" s="156" t="s">
        <v>724</v>
      </c>
      <c r="E239" s="139" t="s">
        <v>725</v>
      </c>
      <c r="F239" s="141" t="s">
        <v>79</v>
      </c>
      <c r="G239" s="146" t="s">
        <v>65</v>
      </c>
      <c r="H239" s="147" t="s">
        <v>66</v>
      </c>
      <c r="I239" s="148" t="s">
        <v>726</v>
      </c>
      <c r="J239" s="149" t="s">
        <v>89</v>
      </c>
      <c r="K239" s="144" t="s">
        <v>69</v>
      </c>
      <c r="L239" s="150">
        <v>40</v>
      </c>
      <c r="M239" s="151" t="str">
        <f>IF(ISERROR(VLOOKUP(L239,Proposito_programa!$C$2:$E$59,2,FALSE))," ",VLOOKUP(L239,Proposito_programa!$C$2:$E$59,2,FALSE))</f>
        <v>Más mujeres viven una vida libre de violencias, se sienten seguras y acceden con confianza al sistema de justicia</v>
      </c>
      <c r="N239" s="151" t="str">
        <f>IF(ISERROR(VLOOKUP(L239,Proposito_programa!$C$2:$E$59,3,FALSE))," ",VLOOKUP(L239,Proposito_programa!$C$2:$E$59,3,FALSE))</f>
        <v>Propósito 3: Inspirar confianza y legitimidad para vivir sin miedo y ser epicentro de cultura ciudadana, paz y reconciliación</v>
      </c>
      <c r="O239" s="152">
        <v>2161</v>
      </c>
      <c r="P239" s="153">
        <v>11</v>
      </c>
      <c r="Q239" s="154">
        <v>900175862</v>
      </c>
      <c r="R239" s="155" t="s">
        <v>727</v>
      </c>
      <c r="S239" s="154" t="s">
        <v>72</v>
      </c>
      <c r="T239" s="154"/>
      <c r="U239" s="227"/>
      <c r="V239" s="228"/>
      <c r="W239" s="142">
        <v>151785198</v>
      </c>
      <c r="X239" s="229"/>
      <c r="Y239" s="172"/>
      <c r="Z239" s="173"/>
      <c r="AA239" s="174">
        <f t="shared" si="6"/>
        <v>151785198</v>
      </c>
      <c r="AB239" s="175">
        <v>49117040</v>
      </c>
      <c r="AC239" s="230">
        <v>44474</v>
      </c>
      <c r="AD239" s="230">
        <v>44482</v>
      </c>
      <c r="AE239" s="230">
        <v>44604</v>
      </c>
      <c r="AF239" s="231">
        <v>120</v>
      </c>
      <c r="AG239" s="231"/>
      <c r="AH239" s="232"/>
      <c r="AI239" s="233"/>
      <c r="AJ239" s="231"/>
      <c r="AK239" s="231"/>
      <c r="AL239" s="231"/>
      <c r="AM239" s="234"/>
      <c r="AN239" s="234" t="s">
        <v>73</v>
      </c>
      <c r="AO239" s="234"/>
      <c r="AP239" s="234"/>
      <c r="AQ239" s="112">
        <f t="shared" si="7"/>
        <v>0.32359571715286756</v>
      </c>
    </row>
    <row r="240" spans="2:43" ht="27.95" customHeight="1" x14ac:dyDescent="0.25">
      <c r="B240" s="170">
        <v>230</v>
      </c>
      <c r="C240" s="145">
        <v>2021</v>
      </c>
      <c r="D240" s="156" t="s">
        <v>728</v>
      </c>
      <c r="E240" s="139" t="s">
        <v>729</v>
      </c>
      <c r="F240" s="141" t="s">
        <v>86</v>
      </c>
      <c r="G240" s="146" t="s">
        <v>80</v>
      </c>
      <c r="H240" s="147" t="s">
        <v>87</v>
      </c>
      <c r="I240" s="148" t="s">
        <v>730</v>
      </c>
      <c r="J240" s="149" t="s">
        <v>89</v>
      </c>
      <c r="K240" s="144" t="s">
        <v>69</v>
      </c>
      <c r="L240" s="150">
        <v>20</v>
      </c>
      <c r="M240" s="151" t="str">
        <f>IF(ISERROR(VLOOKUP(L240,Proposito_programa!$C$2:$E$59,2,FALSE))," ",VLOOKUP(L240,Proposito_programa!$C$2:$E$59,2,FALSE))</f>
        <v>Bogotá, referente en cultura, deporte, recreación y actividad física, con parques para el desarrollo y la salud</v>
      </c>
      <c r="N240" s="151" t="str">
        <f>IF(ISERROR(VLOOKUP(L240,Proposito_programa!$C$2:$E$59,3,FALSE))," ",VLOOKUP(L240,Proposito_programa!$C$2:$E$59,3,FALSE))</f>
        <v>Propósito 1: Hacer un nuevo contrato social para incrementar la inclusión social, productiva y política</v>
      </c>
      <c r="O240" s="152">
        <v>2100</v>
      </c>
      <c r="P240" s="153">
        <v>1</v>
      </c>
      <c r="Q240" s="154">
        <v>1033760005</v>
      </c>
      <c r="R240" s="155" t="s">
        <v>731</v>
      </c>
      <c r="S240" s="154" t="s">
        <v>91</v>
      </c>
      <c r="T240" s="154"/>
      <c r="U240" s="227"/>
      <c r="V240" s="228"/>
      <c r="W240" s="142">
        <v>11468000</v>
      </c>
      <c r="X240" s="229"/>
      <c r="Y240" s="172"/>
      <c r="Z240" s="173"/>
      <c r="AA240" s="174">
        <f t="shared" si="6"/>
        <v>11468000</v>
      </c>
      <c r="AB240" s="175">
        <v>3440400</v>
      </c>
      <c r="AC240" s="230">
        <v>44480</v>
      </c>
      <c r="AD240" s="230">
        <v>44494</v>
      </c>
      <c r="AE240" s="230">
        <v>44561</v>
      </c>
      <c r="AF240" s="231">
        <v>120</v>
      </c>
      <c r="AG240" s="231"/>
      <c r="AH240" s="232"/>
      <c r="AI240" s="233"/>
      <c r="AJ240" s="231"/>
      <c r="AK240" s="231"/>
      <c r="AL240" s="231"/>
      <c r="AM240" s="234"/>
      <c r="AN240" s="234"/>
      <c r="AO240" s="234" t="s">
        <v>73</v>
      </c>
      <c r="AP240" s="234"/>
      <c r="AQ240" s="112">
        <f t="shared" si="7"/>
        <v>0.3</v>
      </c>
    </row>
    <row r="241" spans="1:43" ht="27.95" customHeight="1" x14ac:dyDescent="0.25">
      <c r="B241" s="170">
        <v>231</v>
      </c>
      <c r="C241" s="145">
        <v>2021</v>
      </c>
      <c r="D241" s="156" t="s">
        <v>732</v>
      </c>
      <c r="E241" s="139" t="s">
        <v>733</v>
      </c>
      <c r="F241" s="141" t="s">
        <v>86</v>
      </c>
      <c r="G241" s="146" t="s">
        <v>80</v>
      </c>
      <c r="H241" s="147" t="s">
        <v>87</v>
      </c>
      <c r="I241" s="148" t="s">
        <v>730</v>
      </c>
      <c r="J241" s="149" t="s">
        <v>89</v>
      </c>
      <c r="K241" s="144" t="s">
        <v>69</v>
      </c>
      <c r="L241" s="150">
        <v>20</v>
      </c>
      <c r="M241" s="151" t="str">
        <f>IF(ISERROR(VLOOKUP(L241,Proposito_programa!$C$2:$E$59,2,FALSE))," ",VLOOKUP(L241,Proposito_programa!$C$2:$E$59,2,FALSE))</f>
        <v>Bogotá, referente en cultura, deporte, recreación y actividad física, con parques para el desarrollo y la salud</v>
      </c>
      <c r="N241" s="151" t="str">
        <f>IF(ISERROR(VLOOKUP(L241,Proposito_programa!$C$2:$E$59,3,FALSE))," ",VLOOKUP(L241,Proposito_programa!$C$2:$E$59,3,FALSE))</f>
        <v>Propósito 1: Hacer un nuevo contrato social para incrementar la inclusión social, productiva y política</v>
      </c>
      <c r="O241" s="152">
        <v>2100</v>
      </c>
      <c r="P241" s="153">
        <v>1</v>
      </c>
      <c r="Q241" s="154">
        <v>1010209084</v>
      </c>
      <c r="R241" s="155" t="s">
        <v>734</v>
      </c>
      <c r="S241" s="154" t="s">
        <v>91</v>
      </c>
      <c r="T241" s="154"/>
      <c r="U241" s="227"/>
      <c r="V241" s="228"/>
      <c r="W241" s="142">
        <v>11468000</v>
      </c>
      <c r="X241" s="229"/>
      <c r="Y241" s="172"/>
      <c r="Z241" s="173"/>
      <c r="AA241" s="174">
        <f t="shared" si="6"/>
        <v>11468000</v>
      </c>
      <c r="AB241" s="175">
        <v>3440400</v>
      </c>
      <c r="AC241" s="230">
        <v>44480</v>
      </c>
      <c r="AD241" s="230">
        <v>44494</v>
      </c>
      <c r="AE241" s="230">
        <v>44561</v>
      </c>
      <c r="AF241" s="231">
        <v>120</v>
      </c>
      <c r="AG241" s="231"/>
      <c r="AH241" s="232"/>
      <c r="AI241" s="233"/>
      <c r="AJ241" s="231"/>
      <c r="AK241" s="231"/>
      <c r="AL241" s="231"/>
      <c r="AM241" s="234"/>
      <c r="AN241" s="234"/>
      <c r="AO241" s="234" t="s">
        <v>73</v>
      </c>
      <c r="AP241" s="234"/>
      <c r="AQ241" s="112">
        <f t="shared" si="7"/>
        <v>0.3</v>
      </c>
    </row>
    <row r="242" spans="1:43" ht="27.95" customHeight="1" x14ac:dyDescent="0.25">
      <c r="B242" s="170">
        <v>232</v>
      </c>
      <c r="C242" s="145">
        <v>2021</v>
      </c>
      <c r="D242" s="156" t="s">
        <v>735</v>
      </c>
      <c r="E242" s="139" t="s">
        <v>736</v>
      </c>
      <c r="F242" s="141" t="s">
        <v>86</v>
      </c>
      <c r="G242" s="146" t="s">
        <v>80</v>
      </c>
      <c r="H242" s="147" t="s">
        <v>87</v>
      </c>
      <c r="I242" s="148" t="s">
        <v>730</v>
      </c>
      <c r="J242" s="149" t="s">
        <v>89</v>
      </c>
      <c r="K242" s="144" t="s">
        <v>69</v>
      </c>
      <c r="L242" s="150">
        <v>20</v>
      </c>
      <c r="M242" s="151" t="str">
        <f>IF(ISERROR(VLOOKUP(L242,Proposito_programa!$C$2:$E$59,2,FALSE))," ",VLOOKUP(L242,Proposito_programa!$C$2:$E$59,2,FALSE))</f>
        <v>Bogotá, referente en cultura, deporte, recreación y actividad física, con parques para el desarrollo y la salud</v>
      </c>
      <c r="N242" s="151" t="str">
        <f>IF(ISERROR(VLOOKUP(L242,Proposito_programa!$C$2:$E$59,3,FALSE))," ",VLOOKUP(L242,Proposito_programa!$C$2:$E$59,3,FALSE))</f>
        <v>Propósito 1: Hacer un nuevo contrato social para incrementar la inclusión social, productiva y política</v>
      </c>
      <c r="O242" s="152">
        <v>2100</v>
      </c>
      <c r="P242" s="153">
        <v>1</v>
      </c>
      <c r="Q242" s="154">
        <v>1026298169</v>
      </c>
      <c r="R242" s="155" t="s">
        <v>737</v>
      </c>
      <c r="S242" s="154" t="s">
        <v>91</v>
      </c>
      <c r="T242" s="154"/>
      <c r="U242" s="227"/>
      <c r="V242" s="228"/>
      <c r="W242" s="142">
        <v>11468000</v>
      </c>
      <c r="X242" s="229"/>
      <c r="Y242" s="172"/>
      <c r="Z242" s="173"/>
      <c r="AA242" s="174">
        <f t="shared" si="6"/>
        <v>11468000</v>
      </c>
      <c r="AB242" s="175">
        <v>3440400</v>
      </c>
      <c r="AC242" s="230">
        <v>44484</v>
      </c>
      <c r="AD242" s="230">
        <v>44494</v>
      </c>
      <c r="AE242" s="230">
        <v>44561</v>
      </c>
      <c r="AF242" s="231">
        <v>120</v>
      </c>
      <c r="AG242" s="231"/>
      <c r="AH242" s="232"/>
      <c r="AI242" s="233"/>
      <c r="AJ242" s="231"/>
      <c r="AK242" s="231"/>
      <c r="AL242" s="231"/>
      <c r="AM242" s="234"/>
      <c r="AN242" s="234"/>
      <c r="AO242" s="234" t="s">
        <v>73</v>
      </c>
      <c r="AP242" s="234"/>
      <c r="AQ242" s="112">
        <f t="shared" si="7"/>
        <v>0.3</v>
      </c>
    </row>
    <row r="243" spans="1:43" ht="27.95" customHeight="1" x14ac:dyDescent="0.25">
      <c r="B243" s="170">
        <v>233</v>
      </c>
      <c r="C243" s="145">
        <v>2021</v>
      </c>
      <c r="D243" s="156" t="s">
        <v>738</v>
      </c>
      <c r="E243" s="139" t="s">
        <v>739</v>
      </c>
      <c r="F243" s="141" t="s">
        <v>86</v>
      </c>
      <c r="G243" s="146" t="s">
        <v>80</v>
      </c>
      <c r="H243" s="147" t="s">
        <v>87</v>
      </c>
      <c r="I243" s="148" t="s">
        <v>730</v>
      </c>
      <c r="J243" s="149" t="s">
        <v>89</v>
      </c>
      <c r="K243" s="144" t="s">
        <v>69</v>
      </c>
      <c r="L243" s="150">
        <v>20</v>
      </c>
      <c r="M243" s="151" t="str">
        <f>IF(ISERROR(VLOOKUP(L243,Proposito_programa!$C$2:$E$59,2,FALSE))," ",VLOOKUP(L243,Proposito_programa!$C$2:$E$59,2,FALSE))</f>
        <v>Bogotá, referente en cultura, deporte, recreación y actividad física, con parques para el desarrollo y la salud</v>
      </c>
      <c r="N243" s="151" t="str">
        <f>IF(ISERROR(VLOOKUP(L243,Proposito_programa!$C$2:$E$59,3,FALSE))," ",VLOOKUP(L243,Proposito_programa!$C$2:$E$59,3,FALSE))</f>
        <v>Propósito 1: Hacer un nuevo contrato social para incrementar la inclusión social, productiva y política</v>
      </c>
      <c r="O243" s="152">
        <v>2100</v>
      </c>
      <c r="P243" s="153">
        <v>1</v>
      </c>
      <c r="Q243" s="154">
        <v>1020818905</v>
      </c>
      <c r="R243" s="155" t="s">
        <v>740</v>
      </c>
      <c r="S243" s="154" t="s">
        <v>91</v>
      </c>
      <c r="T243" s="154"/>
      <c r="U243" s="227"/>
      <c r="V243" s="228"/>
      <c r="W243" s="142">
        <v>11468000</v>
      </c>
      <c r="X243" s="229"/>
      <c r="Y243" s="172"/>
      <c r="Z243" s="173"/>
      <c r="AA243" s="174">
        <f t="shared" si="6"/>
        <v>11468000</v>
      </c>
      <c r="AB243" s="175">
        <v>3440400</v>
      </c>
      <c r="AC243" s="230">
        <v>44482</v>
      </c>
      <c r="AD243" s="230">
        <v>44494</v>
      </c>
      <c r="AE243" s="230">
        <v>44561</v>
      </c>
      <c r="AF243" s="231">
        <v>120</v>
      </c>
      <c r="AG243" s="231"/>
      <c r="AH243" s="232"/>
      <c r="AI243" s="233"/>
      <c r="AJ243" s="231"/>
      <c r="AK243" s="231"/>
      <c r="AL243" s="231"/>
      <c r="AM243" s="234"/>
      <c r="AN243" s="234"/>
      <c r="AO243" s="234" t="s">
        <v>73</v>
      </c>
      <c r="AP243" s="234"/>
      <c r="AQ243" s="112">
        <f t="shared" si="7"/>
        <v>0.3</v>
      </c>
    </row>
    <row r="244" spans="1:43" ht="27.95" customHeight="1" x14ac:dyDescent="0.25">
      <c r="B244" s="170">
        <v>234</v>
      </c>
      <c r="C244" s="145">
        <v>2021</v>
      </c>
      <c r="D244" s="156" t="s">
        <v>741</v>
      </c>
      <c r="E244" s="139" t="s">
        <v>742</v>
      </c>
      <c r="F244" s="141" t="s">
        <v>86</v>
      </c>
      <c r="G244" s="146" t="s">
        <v>80</v>
      </c>
      <c r="H244" s="147" t="s">
        <v>87</v>
      </c>
      <c r="I244" s="148" t="s">
        <v>730</v>
      </c>
      <c r="J244" s="149" t="s">
        <v>89</v>
      </c>
      <c r="K244" s="144" t="s">
        <v>69</v>
      </c>
      <c r="L244" s="150">
        <v>20</v>
      </c>
      <c r="M244" s="151" t="str">
        <f>IF(ISERROR(VLOOKUP(L244,Proposito_programa!$C$2:$E$59,2,FALSE))," ",VLOOKUP(L244,Proposito_programa!$C$2:$E$59,2,FALSE))</f>
        <v>Bogotá, referente en cultura, deporte, recreación y actividad física, con parques para el desarrollo y la salud</v>
      </c>
      <c r="N244" s="151" t="str">
        <f>IF(ISERROR(VLOOKUP(L244,Proposito_programa!$C$2:$E$59,3,FALSE))," ",VLOOKUP(L244,Proposito_programa!$C$2:$E$59,3,FALSE))</f>
        <v>Propósito 1: Hacer un nuevo contrato social para incrementar la inclusión social, productiva y política</v>
      </c>
      <c r="O244" s="152">
        <v>2100</v>
      </c>
      <c r="P244" s="153">
        <v>1</v>
      </c>
      <c r="Q244" s="154">
        <v>1077148895</v>
      </c>
      <c r="R244" s="155" t="s">
        <v>743</v>
      </c>
      <c r="S244" s="154" t="s">
        <v>91</v>
      </c>
      <c r="T244" s="154"/>
      <c r="U244" s="227"/>
      <c r="V244" s="228"/>
      <c r="W244" s="142">
        <v>11468000</v>
      </c>
      <c r="X244" s="229"/>
      <c r="Y244" s="172"/>
      <c r="Z244" s="173"/>
      <c r="AA244" s="174">
        <f t="shared" si="6"/>
        <v>11468000</v>
      </c>
      <c r="AB244" s="175">
        <v>3440400</v>
      </c>
      <c r="AC244" s="230">
        <v>44488</v>
      </c>
      <c r="AD244" s="230">
        <v>44494</v>
      </c>
      <c r="AE244" s="230">
        <v>44561</v>
      </c>
      <c r="AF244" s="231">
        <v>120</v>
      </c>
      <c r="AG244" s="231"/>
      <c r="AH244" s="232"/>
      <c r="AI244" s="233"/>
      <c r="AJ244" s="231"/>
      <c r="AK244" s="231"/>
      <c r="AL244" s="231"/>
      <c r="AM244" s="234"/>
      <c r="AN244" s="234"/>
      <c r="AO244" s="234" t="s">
        <v>73</v>
      </c>
      <c r="AP244" s="234"/>
      <c r="AQ244" s="112">
        <f t="shared" si="7"/>
        <v>0.3</v>
      </c>
    </row>
    <row r="245" spans="1:43" ht="27.95" customHeight="1" x14ac:dyDescent="0.25">
      <c r="B245" s="170">
        <v>235</v>
      </c>
      <c r="C245" s="145">
        <v>2021</v>
      </c>
      <c r="D245" s="156" t="s">
        <v>744</v>
      </c>
      <c r="E245" s="139" t="s">
        <v>745</v>
      </c>
      <c r="F245" s="141" t="s">
        <v>86</v>
      </c>
      <c r="G245" s="146" t="s">
        <v>80</v>
      </c>
      <c r="H245" s="147" t="s">
        <v>87</v>
      </c>
      <c r="I245" s="148" t="s">
        <v>266</v>
      </c>
      <c r="J245" s="149" t="s">
        <v>89</v>
      </c>
      <c r="K245" s="144" t="s">
        <v>69</v>
      </c>
      <c r="L245" s="150">
        <v>57</v>
      </c>
      <c r="M245" s="151" t="str">
        <f>IF(ISERROR(VLOOKUP(L245,Proposito_programa!$C$2:$E$59,2,FALSE))," ",VLOOKUP(L245,Proposito_programa!$C$2:$E$59,2,FALSE))</f>
        <v>Gestión pública local</v>
      </c>
      <c r="N245" s="151" t="str">
        <f>IF(ISERROR(VLOOKUP(L245,Proposito_programa!$C$2:$E$59,3,FALSE))," ",VLOOKUP(L245,Proposito_programa!$C$2:$E$59,3,FALSE))</f>
        <v>Propósito 5: Construir Bogotá - Región con gobierno abierto, transparente y ciudadanía consciente</v>
      </c>
      <c r="O245" s="152">
        <v>2105</v>
      </c>
      <c r="P245" s="153">
        <v>1</v>
      </c>
      <c r="Q245" s="154">
        <v>1019062593</v>
      </c>
      <c r="R245" s="155" t="s">
        <v>746</v>
      </c>
      <c r="S245" s="154" t="s">
        <v>91</v>
      </c>
      <c r="T245" s="154"/>
      <c r="U245" s="227"/>
      <c r="V245" s="228"/>
      <c r="W245" s="142">
        <v>9450000</v>
      </c>
      <c r="X245" s="229"/>
      <c r="Y245" s="172"/>
      <c r="Z245" s="173"/>
      <c r="AA245" s="174">
        <f t="shared" si="6"/>
        <v>9450000</v>
      </c>
      <c r="AB245" s="175">
        <v>5040000</v>
      </c>
      <c r="AC245" s="230">
        <v>44482</v>
      </c>
      <c r="AD245" s="230">
        <v>44482</v>
      </c>
      <c r="AE245" s="230">
        <v>44561</v>
      </c>
      <c r="AF245" s="231">
        <v>90</v>
      </c>
      <c r="AG245" s="231"/>
      <c r="AH245" s="232"/>
      <c r="AI245" s="233"/>
      <c r="AJ245" s="231"/>
      <c r="AK245" s="231"/>
      <c r="AL245" s="231"/>
      <c r="AM245" s="234"/>
      <c r="AN245" s="234"/>
      <c r="AO245" s="234" t="s">
        <v>73</v>
      </c>
      <c r="AP245" s="234"/>
      <c r="AQ245" s="112">
        <f t="shared" si="7"/>
        <v>0.53333333333333333</v>
      </c>
    </row>
    <row r="246" spans="1:43" ht="27.95" customHeight="1" x14ac:dyDescent="0.25">
      <c r="B246" s="170">
        <v>236</v>
      </c>
      <c r="C246" s="145">
        <v>2021</v>
      </c>
      <c r="D246" s="156" t="s">
        <v>747</v>
      </c>
      <c r="E246" s="139" t="s">
        <v>748</v>
      </c>
      <c r="F246" s="141" t="s">
        <v>86</v>
      </c>
      <c r="G246" s="146" t="s">
        <v>80</v>
      </c>
      <c r="H246" s="147" t="s">
        <v>87</v>
      </c>
      <c r="I246" s="148" t="s">
        <v>749</v>
      </c>
      <c r="J246" s="149" t="s">
        <v>89</v>
      </c>
      <c r="K246" s="144" t="s">
        <v>69</v>
      </c>
      <c r="L246" s="150">
        <v>20</v>
      </c>
      <c r="M246" s="151" t="str">
        <f>IF(ISERROR(VLOOKUP(L246,Proposito_programa!$C$2:$E$59,2,FALSE))," ",VLOOKUP(L246,Proposito_programa!$C$2:$E$59,2,FALSE))</f>
        <v>Bogotá, referente en cultura, deporte, recreación y actividad física, con parques para el desarrollo y la salud</v>
      </c>
      <c r="N246" s="151" t="str">
        <f>IF(ISERROR(VLOOKUP(L246,Proposito_programa!$C$2:$E$59,3,FALSE))," ",VLOOKUP(L246,Proposito_programa!$C$2:$E$59,3,FALSE))</f>
        <v>Propósito 1: Hacer un nuevo contrato social para incrementar la inclusión social, productiva y política</v>
      </c>
      <c r="O246" s="152">
        <v>2100</v>
      </c>
      <c r="P246" s="153">
        <v>4</v>
      </c>
      <c r="Q246" s="154">
        <v>1010242178</v>
      </c>
      <c r="R246" s="155" t="s">
        <v>750</v>
      </c>
      <c r="S246" s="154" t="s">
        <v>91</v>
      </c>
      <c r="T246" s="154"/>
      <c r="U246" s="227"/>
      <c r="V246" s="228"/>
      <c r="W246" s="142">
        <v>4089000</v>
      </c>
      <c r="X246" s="229"/>
      <c r="Y246" s="172"/>
      <c r="Z246" s="173"/>
      <c r="AA246" s="174">
        <f t="shared" si="6"/>
        <v>4089000</v>
      </c>
      <c r="AB246" s="175">
        <v>1635600</v>
      </c>
      <c r="AC246" s="230">
        <v>44484</v>
      </c>
      <c r="AD246" s="230">
        <v>44494</v>
      </c>
      <c r="AE246" s="230">
        <v>44561</v>
      </c>
      <c r="AF246" s="231">
        <v>90</v>
      </c>
      <c r="AG246" s="231"/>
      <c r="AH246" s="232"/>
      <c r="AI246" s="233"/>
      <c r="AJ246" s="231"/>
      <c r="AK246" s="231"/>
      <c r="AL246" s="231"/>
      <c r="AM246" s="234"/>
      <c r="AN246" s="234"/>
      <c r="AO246" s="234" t="s">
        <v>73</v>
      </c>
      <c r="AP246" s="234"/>
      <c r="AQ246" s="112">
        <f t="shared" si="7"/>
        <v>0.4</v>
      </c>
    </row>
    <row r="247" spans="1:43" ht="27.95" customHeight="1" x14ac:dyDescent="0.25">
      <c r="B247" s="170">
        <v>237</v>
      </c>
      <c r="C247" s="145">
        <v>2021</v>
      </c>
      <c r="D247" s="156" t="s">
        <v>747</v>
      </c>
      <c r="E247" s="139" t="s">
        <v>751</v>
      </c>
      <c r="F247" s="141" t="s">
        <v>86</v>
      </c>
      <c r="G247" s="146" t="s">
        <v>80</v>
      </c>
      <c r="H247" s="147" t="s">
        <v>87</v>
      </c>
      <c r="I247" s="148" t="s">
        <v>749</v>
      </c>
      <c r="J247" s="149" t="s">
        <v>89</v>
      </c>
      <c r="K247" s="144" t="s">
        <v>69</v>
      </c>
      <c r="L247" s="150">
        <v>20</v>
      </c>
      <c r="M247" s="151" t="str">
        <f>IF(ISERROR(VLOOKUP(L247,Proposito_programa!$C$2:$E$59,2,FALSE))," ",VLOOKUP(L247,Proposito_programa!$C$2:$E$59,2,FALSE))</f>
        <v>Bogotá, referente en cultura, deporte, recreación y actividad física, con parques para el desarrollo y la salud</v>
      </c>
      <c r="N247" s="151" t="str">
        <f>IF(ISERROR(VLOOKUP(L247,Proposito_programa!$C$2:$E$59,3,FALSE))," ",VLOOKUP(L247,Proposito_programa!$C$2:$E$59,3,FALSE))</f>
        <v>Propósito 1: Hacer un nuevo contrato social para incrementar la inclusión social, productiva y política</v>
      </c>
      <c r="O247" s="152">
        <v>2100</v>
      </c>
      <c r="P247" s="153">
        <v>4</v>
      </c>
      <c r="Q247" s="154">
        <v>1022326119</v>
      </c>
      <c r="R247" s="155" t="s">
        <v>752</v>
      </c>
      <c r="S247" s="154" t="s">
        <v>91</v>
      </c>
      <c r="T247" s="154"/>
      <c r="U247" s="227"/>
      <c r="V247" s="228"/>
      <c r="W247" s="142">
        <v>4089000</v>
      </c>
      <c r="X247" s="229"/>
      <c r="Y247" s="172"/>
      <c r="Z247" s="173"/>
      <c r="AA247" s="174">
        <f t="shared" si="6"/>
        <v>4089000</v>
      </c>
      <c r="AB247" s="175">
        <v>1544733</v>
      </c>
      <c r="AC247" s="230">
        <v>44494</v>
      </c>
      <c r="AD247" s="230">
        <v>44496</v>
      </c>
      <c r="AE247" s="230">
        <v>44561</v>
      </c>
      <c r="AF247" s="231">
        <v>90</v>
      </c>
      <c r="AG247" s="231"/>
      <c r="AH247" s="232"/>
      <c r="AI247" s="233"/>
      <c r="AJ247" s="231"/>
      <c r="AK247" s="231"/>
      <c r="AL247" s="231"/>
      <c r="AM247" s="234"/>
      <c r="AN247" s="234"/>
      <c r="AO247" s="234" t="s">
        <v>73</v>
      </c>
      <c r="AP247" s="234"/>
      <c r="AQ247" s="112">
        <f t="shared" si="7"/>
        <v>0.37777769625825386</v>
      </c>
    </row>
    <row r="248" spans="1:43" ht="27.95" customHeight="1" x14ac:dyDescent="0.25">
      <c r="B248" s="170">
        <v>238</v>
      </c>
      <c r="C248" s="145">
        <v>2021</v>
      </c>
      <c r="D248" s="156" t="s">
        <v>747</v>
      </c>
      <c r="E248" s="139" t="s">
        <v>753</v>
      </c>
      <c r="F248" s="141" t="s">
        <v>86</v>
      </c>
      <c r="G248" s="146" t="s">
        <v>80</v>
      </c>
      <c r="H248" s="147" t="s">
        <v>87</v>
      </c>
      <c r="I248" s="148" t="s">
        <v>749</v>
      </c>
      <c r="J248" s="149" t="s">
        <v>89</v>
      </c>
      <c r="K248" s="144" t="s">
        <v>69</v>
      </c>
      <c r="L248" s="150">
        <v>20</v>
      </c>
      <c r="M248" s="151" t="str">
        <f>IF(ISERROR(VLOOKUP(L248,Proposito_programa!$C$2:$E$59,2,FALSE))," ",VLOOKUP(L248,Proposito_programa!$C$2:$E$59,2,FALSE))</f>
        <v>Bogotá, referente en cultura, deporte, recreación y actividad física, con parques para el desarrollo y la salud</v>
      </c>
      <c r="N248" s="151" t="str">
        <f>IF(ISERROR(VLOOKUP(L248,Proposito_programa!$C$2:$E$59,3,FALSE))," ",VLOOKUP(L248,Proposito_programa!$C$2:$E$59,3,FALSE))</f>
        <v>Propósito 1: Hacer un nuevo contrato social para incrementar la inclusión social, productiva y política</v>
      </c>
      <c r="O248" s="152">
        <v>2100</v>
      </c>
      <c r="P248" s="153">
        <v>4</v>
      </c>
      <c r="Q248" s="154">
        <v>1026284712</v>
      </c>
      <c r="R248" s="155" t="s">
        <v>754</v>
      </c>
      <c r="S248" s="154" t="s">
        <v>91</v>
      </c>
      <c r="T248" s="154"/>
      <c r="U248" s="227"/>
      <c r="V248" s="228"/>
      <c r="W248" s="142">
        <v>4089000</v>
      </c>
      <c r="X248" s="229"/>
      <c r="Y248" s="172"/>
      <c r="Z248" s="173"/>
      <c r="AA248" s="174">
        <f t="shared" si="6"/>
        <v>4089000</v>
      </c>
      <c r="AB248" s="175">
        <v>1635600</v>
      </c>
      <c r="AC248" s="230">
        <v>44488</v>
      </c>
      <c r="AD248" s="230">
        <v>44494</v>
      </c>
      <c r="AE248" s="230">
        <v>44561</v>
      </c>
      <c r="AF248" s="231">
        <v>90</v>
      </c>
      <c r="AG248" s="231"/>
      <c r="AH248" s="232"/>
      <c r="AI248" s="233"/>
      <c r="AJ248" s="231"/>
      <c r="AK248" s="231"/>
      <c r="AL248" s="231"/>
      <c r="AM248" s="234"/>
      <c r="AN248" s="234"/>
      <c r="AO248" s="234" t="s">
        <v>73</v>
      </c>
      <c r="AP248" s="234"/>
      <c r="AQ248" s="112">
        <f t="shared" si="7"/>
        <v>0.4</v>
      </c>
    </row>
    <row r="249" spans="1:43" ht="27.95" customHeight="1" x14ac:dyDescent="0.25">
      <c r="B249" s="170">
        <v>239</v>
      </c>
      <c r="C249" s="145">
        <v>2021</v>
      </c>
      <c r="D249" s="156" t="s">
        <v>747</v>
      </c>
      <c r="E249" s="139" t="s">
        <v>755</v>
      </c>
      <c r="F249" s="141" t="s">
        <v>86</v>
      </c>
      <c r="G249" s="146" t="s">
        <v>80</v>
      </c>
      <c r="H249" s="147" t="s">
        <v>87</v>
      </c>
      <c r="I249" s="148" t="s">
        <v>749</v>
      </c>
      <c r="J249" s="149" t="s">
        <v>89</v>
      </c>
      <c r="K249" s="144" t="s">
        <v>69</v>
      </c>
      <c r="L249" s="150">
        <v>20</v>
      </c>
      <c r="M249" s="151" t="str">
        <f>IF(ISERROR(VLOOKUP(L249,Proposito_programa!$C$2:$E$59,2,FALSE))," ",VLOOKUP(L249,Proposito_programa!$C$2:$E$59,2,FALSE))</f>
        <v>Bogotá, referente en cultura, deporte, recreación y actividad física, con parques para el desarrollo y la salud</v>
      </c>
      <c r="N249" s="151" t="str">
        <f>IF(ISERROR(VLOOKUP(L249,Proposito_programa!$C$2:$E$59,3,FALSE))," ",VLOOKUP(L249,Proposito_programa!$C$2:$E$59,3,FALSE))</f>
        <v>Propósito 1: Hacer un nuevo contrato social para incrementar la inclusión social, productiva y política</v>
      </c>
      <c r="O249" s="152">
        <v>2100</v>
      </c>
      <c r="P249" s="153">
        <v>4</v>
      </c>
      <c r="Q249" s="154">
        <v>1026281709</v>
      </c>
      <c r="R249" s="155" t="s">
        <v>756</v>
      </c>
      <c r="S249" s="154" t="s">
        <v>91</v>
      </c>
      <c r="T249" s="154"/>
      <c r="U249" s="227"/>
      <c r="V249" s="228"/>
      <c r="W249" s="142">
        <v>4089000</v>
      </c>
      <c r="X249" s="229"/>
      <c r="Y249" s="172"/>
      <c r="Z249" s="173"/>
      <c r="AA249" s="174">
        <f t="shared" si="6"/>
        <v>4089000</v>
      </c>
      <c r="AB249" s="175">
        <v>1635600</v>
      </c>
      <c r="AC249" s="230">
        <v>44490</v>
      </c>
      <c r="AD249" s="230">
        <v>44494</v>
      </c>
      <c r="AE249" s="230">
        <v>44561</v>
      </c>
      <c r="AF249" s="231">
        <v>90</v>
      </c>
      <c r="AG249" s="231"/>
      <c r="AH249" s="232"/>
      <c r="AI249" s="233"/>
      <c r="AJ249" s="231"/>
      <c r="AK249" s="231"/>
      <c r="AL249" s="231"/>
      <c r="AM249" s="234"/>
      <c r="AN249" s="234"/>
      <c r="AO249" s="234" t="s">
        <v>73</v>
      </c>
      <c r="AP249" s="234"/>
      <c r="AQ249" s="112">
        <f t="shared" si="7"/>
        <v>0.4</v>
      </c>
    </row>
    <row r="250" spans="1:43" ht="27.95" customHeight="1" x14ac:dyDescent="0.25">
      <c r="B250" s="170">
        <v>240</v>
      </c>
      <c r="C250" s="145">
        <v>2021</v>
      </c>
      <c r="D250" s="156" t="s">
        <v>757</v>
      </c>
      <c r="E250" s="139" t="s">
        <v>758</v>
      </c>
      <c r="F250" s="141" t="s">
        <v>86</v>
      </c>
      <c r="G250" s="146" t="s">
        <v>80</v>
      </c>
      <c r="H250" s="147" t="s">
        <v>87</v>
      </c>
      <c r="I250" s="148" t="s">
        <v>759</v>
      </c>
      <c r="J250" s="149" t="s">
        <v>89</v>
      </c>
      <c r="K250" s="144" t="s">
        <v>69</v>
      </c>
      <c r="L250" s="150">
        <v>20</v>
      </c>
      <c r="M250" s="151" t="str">
        <f>IF(ISERROR(VLOOKUP(L250,Proposito_programa!$C$2:$E$59,2,FALSE))," ",VLOOKUP(L250,Proposito_programa!$C$2:$E$59,2,FALSE))</f>
        <v>Bogotá, referente en cultura, deporte, recreación y actividad física, con parques para el desarrollo y la salud</v>
      </c>
      <c r="N250" s="151" t="str">
        <f>IF(ISERROR(VLOOKUP(L250,Proposito_programa!$C$2:$E$59,3,FALSE))," ",VLOOKUP(L250,Proposito_programa!$C$2:$E$59,3,FALSE))</f>
        <v>Propósito 1: Hacer un nuevo contrato social para incrementar la inclusión social, productiva y política</v>
      </c>
      <c r="O250" s="152">
        <v>2100</v>
      </c>
      <c r="P250" s="153">
        <v>1</v>
      </c>
      <c r="Q250" s="154">
        <v>1032395925</v>
      </c>
      <c r="R250" s="155" t="s">
        <v>760</v>
      </c>
      <c r="S250" s="154" t="s">
        <v>91</v>
      </c>
      <c r="T250" s="154"/>
      <c r="U250" s="227"/>
      <c r="V250" s="228"/>
      <c r="W250" s="142">
        <v>11468000</v>
      </c>
      <c r="X250" s="229"/>
      <c r="Y250" s="172"/>
      <c r="Z250" s="173"/>
      <c r="AA250" s="174">
        <f t="shared" si="6"/>
        <v>11468000</v>
      </c>
      <c r="AB250" s="175">
        <v>3440400</v>
      </c>
      <c r="AC250" s="230">
        <v>44484</v>
      </c>
      <c r="AD250" s="230">
        <v>44494</v>
      </c>
      <c r="AE250" s="230">
        <v>44561</v>
      </c>
      <c r="AF250" s="231">
        <v>120</v>
      </c>
      <c r="AG250" s="231"/>
      <c r="AH250" s="232"/>
      <c r="AI250" s="233"/>
      <c r="AJ250" s="231"/>
      <c r="AK250" s="231"/>
      <c r="AL250" s="231"/>
      <c r="AM250" s="234"/>
      <c r="AN250" s="234"/>
      <c r="AO250" s="234" t="s">
        <v>73</v>
      </c>
      <c r="AP250" s="234"/>
      <c r="AQ250" s="112">
        <f t="shared" si="7"/>
        <v>0.3</v>
      </c>
    </row>
    <row r="251" spans="1:43" ht="27.95" customHeight="1" x14ac:dyDescent="0.25">
      <c r="B251" s="170">
        <v>241</v>
      </c>
      <c r="C251" s="145">
        <v>2021</v>
      </c>
      <c r="D251" s="170" t="s">
        <v>761</v>
      </c>
      <c r="E251" s="139" t="s">
        <v>762</v>
      </c>
      <c r="F251" s="141" t="s">
        <v>86</v>
      </c>
      <c r="G251" s="146" t="s">
        <v>80</v>
      </c>
      <c r="H251" s="147" t="s">
        <v>87</v>
      </c>
      <c r="I251" s="148" t="s">
        <v>763</v>
      </c>
      <c r="J251" s="149" t="s">
        <v>89</v>
      </c>
      <c r="K251" s="144" t="s">
        <v>69</v>
      </c>
      <c r="L251" s="150">
        <v>27</v>
      </c>
      <c r="M251" s="151" t="str">
        <f>IF(ISERROR(VLOOKUP(L251,Proposito_programa!$C$2:$E$59,2,FALSE))," ",VLOOKUP(L251,Proposito_programa!$C$2:$E$59,2,FALSE))</f>
        <v>Cambio cultural para la gestión de la crisis climática</v>
      </c>
      <c r="N251" s="151" t="str">
        <f>IF(ISERROR(VLOOKUP(L251,Proposito_programa!$C$2:$E$59,3,FALSE))," ",VLOOKUP(L251,Proposito_programa!$C$2:$E$59,3,FALSE))</f>
        <v>Propósito 2 : Cambiar Nuestros Hábitos de Vida para Reverdecer a Bogotá y Adaptarnos y Mitigar la Crisis Climática</v>
      </c>
      <c r="O251" s="152">
        <v>2122</v>
      </c>
      <c r="P251" s="153">
        <v>4</v>
      </c>
      <c r="Q251" s="154">
        <v>52089975</v>
      </c>
      <c r="R251" s="155" t="s">
        <v>764</v>
      </c>
      <c r="S251" s="154" t="s">
        <v>91</v>
      </c>
      <c r="T251" s="154"/>
      <c r="U251" s="227"/>
      <c r="V251" s="228"/>
      <c r="W251" s="142">
        <v>4080000</v>
      </c>
      <c r="X251" s="229"/>
      <c r="Y251" s="172"/>
      <c r="Z251" s="173"/>
      <c r="AA251" s="174">
        <f t="shared" si="6"/>
        <v>4080000</v>
      </c>
      <c r="AB251" s="175">
        <v>997333</v>
      </c>
      <c r="AC251" s="230">
        <v>44508</v>
      </c>
      <c r="AD251" s="230">
        <v>44509</v>
      </c>
      <c r="AE251" s="230">
        <v>44600</v>
      </c>
      <c r="AF251" s="231">
        <v>90</v>
      </c>
      <c r="AG251" s="231">
        <v>1</v>
      </c>
      <c r="AH251" s="232">
        <v>38</v>
      </c>
      <c r="AI251" s="233"/>
      <c r="AJ251" s="231"/>
      <c r="AK251" s="231"/>
      <c r="AL251" s="231"/>
      <c r="AM251" s="234"/>
      <c r="AN251" s="234" t="s">
        <v>73</v>
      </c>
      <c r="AO251" s="234"/>
      <c r="AP251" s="234"/>
      <c r="AQ251" s="112">
        <f t="shared" si="7"/>
        <v>0.24444436274509804</v>
      </c>
    </row>
    <row r="252" spans="1:43" ht="27.95" customHeight="1" x14ac:dyDescent="0.25">
      <c r="B252" s="170">
        <v>242</v>
      </c>
      <c r="C252" s="145">
        <v>2021</v>
      </c>
      <c r="D252" s="156" t="s">
        <v>765</v>
      </c>
      <c r="E252" s="139" t="s">
        <v>766</v>
      </c>
      <c r="F252" s="141" t="s">
        <v>451</v>
      </c>
      <c r="G252" s="146" t="s">
        <v>80</v>
      </c>
      <c r="H252" s="147" t="s">
        <v>451</v>
      </c>
      <c r="I252" s="148" t="s">
        <v>767</v>
      </c>
      <c r="J252" s="149" t="s">
        <v>89</v>
      </c>
      <c r="K252" s="144" t="s">
        <v>69</v>
      </c>
      <c r="L252" s="150">
        <v>6</v>
      </c>
      <c r="M252" s="151" t="str">
        <f>IF(ISERROR(VLOOKUP(L252,Proposito_programa!$C$2:$E$59,2,FALSE))," ",VLOOKUP(L252,Proposito_programa!$C$2:$E$59,2,FALSE))</f>
        <v>Sistema Distrital de Cuidado</v>
      </c>
      <c r="N252" s="151" t="str">
        <f>IF(ISERROR(VLOOKUP(L252,Proposito_programa!$C$2:$E$59,3,FALSE))," ",VLOOKUP(L252,Proposito_programa!$C$2:$E$59,3,FALSE))</f>
        <v>Propósito 1: Hacer un nuevo contrato social para incrementar la inclusión social, productiva y política</v>
      </c>
      <c r="O252" s="152">
        <v>2188</v>
      </c>
      <c r="P252" s="153">
        <v>1</v>
      </c>
      <c r="Q252" s="154">
        <v>900959051</v>
      </c>
      <c r="R252" s="155" t="s">
        <v>768</v>
      </c>
      <c r="S252" s="154" t="s">
        <v>72</v>
      </c>
      <c r="T252" s="154"/>
      <c r="U252" s="227"/>
      <c r="V252" s="228"/>
      <c r="W252" s="142">
        <v>211096000</v>
      </c>
      <c r="X252" s="229"/>
      <c r="Y252" s="172"/>
      <c r="Z252" s="173"/>
      <c r="AA252" s="174">
        <f t="shared" si="6"/>
        <v>211096000</v>
      </c>
      <c r="AB252" s="175">
        <v>0</v>
      </c>
      <c r="AC252" s="230">
        <v>44491</v>
      </c>
      <c r="AD252" s="230">
        <v>44516</v>
      </c>
      <c r="AE252" s="230">
        <v>44757</v>
      </c>
      <c r="AF252" s="231">
        <v>240</v>
      </c>
      <c r="AG252" s="231"/>
      <c r="AH252" s="232"/>
      <c r="AI252" s="233"/>
      <c r="AJ252" s="231"/>
      <c r="AK252" s="231"/>
      <c r="AL252" s="231"/>
      <c r="AM252" s="234"/>
      <c r="AN252" s="234" t="s">
        <v>73</v>
      </c>
      <c r="AO252" s="234"/>
      <c r="AP252" s="234"/>
      <c r="AQ252" s="112">
        <f t="shared" si="7"/>
        <v>0</v>
      </c>
    </row>
    <row r="253" spans="1:43" ht="27.95" customHeight="1" x14ac:dyDescent="0.25">
      <c r="B253" s="170">
        <v>243</v>
      </c>
      <c r="C253" s="145">
        <v>2021</v>
      </c>
      <c r="D253" s="156" t="s">
        <v>769</v>
      </c>
      <c r="E253" s="139" t="s">
        <v>770</v>
      </c>
      <c r="F253" s="141" t="s">
        <v>79</v>
      </c>
      <c r="G253" s="146" t="s">
        <v>771</v>
      </c>
      <c r="H253" s="147" t="s">
        <v>70</v>
      </c>
      <c r="I253" s="148" t="s">
        <v>772</v>
      </c>
      <c r="J253" s="149" t="s">
        <v>89</v>
      </c>
      <c r="K253" s="144" t="s">
        <v>69</v>
      </c>
      <c r="L253" s="150">
        <v>55</v>
      </c>
      <c r="M253" s="151" t="str">
        <f>IF(ISERROR(VLOOKUP(L253,Proposito_programa!$C$2:$E$59,2,FALSE))," ",VLOOKUP(L253,Proposito_programa!$C$2:$E$59,2,FALSE))</f>
        <v>Fortalecimiento de cultura ciudadana y su institucionalidad</v>
      </c>
      <c r="N253" s="151" t="str">
        <f>IF(ISERROR(VLOOKUP(L253,Proposito_programa!$C$2:$E$59,3,FALSE))," ",VLOOKUP(L253,Proposito_programa!$C$2:$E$59,3,FALSE))</f>
        <v>Propósito 5: Construir Bogotá - Región con gobierno abierto, transparente y ciudadanía consciente</v>
      </c>
      <c r="O253" s="152">
        <v>2156</v>
      </c>
      <c r="P253" s="153">
        <v>10</v>
      </c>
      <c r="Q253" s="154">
        <v>900175862</v>
      </c>
      <c r="R253" s="155" t="s">
        <v>727</v>
      </c>
      <c r="S253" s="154" t="s">
        <v>72</v>
      </c>
      <c r="T253" s="154"/>
      <c r="U253" s="227"/>
      <c r="V253" s="228"/>
      <c r="W253" s="142">
        <v>354146912</v>
      </c>
      <c r="X253" s="229"/>
      <c r="Y253" s="172"/>
      <c r="Z253" s="173"/>
      <c r="AA253" s="174">
        <f t="shared" si="6"/>
        <v>354146912</v>
      </c>
      <c r="AB253" s="175">
        <v>0</v>
      </c>
      <c r="AC253" s="230">
        <v>44490</v>
      </c>
      <c r="AD253" s="230">
        <v>44503</v>
      </c>
      <c r="AE253" s="230">
        <v>44653</v>
      </c>
      <c r="AF253" s="231">
        <v>150</v>
      </c>
      <c r="AG253" s="231"/>
      <c r="AH253" s="232"/>
      <c r="AI253" s="233"/>
      <c r="AJ253" s="231"/>
      <c r="AK253" s="231"/>
      <c r="AL253" s="231"/>
      <c r="AM253" s="234"/>
      <c r="AN253" s="234" t="s">
        <v>73</v>
      </c>
      <c r="AO253" s="234"/>
      <c r="AP253" s="234"/>
      <c r="AQ253" s="112">
        <f t="shared" si="7"/>
        <v>0</v>
      </c>
    </row>
    <row r="254" spans="1:43" ht="27.95" customHeight="1" x14ac:dyDescent="0.25">
      <c r="B254" s="170">
        <v>244</v>
      </c>
      <c r="C254" s="145">
        <v>2021</v>
      </c>
      <c r="D254" s="156" t="s">
        <v>773</v>
      </c>
      <c r="E254" s="139" t="s">
        <v>774</v>
      </c>
      <c r="F254" s="141" t="s">
        <v>86</v>
      </c>
      <c r="G254" s="146" t="s">
        <v>80</v>
      </c>
      <c r="H254" s="147" t="s">
        <v>87</v>
      </c>
      <c r="I254" s="148" t="s">
        <v>775</v>
      </c>
      <c r="J254" s="149" t="s">
        <v>89</v>
      </c>
      <c r="K254" s="144" t="s">
        <v>69</v>
      </c>
      <c r="L254" s="150">
        <v>57</v>
      </c>
      <c r="M254" s="151" t="str">
        <f>IF(ISERROR(VLOOKUP(L254,Proposito_programa!$C$2:$E$59,2,FALSE))," ",VLOOKUP(L254,Proposito_programa!$C$2:$E$59,2,FALSE))</f>
        <v>Gestión pública local</v>
      </c>
      <c r="N254" s="151" t="str">
        <f>IF(ISERROR(VLOOKUP(L254,Proposito_programa!$C$2:$E$59,3,FALSE))," ",VLOOKUP(L254,Proposito_programa!$C$2:$E$59,3,FALSE))</f>
        <v>Propósito 5: Construir Bogotá - Región con gobierno abierto, transparente y ciudadanía consciente</v>
      </c>
      <c r="O254" s="152">
        <v>2105</v>
      </c>
      <c r="P254" s="153">
        <v>1</v>
      </c>
      <c r="Q254" s="154">
        <v>79287493</v>
      </c>
      <c r="R254" s="155" t="s">
        <v>422</v>
      </c>
      <c r="S254" s="154" t="s">
        <v>91</v>
      </c>
      <c r="T254" s="154"/>
      <c r="U254" s="227"/>
      <c r="V254" s="228"/>
      <c r="W254" s="142">
        <v>4540000</v>
      </c>
      <c r="X254" s="229"/>
      <c r="Y254" s="172"/>
      <c r="Z254" s="173"/>
      <c r="AA254" s="174">
        <f t="shared" si="6"/>
        <v>4540000</v>
      </c>
      <c r="AB254" s="175">
        <v>2724000</v>
      </c>
      <c r="AC254" s="230">
        <v>44491</v>
      </c>
      <c r="AD254" s="230">
        <v>44494</v>
      </c>
      <c r="AE254" s="230">
        <v>44554</v>
      </c>
      <c r="AF254" s="231">
        <v>60</v>
      </c>
      <c r="AG254" s="231"/>
      <c r="AH254" s="232"/>
      <c r="AI254" s="233"/>
      <c r="AJ254" s="231"/>
      <c r="AK254" s="231"/>
      <c r="AL254" s="231"/>
      <c r="AM254" s="234"/>
      <c r="AN254" s="234"/>
      <c r="AO254" s="234" t="s">
        <v>73</v>
      </c>
      <c r="AP254" s="234"/>
      <c r="AQ254" s="112">
        <f t="shared" si="7"/>
        <v>0.6</v>
      </c>
    </row>
    <row r="255" spans="1:43" ht="27.95" customHeight="1" x14ac:dyDescent="0.25">
      <c r="A255" s="237">
        <v>1</v>
      </c>
      <c r="B255" s="170">
        <v>245</v>
      </c>
      <c r="C255" s="145">
        <v>2021</v>
      </c>
      <c r="D255" s="156" t="s">
        <v>776</v>
      </c>
      <c r="E255" s="139" t="s">
        <v>777</v>
      </c>
      <c r="F255" s="141" t="s">
        <v>79</v>
      </c>
      <c r="G255" s="146" t="s">
        <v>771</v>
      </c>
      <c r="H255" s="147" t="s">
        <v>70</v>
      </c>
      <c r="I255" s="148" t="s">
        <v>778</v>
      </c>
      <c r="J255" s="149" t="s">
        <v>89</v>
      </c>
      <c r="K255" s="144" t="s">
        <v>69</v>
      </c>
      <c r="L255" s="150">
        <v>6</v>
      </c>
      <c r="M255" s="151" t="str">
        <f>IF(ISERROR(VLOOKUP(L255,Proposito_programa!$C$2:$E$59,2,FALSE))," ",VLOOKUP(L255,Proposito_programa!$C$2:$E$59,2,FALSE))</f>
        <v>Sistema Distrital de Cuidado</v>
      </c>
      <c r="N255" s="151" t="str">
        <f>IF(ISERROR(VLOOKUP(L255,Proposito_programa!$C$2:$E$59,3,FALSE))," ",VLOOKUP(L255,Proposito_programa!$C$2:$E$59,3,FALSE))</f>
        <v>Propósito 1: Hacer un nuevo contrato social para incrementar la inclusión social, productiva y política</v>
      </c>
      <c r="O255" s="152">
        <v>2188</v>
      </c>
      <c r="P255" s="153">
        <v>14</v>
      </c>
      <c r="Q255" s="154">
        <v>901535524</v>
      </c>
      <c r="R255" s="155" t="s">
        <v>779</v>
      </c>
      <c r="S255" s="154" t="s">
        <v>321</v>
      </c>
      <c r="T255" s="154">
        <v>860524219</v>
      </c>
      <c r="U255" s="227" t="s">
        <v>780</v>
      </c>
      <c r="V255" s="228">
        <v>0.5</v>
      </c>
      <c r="W255" s="142">
        <v>257832000</v>
      </c>
      <c r="X255" s="229"/>
      <c r="Y255" s="172"/>
      <c r="Z255" s="173"/>
      <c r="AA255" s="174">
        <f t="shared" si="6"/>
        <v>257832000</v>
      </c>
      <c r="AB255" s="175">
        <v>0</v>
      </c>
      <c r="AC255" s="230">
        <v>44509</v>
      </c>
      <c r="AD255" s="230">
        <v>44516</v>
      </c>
      <c r="AE255" s="230">
        <v>44819</v>
      </c>
      <c r="AF255" s="231">
        <v>300</v>
      </c>
      <c r="AG255" s="231"/>
      <c r="AH255" s="232"/>
      <c r="AI255" s="233"/>
      <c r="AJ255" s="231"/>
      <c r="AK255" s="231"/>
      <c r="AL255" s="231"/>
      <c r="AM255" s="234"/>
      <c r="AN255" s="234" t="s">
        <v>73</v>
      </c>
      <c r="AO255" s="234"/>
      <c r="AP255" s="234"/>
      <c r="AQ255" s="112">
        <f t="shared" si="7"/>
        <v>0</v>
      </c>
    </row>
    <row r="256" spans="1:43" ht="27.95" customHeight="1" x14ac:dyDescent="0.25">
      <c r="A256" s="237">
        <v>0</v>
      </c>
      <c r="B256" s="170">
        <v>245</v>
      </c>
      <c r="C256" s="145">
        <v>2021</v>
      </c>
      <c r="D256" s="156" t="s">
        <v>776</v>
      </c>
      <c r="E256" s="139" t="s">
        <v>777</v>
      </c>
      <c r="F256" s="141" t="s">
        <v>79</v>
      </c>
      <c r="G256" s="146" t="s">
        <v>771</v>
      </c>
      <c r="H256" s="147" t="s">
        <v>70</v>
      </c>
      <c r="I256" s="148" t="s">
        <v>778</v>
      </c>
      <c r="J256" s="149" t="s">
        <v>89</v>
      </c>
      <c r="K256" s="144" t="s">
        <v>69</v>
      </c>
      <c r="L256" s="150">
        <v>40</v>
      </c>
      <c r="M256" s="151" t="str">
        <f>IF(ISERROR(VLOOKUP(L256,Proposito_programa!$C$2:$E$59,2,FALSE))," ",VLOOKUP(L256,Proposito_programa!$C$2:$E$59,2,FALSE))</f>
        <v>Más mujeres viven una vida libre de violencias, se sienten seguras y acceden con confianza al sistema de justicia</v>
      </c>
      <c r="N256" s="151" t="str">
        <f>IF(ISERROR(VLOOKUP(L256,Proposito_programa!$C$2:$E$59,3,FALSE))," ",VLOOKUP(L256,Proposito_programa!$C$2:$E$59,3,FALSE))</f>
        <v>Propósito 3: Inspirar confianza y legitimidad para vivir sin miedo y ser epicentro de cultura ciudadana, paz y reconciliación</v>
      </c>
      <c r="O256" s="152">
        <v>2161</v>
      </c>
      <c r="P256" s="153">
        <v>14</v>
      </c>
      <c r="Q256" s="154">
        <v>901535524</v>
      </c>
      <c r="R256" s="155" t="s">
        <v>779</v>
      </c>
      <c r="S256" s="154" t="s">
        <v>321</v>
      </c>
      <c r="T256" s="154">
        <v>901251958</v>
      </c>
      <c r="U256" s="227" t="s">
        <v>781</v>
      </c>
      <c r="V256" s="228">
        <v>0.5</v>
      </c>
      <c r="W256" s="240">
        <v>466014000</v>
      </c>
      <c r="X256" s="229"/>
      <c r="Y256" s="172"/>
      <c r="Z256" s="173"/>
      <c r="AA256" s="174">
        <f t="shared" si="6"/>
        <v>466014000</v>
      </c>
      <c r="AB256" s="175"/>
      <c r="AC256" s="230"/>
      <c r="AD256" s="230"/>
      <c r="AE256" s="230"/>
      <c r="AF256" s="231"/>
      <c r="AG256" s="231"/>
      <c r="AH256" s="232"/>
      <c r="AI256" s="233"/>
      <c r="AJ256" s="231"/>
      <c r="AK256" s="231"/>
      <c r="AL256" s="231"/>
      <c r="AM256" s="234"/>
      <c r="AN256" s="234" t="s">
        <v>73</v>
      </c>
      <c r="AO256" s="234"/>
      <c r="AP256" s="234"/>
      <c r="AQ256" s="112">
        <f t="shared" si="7"/>
        <v>0</v>
      </c>
    </row>
    <row r="257" spans="1:43" ht="27.95" customHeight="1" x14ac:dyDescent="0.25">
      <c r="B257" s="170">
        <v>246</v>
      </c>
      <c r="C257" s="145">
        <v>2021</v>
      </c>
      <c r="D257" s="156" t="s">
        <v>782</v>
      </c>
      <c r="E257" s="139" t="s">
        <v>783</v>
      </c>
      <c r="F257" s="141" t="s">
        <v>79</v>
      </c>
      <c r="G257" s="146" t="s">
        <v>65</v>
      </c>
      <c r="H257" s="147" t="s">
        <v>66</v>
      </c>
      <c r="I257" s="148" t="s">
        <v>784</v>
      </c>
      <c r="J257" s="149" t="s">
        <v>89</v>
      </c>
      <c r="K257" s="144" t="s">
        <v>69</v>
      </c>
      <c r="L257" s="150">
        <v>6</v>
      </c>
      <c r="M257" s="151" t="str">
        <f>IF(ISERROR(VLOOKUP(L257,Proposito_programa!$C$2:$E$59,2,FALSE))," ",VLOOKUP(L257,Proposito_programa!$C$2:$E$59,2,FALSE))</f>
        <v>Sistema Distrital de Cuidado</v>
      </c>
      <c r="N257" s="151" t="str">
        <f>IF(ISERROR(VLOOKUP(L257,Proposito_programa!$C$2:$E$59,3,FALSE))," ",VLOOKUP(L257,Proposito_programa!$C$2:$E$59,3,FALSE))</f>
        <v>Propósito 1: Hacer un nuevo contrato social para incrementar la inclusión social, productiva y política</v>
      </c>
      <c r="O257" s="152">
        <v>2188</v>
      </c>
      <c r="P257" s="153">
        <v>3</v>
      </c>
      <c r="Q257" s="154">
        <v>900094963</v>
      </c>
      <c r="R257" s="155" t="s">
        <v>567</v>
      </c>
      <c r="S257" s="154" t="s">
        <v>72</v>
      </c>
      <c r="T257" s="154"/>
      <c r="U257" s="227"/>
      <c r="V257" s="228"/>
      <c r="W257" s="142">
        <v>56201468</v>
      </c>
      <c r="X257" s="229"/>
      <c r="Y257" s="172"/>
      <c r="Z257" s="173"/>
      <c r="AA257" s="174">
        <f t="shared" si="6"/>
        <v>56201468</v>
      </c>
      <c r="AB257" s="175">
        <v>0</v>
      </c>
      <c r="AC257" s="230">
        <v>44516</v>
      </c>
      <c r="AD257" s="230">
        <v>44523</v>
      </c>
      <c r="AE257" s="230">
        <v>44673</v>
      </c>
      <c r="AF257" s="231">
        <v>150</v>
      </c>
      <c r="AG257" s="231"/>
      <c r="AH257" s="232"/>
      <c r="AI257" s="233"/>
      <c r="AJ257" s="231"/>
      <c r="AK257" s="231"/>
      <c r="AL257" s="231"/>
      <c r="AM257" s="234"/>
      <c r="AN257" s="234" t="s">
        <v>73</v>
      </c>
      <c r="AO257" s="234"/>
      <c r="AP257" s="234"/>
      <c r="AQ257" s="112">
        <f t="shared" si="7"/>
        <v>0</v>
      </c>
    </row>
    <row r="258" spans="1:43" ht="27.95" customHeight="1" x14ac:dyDescent="0.25">
      <c r="B258" s="170">
        <v>247</v>
      </c>
      <c r="C258" s="145">
        <v>2021</v>
      </c>
      <c r="D258" s="156" t="s">
        <v>785</v>
      </c>
      <c r="E258" s="139" t="s">
        <v>786</v>
      </c>
      <c r="F258" s="141" t="s">
        <v>86</v>
      </c>
      <c r="G258" s="146" t="s">
        <v>80</v>
      </c>
      <c r="H258" s="147" t="s">
        <v>87</v>
      </c>
      <c r="I258" s="148" t="s">
        <v>730</v>
      </c>
      <c r="J258" s="149" t="s">
        <v>89</v>
      </c>
      <c r="K258" s="144" t="s">
        <v>69</v>
      </c>
      <c r="L258" s="150">
        <v>20</v>
      </c>
      <c r="M258" s="151" t="str">
        <f>IF(ISERROR(VLOOKUP(L258,Proposito_programa!$C$2:$E$59,2,FALSE))," ",VLOOKUP(L258,Proposito_programa!$C$2:$E$59,2,FALSE))</f>
        <v>Bogotá, referente en cultura, deporte, recreación y actividad física, con parques para el desarrollo y la salud</v>
      </c>
      <c r="N258" s="151" t="str">
        <f>IF(ISERROR(VLOOKUP(L258,Proposito_programa!$C$2:$E$59,3,FALSE))," ",VLOOKUP(L258,Proposito_programa!$C$2:$E$59,3,FALSE))</f>
        <v>Propósito 1: Hacer un nuevo contrato social para incrementar la inclusión social, productiva y política</v>
      </c>
      <c r="O258" s="152">
        <v>2100</v>
      </c>
      <c r="P258" s="153">
        <v>1</v>
      </c>
      <c r="Q258" s="154">
        <v>1026253798</v>
      </c>
      <c r="R258" s="155" t="s">
        <v>787</v>
      </c>
      <c r="S258" s="154" t="s">
        <v>91</v>
      </c>
      <c r="T258" s="154"/>
      <c r="U258" s="227"/>
      <c r="V258" s="228"/>
      <c r="W258" s="142">
        <v>5734000</v>
      </c>
      <c r="X258" s="229"/>
      <c r="Y258" s="172"/>
      <c r="Z258" s="173"/>
      <c r="AA258" s="174">
        <f t="shared" si="6"/>
        <v>5734000</v>
      </c>
      <c r="AB258" s="175">
        <v>2771433</v>
      </c>
      <c r="AC258" s="230">
        <v>44497</v>
      </c>
      <c r="AD258" s="230">
        <v>44502</v>
      </c>
      <c r="AE258" s="230">
        <v>44561</v>
      </c>
      <c r="AF258" s="231">
        <v>60</v>
      </c>
      <c r="AG258" s="231"/>
      <c r="AH258" s="232"/>
      <c r="AI258" s="233"/>
      <c r="AJ258" s="231"/>
      <c r="AK258" s="231"/>
      <c r="AL258" s="231"/>
      <c r="AM258" s="234"/>
      <c r="AN258" s="234"/>
      <c r="AO258" s="234" t="s">
        <v>73</v>
      </c>
      <c r="AP258" s="234"/>
      <c r="AQ258" s="112">
        <f t="shared" si="7"/>
        <v>0.48333327520055808</v>
      </c>
    </row>
    <row r="259" spans="1:43" ht="27.95" customHeight="1" x14ac:dyDescent="0.25">
      <c r="B259" s="170">
        <v>248</v>
      </c>
      <c r="C259" s="145">
        <v>2021</v>
      </c>
      <c r="D259" s="156" t="s">
        <v>788</v>
      </c>
      <c r="E259" s="139" t="s">
        <v>789</v>
      </c>
      <c r="F259" s="141" t="s">
        <v>86</v>
      </c>
      <c r="G259" s="146" t="s">
        <v>80</v>
      </c>
      <c r="H259" s="147" t="s">
        <v>87</v>
      </c>
      <c r="I259" s="148" t="s">
        <v>406</v>
      </c>
      <c r="J259" s="149" t="s">
        <v>89</v>
      </c>
      <c r="K259" s="144" t="s">
        <v>69</v>
      </c>
      <c r="L259" s="150">
        <v>1</v>
      </c>
      <c r="M259" s="151" t="str">
        <f>IF(ISERROR(VLOOKUP(L259,Proposito_programa!$C$2:$E$59,2,FALSE))," ",VLOOKUP(L259,Proposito_programa!$C$2:$E$59,2,FALSE))</f>
        <v>Subsidios y transferencias para la equidad</v>
      </c>
      <c r="N259" s="151" t="str">
        <f>IF(ISERROR(VLOOKUP(L259,Proposito_programa!$C$2:$E$59,3,FALSE))," ",VLOOKUP(L259,Proposito_programa!$C$2:$E$59,3,FALSE))</f>
        <v>Propósito 1: Hacer un nuevo contrato social para incrementar la inclusión social, productiva y política</v>
      </c>
      <c r="O259" s="152">
        <v>2081</v>
      </c>
      <c r="P259" s="153">
        <v>1</v>
      </c>
      <c r="Q259" s="154">
        <v>1020426511</v>
      </c>
      <c r="R259" s="155" t="s">
        <v>408</v>
      </c>
      <c r="S259" s="154" t="s">
        <v>91</v>
      </c>
      <c r="T259" s="154"/>
      <c r="U259" s="227"/>
      <c r="V259" s="228"/>
      <c r="W259" s="142">
        <v>9900000</v>
      </c>
      <c r="X259" s="229"/>
      <c r="Y259" s="172"/>
      <c r="Z259" s="173"/>
      <c r="AA259" s="174">
        <f t="shared" si="6"/>
        <v>9900000</v>
      </c>
      <c r="AB259" s="175">
        <v>4785000</v>
      </c>
      <c r="AC259" s="230">
        <v>44498</v>
      </c>
      <c r="AD259" s="230">
        <v>44502</v>
      </c>
      <c r="AE259" s="230">
        <v>44561</v>
      </c>
      <c r="AF259" s="231">
        <v>60</v>
      </c>
      <c r="AG259" s="231"/>
      <c r="AH259" s="232"/>
      <c r="AI259" s="233"/>
      <c r="AJ259" s="231"/>
      <c r="AK259" s="231"/>
      <c r="AL259" s="231"/>
      <c r="AM259" s="234"/>
      <c r="AN259" s="234"/>
      <c r="AO259" s="234" t="s">
        <v>73</v>
      </c>
      <c r="AP259" s="234"/>
      <c r="AQ259" s="112">
        <f t="shared" si="7"/>
        <v>0.48333333333333334</v>
      </c>
    </row>
    <row r="260" spans="1:43" ht="27.95" customHeight="1" x14ac:dyDescent="0.25">
      <c r="B260" s="170">
        <v>249</v>
      </c>
      <c r="C260" s="145">
        <v>2021</v>
      </c>
      <c r="D260" s="156" t="s">
        <v>790</v>
      </c>
      <c r="E260" s="139" t="s">
        <v>791</v>
      </c>
      <c r="F260" s="141" t="s">
        <v>79</v>
      </c>
      <c r="G260" s="146" t="s">
        <v>139</v>
      </c>
      <c r="H260" s="147" t="s">
        <v>70</v>
      </c>
      <c r="I260" s="148" t="s">
        <v>792</v>
      </c>
      <c r="J260" s="149" t="s">
        <v>89</v>
      </c>
      <c r="K260" s="144" t="s">
        <v>69</v>
      </c>
      <c r="L260" s="150">
        <v>55</v>
      </c>
      <c r="M260" s="151" t="str">
        <f>IF(ISERROR(VLOOKUP(L260,Proposito_programa!$C$2:$E$59,2,FALSE))," ",VLOOKUP(L260,Proposito_programa!$C$2:$E$59,2,FALSE))</f>
        <v>Fortalecimiento de cultura ciudadana y su institucionalidad</v>
      </c>
      <c r="N260" s="151" t="str">
        <f>IF(ISERROR(VLOOKUP(L260,Proposito_programa!$C$2:$E$59,3,FALSE))," ",VLOOKUP(L260,Proposito_programa!$C$2:$E$59,3,FALSE))</f>
        <v>Propósito 5: Construir Bogotá - Región con gobierno abierto, transparente y ciudadanía consciente</v>
      </c>
      <c r="O260" s="152">
        <v>2156</v>
      </c>
      <c r="P260" s="153">
        <v>4</v>
      </c>
      <c r="Q260" s="154">
        <v>830123987</v>
      </c>
      <c r="R260" s="155" t="s">
        <v>793</v>
      </c>
      <c r="S260" s="154" t="s">
        <v>72</v>
      </c>
      <c r="T260" s="154"/>
      <c r="U260" s="227"/>
      <c r="V260" s="228"/>
      <c r="W260" s="142">
        <v>21840000</v>
      </c>
      <c r="X260" s="229"/>
      <c r="Y260" s="172"/>
      <c r="Z260" s="173"/>
      <c r="AA260" s="174">
        <f t="shared" si="6"/>
        <v>21840000</v>
      </c>
      <c r="AB260" s="175">
        <v>21840000</v>
      </c>
      <c r="AC260" s="230">
        <v>44505</v>
      </c>
      <c r="AD260" s="230">
        <v>44505</v>
      </c>
      <c r="AE260" s="230">
        <v>44534</v>
      </c>
      <c r="AF260" s="231">
        <v>30</v>
      </c>
      <c r="AG260" s="231"/>
      <c r="AH260" s="232"/>
      <c r="AI260" s="233"/>
      <c r="AJ260" s="231"/>
      <c r="AK260" s="231"/>
      <c r="AL260" s="231"/>
      <c r="AM260" s="234"/>
      <c r="AN260" s="234"/>
      <c r="AO260" s="234" t="s">
        <v>73</v>
      </c>
      <c r="AP260" s="234"/>
      <c r="AQ260" s="112">
        <f t="shared" si="7"/>
        <v>1</v>
      </c>
    </row>
    <row r="261" spans="1:43" ht="27.95" customHeight="1" x14ac:dyDescent="0.25">
      <c r="B261" s="170">
        <v>250</v>
      </c>
      <c r="C261" s="145">
        <v>2021</v>
      </c>
      <c r="D261" s="156" t="s">
        <v>761</v>
      </c>
      <c r="E261" s="139" t="s">
        <v>794</v>
      </c>
      <c r="F261" s="141" t="s">
        <v>86</v>
      </c>
      <c r="G261" s="146" t="s">
        <v>80</v>
      </c>
      <c r="H261" s="147" t="s">
        <v>87</v>
      </c>
      <c r="I261" s="148" t="s">
        <v>763</v>
      </c>
      <c r="J261" s="149" t="s">
        <v>89</v>
      </c>
      <c r="K261" s="144" t="s">
        <v>69</v>
      </c>
      <c r="L261" s="150">
        <v>27</v>
      </c>
      <c r="M261" s="151" t="str">
        <f>IF(ISERROR(VLOOKUP(L261,Proposito_programa!$C$2:$E$59,2,FALSE))," ",VLOOKUP(L261,Proposito_programa!$C$2:$E$59,2,FALSE))</f>
        <v>Cambio cultural para la gestión de la crisis climática</v>
      </c>
      <c r="N261" s="151" t="str">
        <f>IF(ISERROR(VLOOKUP(L261,Proposito_programa!$C$2:$E$59,3,FALSE))," ",VLOOKUP(L261,Proposito_programa!$C$2:$E$59,3,FALSE))</f>
        <v>Propósito 2 : Cambiar Nuestros Hábitos de Vida para Reverdecer a Bogotá y Adaptarnos y Mitigar la Crisis Climática</v>
      </c>
      <c r="O261" s="152">
        <v>2122</v>
      </c>
      <c r="P261" s="153">
        <v>4</v>
      </c>
      <c r="Q261" s="154">
        <v>1026253372</v>
      </c>
      <c r="R261" s="155" t="s">
        <v>795</v>
      </c>
      <c r="S261" s="154" t="s">
        <v>91</v>
      </c>
      <c r="T261" s="154"/>
      <c r="U261" s="227"/>
      <c r="V261" s="228"/>
      <c r="W261" s="142">
        <v>4080000</v>
      </c>
      <c r="X261" s="229"/>
      <c r="Y261" s="172"/>
      <c r="Z261" s="173"/>
      <c r="AA261" s="174">
        <f t="shared" si="6"/>
        <v>4080000</v>
      </c>
      <c r="AB261" s="175">
        <v>1042667</v>
      </c>
      <c r="AC261" s="230">
        <v>44505</v>
      </c>
      <c r="AD261" s="230">
        <v>44508</v>
      </c>
      <c r="AE261" s="230" t="s">
        <v>796</v>
      </c>
      <c r="AF261" s="231">
        <v>90</v>
      </c>
      <c r="AG261" s="231"/>
      <c r="AH261" s="232"/>
      <c r="AI261" s="233"/>
      <c r="AJ261" s="231"/>
      <c r="AK261" s="231"/>
      <c r="AL261" s="231"/>
      <c r="AM261" s="234"/>
      <c r="AN261" s="234" t="s">
        <v>73</v>
      </c>
      <c r="AO261" s="234"/>
      <c r="AP261" s="234"/>
      <c r="AQ261" s="112">
        <f t="shared" si="7"/>
        <v>0.25555563725490194</v>
      </c>
    </row>
    <row r="262" spans="1:43" ht="27.95" customHeight="1" x14ac:dyDescent="0.25">
      <c r="B262" s="170">
        <v>251</v>
      </c>
      <c r="C262" s="145">
        <v>2021</v>
      </c>
      <c r="D262" s="156" t="s">
        <v>797</v>
      </c>
      <c r="E262" s="139" t="s">
        <v>798</v>
      </c>
      <c r="F262" s="141" t="s">
        <v>451</v>
      </c>
      <c r="G262" s="146" t="s">
        <v>80</v>
      </c>
      <c r="H262" s="147" t="s">
        <v>451</v>
      </c>
      <c r="I262" s="148" t="s">
        <v>799</v>
      </c>
      <c r="J262" s="149" t="s">
        <v>89</v>
      </c>
      <c r="K262" s="144" t="s">
        <v>69</v>
      </c>
      <c r="L262" s="150">
        <v>7</v>
      </c>
      <c r="M262" s="151" t="str">
        <f>IF(ISERROR(VLOOKUP(L262,Proposito_programa!$C$2:$E$59,2,FALSE))," ",VLOOKUP(L262,Proposito_programa!$C$2:$E$59,2,FALSE))</f>
        <v>Mejora de la gestión de instituciones de salud</v>
      </c>
      <c r="N262" s="151" t="str">
        <f>IF(ISERROR(VLOOKUP(L262,Proposito_programa!$C$2:$E$59,3,FALSE))," ",VLOOKUP(L262,Proposito_programa!$C$2:$E$59,3,FALSE))</f>
        <v>Propósito 1: Hacer un nuevo contrato social para incrementar la inclusión social, productiva y política</v>
      </c>
      <c r="O262" s="152">
        <v>2104</v>
      </c>
      <c r="P262" s="153">
        <v>1</v>
      </c>
      <c r="Q262" s="154">
        <v>900959051</v>
      </c>
      <c r="R262" s="155" t="s">
        <v>768</v>
      </c>
      <c r="S262" s="154" t="s">
        <v>72</v>
      </c>
      <c r="T262" s="154"/>
      <c r="U262" s="227"/>
      <c r="V262" s="228"/>
      <c r="W262" s="142">
        <v>84369124</v>
      </c>
      <c r="X262" s="229"/>
      <c r="Y262" s="172"/>
      <c r="Z262" s="173"/>
      <c r="AA262" s="174">
        <f t="shared" si="6"/>
        <v>84369124</v>
      </c>
      <c r="AB262" s="175">
        <v>16873824</v>
      </c>
      <c r="AC262" s="230">
        <v>44505</v>
      </c>
      <c r="AD262" s="230">
        <v>44536</v>
      </c>
      <c r="AE262" s="230">
        <v>44686</v>
      </c>
      <c r="AF262" s="231">
        <v>150</v>
      </c>
      <c r="AG262" s="231"/>
      <c r="AH262" s="232"/>
      <c r="AI262" s="233"/>
      <c r="AJ262" s="231"/>
      <c r="AK262" s="231"/>
      <c r="AL262" s="231"/>
      <c r="AM262" s="234"/>
      <c r="AN262" s="234" t="s">
        <v>73</v>
      </c>
      <c r="AO262" s="234"/>
      <c r="AP262" s="234"/>
      <c r="AQ262" s="112">
        <f t="shared" si="7"/>
        <v>0.19999999051785816</v>
      </c>
    </row>
    <row r="263" spans="1:43" ht="27.95" customHeight="1" x14ac:dyDescent="0.25">
      <c r="B263" s="170">
        <v>252</v>
      </c>
      <c r="C263" s="145">
        <v>2021</v>
      </c>
      <c r="D263" s="156" t="s">
        <v>800</v>
      </c>
      <c r="E263" s="139" t="s">
        <v>801</v>
      </c>
      <c r="F263" s="141" t="s">
        <v>79</v>
      </c>
      <c r="G263" s="146" t="s">
        <v>65</v>
      </c>
      <c r="H263" s="147" t="s">
        <v>66</v>
      </c>
      <c r="I263" s="148" t="s">
        <v>802</v>
      </c>
      <c r="J263" s="149" t="s">
        <v>89</v>
      </c>
      <c r="K263" s="144" t="s">
        <v>69</v>
      </c>
      <c r="L263" s="150">
        <v>55</v>
      </c>
      <c r="M263" s="151" t="str">
        <f>IF(ISERROR(VLOOKUP(L263,Proposito_programa!$C$2:$E$59,2,FALSE))," ",VLOOKUP(L263,Proposito_programa!$C$2:$E$59,2,FALSE))</f>
        <v>Fortalecimiento de cultura ciudadana y su institucionalidad</v>
      </c>
      <c r="N263" s="151" t="str">
        <f>IF(ISERROR(VLOOKUP(L263,Proposito_programa!$C$2:$E$59,3,FALSE))," ",VLOOKUP(L263,Proposito_programa!$C$2:$E$59,3,FALSE))</f>
        <v>Propósito 5: Construir Bogotá - Región con gobierno abierto, transparente y ciudadanía consciente</v>
      </c>
      <c r="O263" s="152">
        <v>2156</v>
      </c>
      <c r="P263" s="153">
        <v>8</v>
      </c>
      <c r="Q263" s="154">
        <v>900360948</v>
      </c>
      <c r="R263" s="155" t="s">
        <v>803</v>
      </c>
      <c r="S263" s="154" t="s">
        <v>72</v>
      </c>
      <c r="T263" s="154"/>
      <c r="U263" s="227"/>
      <c r="V263" s="228"/>
      <c r="W263" s="142">
        <v>156599781</v>
      </c>
      <c r="X263" s="229"/>
      <c r="Y263" s="172"/>
      <c r="Z263" s="173"/>
      <c r="AA263" s="174">
        <f t="shared" si="6"/>
        <v>156599781</v>
      </c>
      <c r="AB263" s="175">
        <v>0</v>
      </c>
      <c r="AC263" s="230">
        <v>44522</v>
      </c>
      <c r="AD263" s="230">
        <v>44530</v>
      </c>
      <c r="AE263" s="230">
        <v>44710</v>
      </c>
      <c r="AF263" s="231">
        <v>180</v>
      </c>
      <c r="AG263" s="231"/>
      <c r="AH263" s="232"/>
      <c r="AI263" s="233"/>
      <c r="AJ263" s="231"/>
      <c r="AK263" s="231"/>
      <c r="AL263" s="231"/>
      <c r="AM263" s="234"/>
      <c r="AN263" s="234" t="s">
        <v>73</v>
      </c>
      <c r="AO263" s="234"/>
      <c r="AP263" s="234"/>
      <c r="AQ263" s="112">
        <f t="shared" si="7"/>
        <v>0</v>
      </c>
    </row>
    <row r="264" spans="1:43" ht="27.95" customHeight="1" x14ac:dyDescent="0.25">
      <c r="B264" s="170">
        <v>253</v>
      </c>
      <c r="C264" s="145">
        <v>2021</v>
      </c>
      <c r="D264" s="156" t="s">
        <v>804</v>
      </c>
      <c r="E264" s="139" t="s">
        <v>805</v>
      </c>
      <c r="F264" s="141" t="s">
        <v>86</v>
      </c>
      <c r="G264" s="146" t="s">
        <v>80</v>
      </c>
      <c r="H264" s="147" t="s">
        <v>87</v>
      </c>
      <c r="I264" s="148" t="s">
        <v>806</v>
      </c>
      <c r="J264" s="149" t="s">
        <v>89</v>
      </c>
      <c r="K264" s="144" t="s">
        <v>69</v>
      </c>
      <c r="L264" s="150">
        <v>57</v>
      </c>
      <c r="M264" s="151" t="str">
        <f>IF(ISERROR(VLOOKUP(L264,Proposito_programa!$C$2:$E$59,2,FALSE))," ",VLOOKUP(L264,Proposito_programa!$C$2:$E$59,2,FALSE))</f>
        <v>Gestión pública local</v>
      </c>
      <c r="N264" s="151" t="str">
        <f>IF(ISERROR(VLOOKUP(L264,Proposito_programa!$C$2:$E$59,3,FALSE))," ",VLOOKUP(L264,Proposito_programa!$C$2:$E$59,3,FALSE))</f>
        <v>Propósito 5: Construir Bogotá - Región con gobierno abierto, transparente y ciudadanía consciente</v>
      </c>
      <c r="O264" s="152">
        <v>2105</v>
      </c>
      <c r="P264" s="153">
        <v>1</v>
      </c>
      <c r="Q264" s="154">
        <v>79951390</v>
      </c>
      <c r="R264" s="155" t="s">
        <v>431</v>
      </c>
      <c r="S264" s="154" t="s">
        <v>91</v>
      </c>
      <c r="T264" s="154"/>
      <c r="U264" s="227"/>
      <c r="V264" s="228"/>
      <c r="W264" s="142">
        <v>10950000</v>
      </c>
      <c r="X264" s="229"/>
      <c r="Y264" s="172">
        <v>1</v>
      </c>
      <c r="Z264" s="173">
        <v>4380000</v>
      </c>
      <c r="AA264" s="174">
        <f t="shared" si="6"/>
        <v>15330000</v>
      </c>
      <c r="AB264" s="175">
        <v>6326667</v>
      </c>
      <c r="AC264" s="230">
        <v>44505</v>
      </c>
      <c r="AD264" s="230">
        <v>44505</v>
      </c>
      <c r="AE264" s="230">
        <v>44568</v>
      </c>
      <c r="AF264" s="231">
        <v>45</v>
      </c>
      <c r="AG264" s="231">
        <v>1</v>
      </c>
      <c r="AH264" s="232">
        <v>18</v>
      </c>
      <c r="AI264" s="233"/>
      <c r="AJ264" s="231"/>
      <c r="AK264" s="231"/>
      <c r="AL264" s="231"/>
      <c r="AM264" s="234"/>
      <c r="AN264" s="234"/>
      <c r="AO264" s="234" t="s">
        <v>73</v>
      </c>
      <c r="AP264" s="234"/>
      <c r="AQ264" s="112">
        <f t="shared" si="7"/>
        <v>0.41269843444227006</v>
      </c>
    </row>
    <row r="265" spans="1:43" s="241" customFormat="1" ht="27.95" customHeight="1" x14ac:dyDescent="0.25">
      <c r="B265" s="170">
        <v>254</v>
      </c>
      <c r="C265" s="242">
        <v>2021</v>
      </c>
      <c r="D265" s="156" t="s">
        <v>807</v>
      </c>
      <c r="E265" s="158" t="s">
        <v>808</v>
      </c>
      <c r="F265" s="159" t="s">
        <v>1209</v>
      </c>
      <c r="G265" s="160" t="s">
        <v>80</v>
      </c>
      <c r="H265" s="163" t="s">
        <v>451</v>
      </c>
      <c r="I265" s="164" t="s">
        <v>809</v>
      </c>
      <c r="J265" s="165" t="s">
        <v>68</v>
      </c>
      <c r="K265" s="144"/>
      <c r="L265" s="167" t="s">
        <v>70</v>
      </c>
      <c r="M265" s="168" t="str">
        <f>IF(ISERROR(VLOOKUP(L265,Proposito_programa!$C$2:$E$59,2,FALSE))," ",VLOOKUP(L265,Proposito_programa!$C$2:$E$59,2,FALSE))</f>
        <v xml:space="preserve"> </v>
      </c>
      <c r="N265" s="168" t="str">
        <f>IF(ISERROR(VLOOKUP(L265,Proposito_programa!$C$2:$E$59,3,FALSE))," ",VLOOKUP(L265,Proposito_programa!$C$2:$E$59,3,FALSE))</f>
        <v xml:space="preserve"> </v>
      </c>
      <c r="O265" s="152"/>
      <c r="P265" s="153">
        <v>1</v>
      </c>
      <c r="Q265" s="169">
        <v>899999074</v>
      </c>
      <c r="R265" s="162" t="s">
        <v>810</v>
      </c>
      <c r="S265" s="169" t="s">
        <v>72</v>
      </c>
      <c r="T265" s="169"/>
      <c r="U265" s="243"/>
      <c r="V265" s="244"/>
      <c r="W265" s="142">
        <v>0</v>
      </c>
      <c r="X265" s="229"/>
      <c r="Y265" s="172"/>
      <c r="Z265" s="173"/>
      <c r="AA265" s="176">
        <f t="shared" si="6"/>
        <v>0</v>
      </c>
      <c r="AB265" s="175">
        <v>0</v>
      </c>
      <c r="AC265" s="245">
        <v>44509</v>
      </c>
      <c r="AD265" s="245">
        <v>44509</v>
      </c>
      <c r="AE265" s="245">
        <v>45473</v>
      </c>
      <c r="AF265" s="246">
        <v>974</v>
      </c>
      <c r="AG265" s="246"/>
      <c r="AH265" s="247"/>
      <c r="AI265" s="248"/>
      <c r="AJ265" s="246"/>
      <c r="AK265" s="246"/>
      <c r="AL265" s="246"/>
      <c r="AM265" s="249"/>
      <c r="AN265" s="249" t="s">
        <v>73</v>
      </c>
      <c r="AO265" s="249"/>
      <c r="AP265" s="249"/>
      <c r="AQ265" s="140" t="str">
        <f t="shared" si="7"/>
        <v>-</v>
      </c>
    </row>
    <row r="266" spans="1:43" ht="27.95" customHeight="1" x14ac:dyDescent="0.25">
      <c r="A266" s="237">
        <v>1</v>
      </c>
      <c r="B266" s="170">
        <v>255</v>
      </c>
      <c r="C266" s="145">
        <v>2021</v>
      </c>
      <c r="D266" s="156" t="s">
        <v>811</v>
      </c>
      <c r="E266" s="139" t="s">
        <v>812</v>
      </c>
      <c r="F266" s="141" t="s">
        <v>79</v>
      </c>
      <c r="G266" s="146" t="s">
        <v>65</v>
      </c>
      <c r="H266" s="147" t="s">
        <v>66</v>
      </c>
      <c r="I266" s="148" t="s">
        <v>813</v>
      </c>
      <c r="J266" s="149" t="s">
        <v>89</v>
      </c>
      <c r="K266" s="144" t="s">
        <v>69</v>
      </c>
      <c r="L266" s="150">
        <v>20</v>
      </c>
      <c r="M266" s="151" t="str">
        <f>IF(ISERROR(VLOOKUP(L266,Proposito_programa!$C$2:$E$59,2,FALSE))," ",VLOOKUP(L266,Proposito_programa!$C$2:$E$59,2,FALSE))</f>
        <v>Bogotá, referente en cultura, deporte, recreación y actividad física, con parques para el desarrollo y la salud</v>
      </c>
      <c r="N266" s="151" t="str">
        <f>IF(ISERROR(VLOOKUP(L266,Proposito_programa!$C$2:$E$59,3,FALSE))," ",VLOOKUP(L266,Proposito_programa!$C$2:$E$59,3,FALSE))</f>
        <v>Propósito 1: Hacer un nuevo contrato social para incrementar la inclusión social, productiva y política</v>
      </c>
      <c r="O266" s="152">
        <v>2100</v>
      </c>
      <c r="P266" s="153">
        <v>7</v>
      </c>
      <c r="Q266" s="154">
        <v>901540962</v>
      </c>
      <c r="R266" s="155" t="s">
        <v>814</v>
      </c>
      <c r="S266" s="154" t="s">
        <v>815</v>
      </c>
      <c r="T266" s="154">
        <v>900387917</v>
      </c>
      <c r="U266" s="227" t="s">
        <v>816</v>
      </c>
      <c r="V266" s="228">
        <v>0.5</v>
      </c>
      <c r="W266" s="142">
        <v>164475255</v>
      </c>
      <c r="X266" s="229"/>
      <c r="Y266" s="172"/>
      <c r="Z266" s="173"/>
      <c r="AA266" s="174">
        <f t="shared" si="6"/>
        <v>164475255</v>
      </c>
      <c r="AB266" s="175">
        <v>0</v>
      </c>
      <c r="AC266" s="230">
        <v>44524</v>
      </c>
      <c r="AD266" s="230">
        <v>44545</v>
      </c>
      <c r="AE266" s="230">
        <v>44634</v>
      </c>
      <c r="AF266" s="231">
        <v>90</v>
      </c>
      <c r="AG266" s="231"/>
      <c r="AH266" s="232"/>
      <c r="AI266" s="233"/>
      <c r="AJ266" s="231"/>
      <c r="AK266" s="231"/>
      <c r="AL266" s="231"/>
      <c r="AM266" s="234"/>
      <c r="AN266" s="234" t="s">
        <v>73</v>
      </c>
      <c r="AO266" s="234"/>
      <c r="AP266" s="234"/>
      <c r="AQ266" s="112">
        <f t="shared" si="7"/>
        <v>0</v>
      </c>
    </row>
    <row r="267" spans="1:43" ht="27.95" customHeight="1" x14ac:dyDescent="0.25">
      <c r="A267" s="237">
        <v>0</v>
      </c>
      <c r="B267" s="170">
        <v>255</v>
      </c>
      <c r="C267" s="145">
        <v>2021</v>
      </c>
      <c r="D267" s="156" t="s">
        <v>811</v>
      </c>
      <c r="E267" s="139" t="s">
        <v>812</v>
      </c>
      <c r="F267" s="141" t="s">
        <v>79</v>
      </c>
      <c r="G267" s="146" t="s">
        <v>65</v>
      </c>
      <c r="H267" s="147" t="s">
        <v>66</v>
      </c>
      <c r="I267" s="148" t="s">
        <v>813</v>
      </c>
      <c r="J267" s="149" t="s">
        <v>89</v>
      </c>
      <c r="K267" s="144" t="s">
        <v>69</v>
      </c>
      <c r="L267" s="150">
        <v>20</v>
      </c>
      <c r="M267" s="151" t="str">
        <f>IF(ISERROR(VLOOKUP(L267,Proposito_programa!$C$2:$E$59,2,FALSE))," ",VLOOKUP(L267,Proposito_programa!$C$2:$E$59,2,FALSE))</f>
        <v>Bogotá, referente en cultura, deporte, recreación y actividad física, con parques para el desarrollo y la salud</v>
      </c>
      <c r="N267" s="151" t="str">
        <f>IF(ISERROR(VLOOKUP(L267,Proposito_programa!$C$2:$E$59,3,FALSE))," ",VLOOKUP(L267,Proposito_programa!$C$2:$E$59,3,FALSE))</f>
        <v>Propósito 1: Hacer un nuevo contrato social para incrementar la inclusión social, productiva y política</v>
      </c>
      <c r="O267" s="152">
        <v>2100</v>
      </c>
      <c r="P267" s="153">
        <v>7</v>
      </c>
      <c r="Q267" s="154">
        <v>901540962</v>
      </c>
      <c r="R267" s="155" t="s">
        <v>814</v>
      </c>
      <c r="S267" s="154" t="s">
        <v>815</v>
      </c>
      <c r="T267" s="154">
        <v>900824560</v>
      </c>
      <c r="U267" s="227" t="s">
        <v>817</v>
      </c>
      <c r="V267" s="228">
        <v>0.5</v>
      </c>
      <c r="W267" s="142"/>
      <c r="X267" s="229"/>
      <c r="Y267" s="172"/>
      <c r="Z267" s="173"/>
      <c r="AA267" s="174"/>
      <c r="AB267" s="175"/>
      <c r="AC267" s="230"/>
      <c r="AD267" s="230"/>
      <c r="AE267" s="230"/>
      <c r="AF267" s="231"/>
      <c r="AG267" s="231"/>
      <c r="AH267" s="232"/>
      <c r="AI267" s="233"/>
      <c r="AJ267" s="231"/>
      <c r="AK267" s="231"/>
      <c r="AL267" s="231"/>
      <c r="AM267" s="234"/>
      <c r="AN267" s="234" t="s">
        <v>73</v>
      </c>
      <c r="AO267" s="234"/>
      <c r="AP267" s="234"/>
      <c r="AQ267" s="112" t="str">
        <f t="shared" si="7"/>
        <v>-</v>
      </c>
    </row>
    <row r="268" spans="1:43" ht="27.95" customHeight="1" x14ac:dyDescent="0.25">
      <c r="B268" s="170">
        <v>256</v>
      </c>
      <c r="C268" s="145">
        <v>2021</v>
      </c>
      <c r="D268" s="156" t="s">
        <v>818</v>
      </c>
      <c r="E268" s="139" t="s">
        <v>819</v>
      </c>
      <c r="F268" s="141" t="s">
        <v>79</v>
      </c>
      <c r="G268" s="146" t="s">
        <v>65</v>
      </c>
      <c r="H268" s="147" t="s">
        <v>66</v>
      </c>
      <c r="I268" s="148" t="s">
        <v>820</v>
      </c>
      <c r="J268" s="149" t="s">
        <v>89</v>
      </c>
      <c r="K268" s="144" t="s">
        <v>69</v>
      </c>
      <c r="L268" s="150">
        <v>48</v>
      </c>
      <c r="M268" s="151" t="str">
        <f>IF(ISERROR(VLOOKUP(L268,Proposito_programa!$C$2:$E$59,2,FALSE))," ",VLOOKUP(L268,Proposito_programa!$C$2:$E$59,2,FALSE))</f>
        <v>Plataforma institucional para la seguridad y justicia</v>
      </c>
      <c r="N268" s="151" t="str">
        <f>IF(ISERROR(VLOOKUP(L268,Proposito_programa!$C$2:$E$59,3,FALSE))," ",VLOOKUP(L268,Proposito_programa!$C$2:$E$59,3,FALSE))</f>
        <v>Propósito 3: Inspirar confianza y legitimidad para vivir sin miedo y ser epicentro de cultura ciudadana, paz y reconciliación</v>
      </c>
      <c r="O268" s="152">
        <v>2163</v>
      </c>
      <c r="P268" s="153">
        <v>10</v>
      </c>
      <c r="Q268" s="154">
        <v>900270576</v>
      </c>
      <c r="R268" s="155" t="s">
        <v>821</v>
      </c>
      <c r="S268" s="154" t="s">
        <v>72</v>
      </c>
      <c r="T268" s="154"/>
      <c r="U268" s="227"/>
      <c r="V268" s="228"/>
      <c r="W268" s="142">
        <v>246605165</v>
      </c>
      <c r="X268" s="229"/>
      <c r="Y268" s="172"/>
      <c r="Z268" s="173"/>
      <c r="AA268" s="174">
        <f t="shared" si="6"/>
        <v>246605165</v>
      </c>
      <c r="AB268" s="175">
        <v>0</v>
      </c>
      <c r="AC268" s="230">
        <v>44530</v>
      </c>
      <c r="AD268" s="230">
        <v>44621</v>
      </c>
      <c r="AE268" s="230">
        <v>44804</v>
      </c>
      <c r="AF268" s="231">
        <v>180</v>
      </c>
      <c r="AG268" s="231"/>
      <c r="AH268" s="232"/>
      <c r="AI268" s="233"/>
      <c r="AJ268" s="231"/>
      <c r="AK268" s="231"/>
      <c r="AL268" s="231"/>
      <c r="AM268" s="234" t="s">
        <v>73</v>
      </c>
      <c r="AN268" s="234"/>
      <c r="AO268" s="234"/>
      <c r="AP268" s="234"/>
      <c r="AQ268" s="112">
        <f t="shared" si="7"/>
        <v>0</v>
      </c>
    </row>
    <row r="269" spans="1:43" ht="27.95" customHeight="1" x14ac:dyDescent="0.25">
      <c r="B269" s="170">
        <v>257</v>
      </c>
      <c r="C269" s="145">
        <v>2021</v>
      </c>
      <c r="D269" s="161" t="s">
        <v>822</v>
      </c>
      <c r="E269" s="139" t="s">
        <v>823</v>
      </c>
      <c r="F269" s="141" t="s">
        <v>86</v>
      </c>
      <c r="G269" s="146" t="s">
        <v>80</v>
      </c>
      <c r="H269" s="147" t="s">
        <v>87</v>
      </c>
      <c r="I269" s="148" t="s">
        <v>824</v>
      </c>
      <c r="J269" s="149" t="s">
        <v>89</v>
      </c>
      <c r="K269" s="144" t="s">
        <v>69</v>
      </c>
      <c r="L269" s="150">
        <v>24</v>
      </c>
      <c r="M269" s="151" t="str">
        <f>IF(ISERROR(VLOOKUP(L269,Proposito_programa!$C$2:$E$59,2,FALSE))," ",VLOOKUP(L269,Proposito_programa!$C$2:$E$59,2,FALSE))</f>
        <v>Bogotá región emprendedora e innovadora</v>
      </c>
      <c r="N269" s="151" t="str">
        <f>IF(ISERROR(VLOOKUP(L269,Proposito_programa!$C$2:$E$59,3,FALSE))," ",VLOOKUP(L269,Proposito_programa!$C$2:$E$59,3,FALSE))</f>
        <v>Propósito 1: Hacer un nuevo contrato social para incrementar la inclusión social, productiva y política</v>
      </c>
      <c r="O269" s="152">
        <v>2123</v>
      </c>
      <c r="P269" s="153">
        <v>1</v>
      </c>
      <c r="Q269" s="154">
        <v>80768937</v>
      </c>
      <c r="R269" s="155" t="s">
        <v>825</v>
      </c>
      <c r="S269" s="154" t="s">
        <v>91</v>
      </c>
      <c r="T269" s="154"/>
      <c r="U269" s="227"/>
      <c r="V269" s="228"/>
      <c r="W269" s="142">
        <v>7920000</v>
      </c>
      <c r="X269" s="229"/>
      <c r="Y269" s="172"/>
      <c r="Z269" s="173"/>
      <c r="AA269" s="174">
        <f t="shared" si="6"/>
        <v>7920000</v>
      </c>
      <c r="AB269" s="175">
        <v>704000</v>
      </c>
      <c r="AC269" s="230">
        <v>44522</v>
      </c>
      <c r="AD269" s="230">
        <v>44523</v>
      </c>
      <c r="AE269" s="230">
        <v>44614</v>
      </c>
      <c r="AF269" s="231">
        <v>90</v>
      </c>
      <c r="AG269" s="231">
        <v>1</v>
      </c>
      <c r="AH269" s="232">
        <v>52</v>
      </c>
      <c r="AI269" s="233"/>
      <c r="AJ269" s="231"/>
      <c r="AK269" s="231"/>
      <c r="AL269" s="231"/>
      <c r="AM269" s="234"/>
      <c r="AN269" s="234" t="s">
        <v>73</v>
      </c>
      <c r="AO269" s="234"/>
      <c r="AP269" s="234"/>
      <c r="AQ269" s="112">
        <f t="shared" si="7"/>
        <v>8.8888888888888892E-2</v>
      </c>
    </row>
    <row r="270" spans="1:43" ht="27.95" customHeight="1" x14ac:dyDescent="0.25">
      <c r="B270" s="170">
        <v>258</v>
      </c>
      <c r="C270" s="145">
        <v>2021</v>
      </c>
      <c r="D270" s="161" t="s">
        <v>826</v>
      </c>
      <c r="E270" s="139" t="s">
        <v>827</v>
      </c>
      <c r="F270" s="141" t="s">
        <v>79</v>
      </c>
      <c r="G270" s="146" t="s">
        <v>65</v>
      </c>
      <c r="H270" s="147" t="s">
        <v>66</v>
      </c>
      <c r="I270" s="148" t="s">
        <v>828</v>
      </c>
      <c r="J270" s="149" t="s">
        <v>89</v>
      </c>
      <c r="K270" s="144" t="s">
        <v>69</v>
      </c>
      <c r="L270" s="150">
        <v>27</v>
      </c>
      <c r="M270" s="151" t="str">
        <f>IF(ISERROR(VLOOKUP(L270,Proposito_programa!$C$2:$E$59,2,FALSE))," ",VLOOKUP(L270,Proposito_programa!$C$2:$E$59,2,FALSE))</f>
        <v>Cambio cultural para la gestión de la crisis climática</v>
      </c>
      <c r="N270" s="151" t="str">
        <f>IF(ISERROR(VLOOKUP(L270,Proposito_programa!$C$2:$E$59,3,FALSE))," ",VLOOKUP(L270,Proposito_programa!$C$2:$E$59,3,FALSE))</f>
        <v>Propósito 2 : Cambiar Nuestros Hábitos de Vida para Reverdecer a Bogotá y Adaptarnos y Mitigar la Crisis Climática</v>
      </c>
      <c r="O270" s="152">
        <v>2122</v>
      </c>
      <c r="P270" s="153">
        <v>8</v>
      </c>
      <c r="Q270" s="154">
        <v>900350937</v>
      </c>
      <c r="R270" s="155" t="s">
        <v>829</v>
      </c>
      <c r="S270" s="154" t="s">
        <v>72</v>
      </c>
      <c r="T270" s="154"/>
      <c r="U270" s="227"/>
      <c r="V270" s="228"/>
      <c r="W270" s="142">
        <v>220438800</v>
      </c>
      <c r="X270" s="229"/>
      <c r="Y270" s="172"/>
      <c r="Z270" s="173"/>
      <c r="AA270" s="174">
        <f t="shared" si="6"/>
        <v>220438800</v>
      </c>
      <c r="AB270" s="175">
        <v>0</v>
      </c>
      <c r="AC270" s="230">
        <v>44522</v>
      </c>
      <c r="AD270" s="230">
        <v>44603</v>
      </c>
      <c r="AE270" s="230">
        <v>44752</v>
      </c>
      <c r="AF270" s="231">
        <v>150</v>
      </c>
      <c r="AG270" s="231"/>
      <c r="AH270" s="232"/>
      <c r="AI270" s="233"/>
      <c r="AJ270" s="231"/>
      <c r="AK270" s="231"/>
      <c r="AL270" s="231"/>
      <c r="AM270" s="234" t="s">
        <v>73</v>
      </c>
      <c r="AN270" s="234"/>
      <c r="AO270" s="234"/>
      <c r="AP270" s="234"/>
      <c r="AQ270" s="112">
        <f t="shared" si="7"/>
        <v>0</v>
      </c>
    </row>
    <row r="271" spans="1:43" ht="27.95" customHeight="1" x14ac:dyDescent="0.25">
      <c r="B271" s="170">
        <v>259</v>
      </c>
      <c r="C271" s="145">
        <v>2021</v>
      </c>
      <c r="D271" s="161" t="s">
        <v>761</v>
      </c>
      <c r="E271" s="139" t="s">
        <v>830</v>
      </c>
      <c r="F271" s="141" t="s">
        <v>86</v>
      </c>
      <c r="G271" s="146" t="s">
        <v>80</v>
      </c>
      <c r="H271" s="147" t="s">
        <v>87</v>
      </c>
      <c r="I271" s="148" t="s">
        <v>763</v>
      </c>
      <c r="J271" s="149" t="s">
        <v>89</v>
      </c>
      <c r="K271" s="144" t="s">
        <v>69</v>
      </c>
      <c r="L271" s="150">
        <v>27</v>
      </c>
      <c r="M271" s="151" t="str">
        <f>IF(ISERROR(VLOOKUP(L271,Proposito_programa!$C$2:$E$59,2,FALSE))," ",VLOOKUP(L271,Proposito_programa!$C$2:$E$59,2,FALSE))</f>
        <v>Cambio cultural para la gestión de la crisis climática</v>
      </c>
      <c r="N271" s="151" t="str">
        <f>IF(ISERROR(VLOOKUP(L271,Proposito_programa!$C$2:$E$59,3,FALSE))," ",VLOOKUP(L271,Proposito_programa!$C$2:$E$59,3,FALSE))</f>
        <v>Propósito 2 : Cambiar Nuestros Hábitos de Vida para Reverdecer a Bogotá y Adaptarnos y Mitigar la Crisis Climática</v>
      </c>
      <c r="O271" s="152">
        <v>2122</v>
      </c>
      <c r="P271" s="153">
        <v>4</v>
      </c>
      <c r="Q271" s="154">
        <v>1026262633</v>
      </c>
      <c r="R271" s="155" t="s">
        <v>831</v>
      </c>
      <c r="S271" s="154" t="s">
        <v>91</v>
      </c>
      <c r="T271" s="154"/>
      <c r="U271" s="227"/>
      <c r="V271" s="228"/>
      <c r="W271" s="142">
        <v>4080000</v>
      </c>
      <c r="X271" s="229"/>
      <c r="Y271" s="172"/>
      <c r="Z271" s="173"/>
      <c r="AA271" s="174">
        <f t="shared" si="6"/>
        <v>4080000</v>
      </c>
      <c r="AB271" s="175">
        <v>317333</v>
      </c>
      <c r="AC271" s="230">
        <v>44522</v>
      </c>
      <c r="AD271" s="230">
        <v>44524</v>
      </c>
      <c r="AE271" s="230">
        <v>44615</v>
      </c>
      <c r="AF271" s="231">
        <v>90</v>
      </c>
      <c r="AG271" s="231">
        <v>1</v>
      </c>
      <c r="AH271" s="232">
        <v>53</v>
      </c>
      <c r="AI271" s="233"/>
      <c r="AJ271" s="231"/>
      <c r="AK271" s="231"/>
      <c r="AL271" s="231"/>
      <c r="AM271" s="234"/>
      <c r="AN271" s="234" t="s">
        <v>73</v>
      </c>
      <c r="AO271" s="234"/>
      <c r="AP271" s="234"/>
      <c r="AQ271" s="112">
        <f t="shared" si="7"/>
        <v>7.7777696078431366E-2</v>
      </c>
    </row>
    <row r="272" spans="1:43" ht="27.95" customHeight="1" x14ac:dyDescent="0.25">
      <c r="B272" s="170">
        <v>260</v>
      </c>
      <c r="C272" s="145">
        <v>2021</v>
      </c>
      <c r="D272" s="161" t="s">
        <v>832</v>
      </c>
      <c r="E272" s="139" t="s">
        <v>833</v>
      </c>
      <c r="F272" s="141" t="s">
        <v>79</v>
      </c>
      <c r="G272" s="146" t="s">
        <v>65</v>
      </c>
      <c r="H272" s="147" t="s">
        <v>66</v>
      </c>
      <c r="I272" s="148" t="s">
        <v>834</v>
      </c>
      <c r="J272" s="149" t="s">
        <v>89</v>
      </c>
      <c r="K272" s="144" t="s">
        <v>69</v>
      </c>
      <c r="L272" s="150">
        <v>6</v>
      </c>
      <c r="M272" s="151" t="str">
        <f>IF(ISERROR(VLOOKUP(L272,Proposito_programa!$C$2:$E$59,2,FALSE))," ",VLOOKUP(L272,Proposito_programa!$C$2:$E$59,2,FALSE))</f>
        <v>Sistema Distrital de Cuidado</v>
      </c>
      <c r="N272" s="151" t="str">
        <f>IF(ISERROR(VLOOKUP(L272,Proposito_programa!$C$2:$E$59,3,FALSE))," ",VLOOKUP(L272,Proposito_programa!$C$2:$E$59,3,FALSE))</f>
        <v>Propósito 1: Hacer un nuevo contrato social para incrementar la inclusión social, productiva y política</v>
      </c>
      <c r="O272" s="152">
        <v>2188</v>
      </c>
      <c r="P272" s="153">
        <v>7</v>
      </c>
      <c r="Q272" s="154">
        <v>8300890580</v>
      </c>
      <c r="R272" s="155" t="s">
        <v>835</v>
      </c>
      <c r="S272" s="154" t="s">
        <v>72</v>
      </c>
      <c r="T272" s="154"/>
      <c r="U272" s="227"/>
      <c r="V272" s="228"/>
      <c r="W272" s="142">
        <v>108183663</v>
      </c>
      <c r="X272" s="229"/>
      <c r="Y272" s="172"/>
      <c r="Z272" s="173"/>
      <c r="AA272" s="174">
        <f t="shared" si="6"/>
        <v>108183663</v>
      </c>
      <c r="AB272" s="175">
        <v>0</v>
      </c>
      <c r="AC272" s="230">
        <v>44524</v>
      </c>
      <c r="AD272" s="230">
        <v>44599</v>
      </c>
      <c r="AE272" s="230">
        <v>44779</v>
      </c>
      <c r="AF272" s="231">
        <v>180</v>
      </c>
      <c r="AG272" s="231"/>
      <c r="AH272" s="232"/>
      <c r="AI272" s="233"/>
      <c r="AJ272" s="231"/>
      <c r="AK272" s="231"/>
      <c r="AL272" s="231"/>
      <c r="AM272" s="234" t="s">
        <v>73</v>
      </c>
      <c r="AN272" s="234"/>
      <c r="AO272" s="234"/>
      <c r="AP272" s="234"/>
      <c r="AQ272" s="112">
        <f t="shared" si="7"/>
        <v>0</v>
      </c>
    </row>
    <row r="273" spans="1:43" ht="27.95" customHeight="1" x14ac:dyDescent="0.25">
      <c r="B273" s="170">
        <v>261</v>
      </c>
      <c r="C273" s="145">
        <v>2021</v>
      </c>
      <c r="D273" s="161" t="s">
        <v>761</v>
      </c>
      <c r="E273" s="139" t="s">
        <v>836</v>
      </c>
      <c r="F273" s="141" t="s">
        <v>86</v>
      </c>
      <c r="G273" s="146" t="s">
        <v>80</v>
      </c>
      <c r="H273" s="147" t="s">
        <v>87</v>
      </c>
      <c r="I273" s="148" t="s">
        <v>763</v>
      </c>
      <c r="J273" s="149" t="s">
        <v>89</v>
      </c>
      <c r="K273" s="144" t="s">
        <v>69</v>
      </c>
      <c r="L273" s="150">
        <v>27</v>
      </c>
      <c r="M273" s="151" t="str">
        <f>IF(ISERROR(VLOOKUP(L273,Proposito_programa!$C$2:$E$59,2,FALSE))," ",VLOOKUP(L273,Proposito_programa!$C$2:$E$59,2,FALSE))</f>
        <v>Cambio cultural para la gestión de la crisis climática</v>
      </c>
      <c r="N273" s="151" t="str">
        <f>IF(ISERROR(VLOOKUP(L273,Proposito_programa!$C$2:$E$59,3,FALSE))," ",VLOOKUP(L273,Proposito_programa!$C$2:$E$59,3,FALSE))</f>
        <v>Propósito 2 : Cambiar Nuestros Hábitos de Vida para Reverdecer a Bogotá y Adaptarnos y Mitigar la Crisis Climática</v>
      </c>
      <c r="O273" s="152">
        <v>2122</v>
      </c>
      <c r="P273" s="153">
        <v>4</v>
      </c>
      <c r="Q273" s="154">
        <v>1026262563</v>
      </c>
      <c r="R273" s="155" t="s">
        <v>837</v>
      </c>
      <c r="S273" s="154" t="s">
        <v>91</v>
      </c>
      <c r="T273" s="154"/>
      <c r="U273" s="227"/>
      <c r="V273" s="228"/>
      <c r="W273" s="142">
        <v>4080000</v>
      </c>
      <c r="X273" s="229"/>
      <c r="Y273" s="172"/>
      <c r="Z273" s="173"/>
      <c r="AA273" s="174">
        <f t="shared" si="6"/>
        <v>4080000</v>
      </c>
      <c r="AB273" s="175">
        <v>317333</v>
      </c>
      <c r="AC273" s="230">
        <v>44522</v>
      </c>
      <c r="AD273" s="230">
        <v>44524</v>
      </c>
      <c r="AE273" s="230">
        <v>44615</v>
      </c>
      <c r="AF273" s="231">
        <v>90</v>
      </c>
      <c r="AG273" s="231">
        <v>1</v>
      </c>
      <c r="AH273" s="232">
        <v>53</v>
      </c>
      <c r="AI273" s="233"/>
      <c r="AJ273" s="231"/>
      <c r="AK273" s="231"/>
      <c r="AL273" s="231"/>
      <c r="AM273" s="234"/>
      <c r="AN273" s="234" t="s">
        <v>73</v>
      </c>
      <c r="AO273" s="234"/>
      <c r="AP273" s="234"/>
      <c r="AQ273" s="112">
        <f t="shared" si="7"/>
        <v>7.7777696078431366E-2</v>
      </c>
    </row>
    <row r="274" spans="1:43" ht="27.95" customHeight="1" x14ac:dyDescent="0.25">
      <c r="B274" s="170">
        <v>262</v>
      </c>
      <c r="C274" s="145">
        <v>2021</v>
      </c>
      <c r="D274" s="161" t="s">
        <v>838</v>
      </c>
      <c r="E274" s="139" t="s">
        <v>839</v>
      </c>
      <c r="F274" s="141" t="s">
        <v>86</v>
      </c>
      <c r="G274" s="146" t="s">
        <v>80</v>
      </c>
      <c r="H274" s="147" t="s">
        <v>87</v>
      </c>
      <c r="I274" s="148" t="s">
        <v>840</v>
      </c>
      <c r="J274" s="149" t="s">
        <v>89</v>
      </c>
      <c r="K274" s="144" t="s">
        <v>69</v>
      </c>
      <c r="L274" s="150">
        <v>57</v>
      </c>
      <c r="M274" s="151" t="str">
        <f>IF(ISERROR(VLOOKUP(L274,Proposito_programa!$C$2:$E$59,2,FALSE))," ",VLOOKUP(L274,Proposito_programa!$C$2:$E$59,2,FALSE))</f>
        <v>Gestión pública local</v>
      </c>
      <c r="N274" s="151" t="str">
        <f>IF(ISERROR(VLOOKUP(L274,Proposito_programa!$C$2:$E$59,3,FALSE))," ",VLOOKUP(L274,Proposito_programa!$C$2:$E$59,3,FALSE))</f>
        <v>Propósito 5: Construir Bogotá - Región con gobierno abierto, transparente y ciudadanía consciente</v>
      </c>
      <c r="O274" s="152">
        <v>2105</v>
      </c>
      <c r="P274" s="153">
        <v>1</v>
      </c>
      <c r="Q274" s="154">
        <v>55062664</v>
      </c>
      <c r="R274" s="155" t="s">
        <v>841</v>
      </c>
      <c r="S274" s="154" t="s">
        <v>91</v>
      </c>
      <c r="T274" s="154"/>
      <c r="U274" s="227"/>
      <c r="V274" s="228"/>
      <c r="W274" s="142">
        <v>8580000</v>
      </c>
      <c r="X274" s="229"/>
      <c r="Y274" s="172"/>
      <c r="Z274" s="173"/>
      <c r="AA274" s="174">
        <f t="shared" si="6"/>
        <v>8580000</v>
      </c>
      <c r="AB274" s="175">
        <v>0</v>
      </c>
      <c r="AC274" s="230">
        <v>44522</v>
      </c>
      <c r="AD274" s="230">
        <v>44532</v>
      </c>
      <c r="AE274" s="230">
        <v>44256</v>
      </c>
      <c r="AF274" s="231">
        <v>90</v>
      </c>
      <c r="AG274" s="231">
        <v>1</v>
      </c>
      <c r="AH274" s="232">
        <v>61</v>
      </c>
      <c r="AI274" s="233">
        <v>1082879244</v>
      </c>
      <c r="AJ274" s="231" t="s">
        <v>119</v>
      </c>
      <c r="AK274" s="236">
        <v>44560</v>
      </c>
      <c r="AL274" s="231">
        <v>5813333</v>
      </c>
      <c r="AM274" s="234"/>
      <c r="AN274" s="234" t="s">
        <v>73</v>
      </c>
      <c r="AO274" s="234"/>
      <c r="AP274" s="234"/>
      <c r="AQ274" s="112">
        <f t="shared" si="7"/>
        <v>0</v>
      </c>
    </row>
    <row r="275" spans="1:43" ht="27.95" customHeight="1" x14ac:dyDescent="0.25">
      <c r="B275" s="170">
        <v>263</v>
      </c>
      <c r="C275" s="145">
        <v>2021</v>
      </c>
      <c r="D275" s="156" t="s">
        <v>842</v>
      </c>
      <c r="E275" s="139" t="s">
        <v>843</v>
      </c>
      <c r="F275" s="141" t="s">
        <v>79</v>
      </c>
      <c r="G275" s="146" t="s">
        <v>65</v>
      </c>
      <c r="H275" s="147" t="s">
        <v>66</v>
      </c>
      <c r="I275" s="148" t="s">
        <v>844</v>
      </c>
      <c r="J275" s="149" t="s">
        <v>89</v>
      </c>
      <c r="K275" s="144" t="s">
        <v>69</v>
      </c>
      <c r="L275" s="150">
        <v>6</v>
      </c>
      <c r="M275" s="151" t="str">
        <f>IF(ISERROR(VLOOKUP(L275,Proposito_programa!$C$2:$E$59,2,FALSE))," ",VLOOKUP(L275,Proposito_programa!$C$2:$E$59,2,FALSE))</f>
        <v>Sistema Distrital de Cuidado</v>
      </c>
      <c r="N275" s="151" t="str">
        <f>IF(ISERROR(VLOOKUP(L275,Proposito_programa!$C$2:$E$59,3,FALSE))," ",VLOOKUP(L275,Proposito_programa!$C$2:$E$59,3,FALSE))</f>
        <v>Propósito 1: Hacer un nuevo contrato social para incrementar la inclusión social, productiva y política</v>
      </c>
      <c r="O275" s="152">
        <v>2188</v>
      </c>
      <c r="P275" s="153">
        <v>10</v>
      </c>
      <c r="Q275" s="154">
        <v>900018217</v>
      </c>
      <c r="R275" s="155" t="s">
        <v>845</v>
      </c>
      <c r="S275" s="154" t="s">
        <v>72</v>
      </c>
      <c r="T275" s="154"/>
      <c r="U275" s="227"/>
      <c r="V275" s="228"/>
      <c r="W275" s="142">
        <v>113984863</v>
      </c>
      <c r="X275" s="229"/>
      <c r="Y275" s="172"/>
      <c r="Z275" s="173"/>
      <c r="AA275" s="174">
        <f t="shared" si="6"/>
        <v>113984863</v>
      </c>
      <c r="AB275" s="175">
        <v>0</v>
      </c>
      <c r="AC275" s="230">
        <v>44530</v>
      </c>
      <c r="AD275" s="230">
        <v>44536</v>
      </c>
      <c r="AE275" s="230">
        <v>44656</v>
      </c>
      <c r="AF275" s="231">
        <v>120</v>
      </c>
      <c r="AG275" s="231"/>
      <c r="AH275" s="232"/>
      <c r="AI275" s="233"/>
      <c r="AJ275" s="231"/>
      <c r="AK275" s="231"/>
      <c r="AL275" s="231"/>
      <c r="AM275" s="234"/>
      <c r="AN275" s="234" t="s">
        <v>73</v>
      </c>
      <c r="AO275" s="234"/>
      <c r="AP275" s="234"/>
      <c r="AQ275" s="112">
        <f t="shared" si="7"/>
        <v>0</v>
      </c>
    </row>
    <row r="276" spans="1:43" ht="27.95" customHeight="1" x14ac:dyDescent="0.25">
      <c r="B276" s="170">
        <v>264</v>
      </c>
      <c r="C276" s="145">
        <v>2021</v>
      </c>
      <c r="D276" s="156" t="s">
        <v>846</v>
      </c>
      <c r="E276" s="139" t="s">
        <v>847</v>
      </c>
      <c r="F276" s="141" t="s">
        <v>138</v>
      </c>
      <c r="G276" s="146" t="s">
        <v>139</v>
      </c>
      <c r="H276" s="147" t="s">
        <v>70</v>
      </c>
      <c r="I276" s="148" t="s">
        <v>848</v>
      </c>
      <c r="J276" s="149" t="s">
        <v>89</v>
      </c>
      <c r="K276" s="144" t="s">
        <v>69</v>
      </c>
      <c r="L276" s="150">
        <v>55</v>
      </c>
      <c r="M276" s="151" t="str">
        <f>IF(ISERROR(VLOOKUP(L276,Proposito_programa!$C$2:$E$59,2,FALSE))," ",VLOOKUP(L276,Proposito_programa!$C$2:$E$59,2,FALSE))</f>
        <v>Fortalecimiento de cultura ciudadana y su institucionalidad</v>
      </c>
      <c r="N276" s="151" t="str">
        <f>IF(ISERROR(VLOOKUP(L276,Proposito_programa!$C$2:$E$59,3,FALSE))," ",VLOOKUP(L276,Proposito_programa!$C$2:$E$59,3,FALSE))</f>
        <v>Propósito 5: Construir Bogotá - Región con gobierno abierto, transparente y ciudadanía consciente</v>
      </c>
      <c r="O276" s="152">
        <v>2156</v>
      </c>
      <c r="P276" s="153">
        <v>9</v>
      </c>
      <c r="Q276" s="154">
        <v>901142692</v>
      </c>
      <c r="R276" s="155" t="s">
        <v>849</v>
      </c>
      <c r="S276" s="154" t="s">
        <v>72</v>
      </c>
      <c r="T276" s="154"/>
      <c r="U276" s="227"/>
      <c r="V276" s="228"/>
      <c r="W276" s="142">
        <v>24430000</v>
      </c>
      <c r="X276" s="229"/>
      <c r="Y276" s="172"/>
      <c r="Z276" s="173"/>
      <c r="AA276" s="174">
        <f t="shared" si="6"/>
        <v>24430000</v>
      </c>
      <c r="AB276" s="175">
        <v>0</v>
      </c>
      <c r="AC276" s="230">
        <v>44524</v>
      </c>
      <c r="AD276" s="230">
        <v>44525</v>
      </c>
      <c r="AE276" s="230">
        <v>44705</v>
      </c>
      <c r="AF276" s="231">
        <v>180</v>
      </c>
      <c r="AG276" s="231"/>
      <c r="AH276" s="232"/>
      <c r="AI276" s="233"/>
      <c r="AJ276" s="231"/>
      <c r="AK276" s="231"/>
      <c r="AL276" s="231"/>
      <c r="AM276" s="234"/>
      <c r="AN276" s="234" t="s">
        <v>73</v>
      </c>
      <c r="AO276" s="234"/>
      <c r="AP276" s="234"/>
      <c r="AQ276" s="112">
        <f t="shared" si="7"/>
        <v>0</v>
      </c>
    </row>
    <row r="277" spans="1:43" ht="27.95" customHeight="1" x14ac:dyDescent="0.25">
      <c r="B277" s="170">
        <v>265</v>
      </c>
      <c r="C277" s="145">
        <v>2021</v>
      </c>
      <c r="D277" s="156" t="s">
        <v>850</v>
      </c>
      <c r="E277" s="139" t="s">
        <v>851</v>
      </c>
      <c r="F277" s="141" t="s">
        <v>79</v>
      </c>
      <c r="G277" s="146" t="s">
        <v>65</v>
      </c>
      <c r="H277" s="147" t="s">
        <v>66</v>
      </c>
      <c r="I277" s="148" t="s">
        <v>852</v>
      </c>
      <c r="J277" s="149" t="s">
        <v>89</v>
      </c>
      <c r="K277" s="144" t="s">
        <v>69</v>
      </c>
      <c r="L277" s="150">
        <v>38</v>
      </c>
      <c r="M277" s="151" t="str">
        <f>IF(ISERROR(VLOOKUP(L277,Proposito_programa!$C$2:$E$59,2,FALSE))," ",VLOOKUP(L277,Proposito_programa!$C$2:$E$59,2,FALSE))</f>
        <v>Ecoeficiencia, reciclaje, manejo de residuos e inclusión de la población recicladora</v>
      </c>
      <c r="N277" s="151" t="str">
        <f>IF(ISERROR(VLOOKUP(L277,Proposito_programa!$C$2:$E$59,3,FALSE))," ",VLOOKUP(L277,Proposito_programa!$C$2:$E$59,3,FALSE))</f>
        <v>Propósito 2 : Cambiar Nuestros Hábitos de Vida para Reverdecer a Bogotá y Adaptarnos y Mitigar la Crisis Climática</v>
      </c>
      <c r="O277" s="152">
        <v>2131</v>
      </c>
      <c r="P277" s="153">
        <v>11</v>
      </c>
      <c r="Q277" s="154">
        <v>900350937</v>
      </c>
      <c r="R277" s="155" t="s">
        <v>853</v>
      </c>
      <c r="S277" s="154" t="s">
        <v>72</v>
      </c>
      <c r="T277" s="154"/>
      <c r="U277" s="227"/>
      <c r="V277" s="228"/>
      <c r="W277" s="142">
        <v>241699900</v>
      </c>
      <c r="X277" s="229"/>
      <c r="Y277" s="172"/>
      <c r="Z277" s="173"/>
      <c r="AA277" s="174">
        <f t="shared" si="6"/>
        <v>241699900</v>
      </c>
      <c r="AB277" s="175">
        <v>0</v>
      </c>
      <c r="AC277" s="230">
        <v>44530</v>
      </c>
      <c r="AD277" s="230">
        <v>44575</v>
      </c>
      <c r="AE277" s="230">
        <v>44725</v>
      </c>
      <c r="AF277" s="231">
        <v>150</v>
      </c>
      <c r="AG277" s="231"/>
      <c r="AH277" s="232"/>
      <c r="AI277" s="233"/>
      <c r="AJ277" s="231"/>
      <c r="AK277" s="231"/>
      <c r="AL277" s="231"/>
      <c r="AM277" s="234" t="s">
        <v>73</v>
      </c>
      <c r="AN277" s="234"/>
      <c r="AO277" s="234"/>
      <c r="AP277" s="234"/>
      <c r="AQ277" s="112">
        <f t="shared" si="7"/>
        <v>0</v>
      </c>
    </row>
    <row r="278" spans="1:43" ht="27.95" customHeight="1" x14ac:dyDescent="0.25">
      <c r="A278" s="237">
        <v>1</v>
      </c>
      <c r="B278" s="170">
        <v>266</v>
      </c>
      <c r="C278" s="145">
        <v>2021</v>
      </c>
      <c r="D278" s="156" t="s">
        <v>854</v>
      </c>
      <c r="E278" s="139" t="s">
        <v>855</v>
      </c>
      <c r="F278" s="141" t="s">
        <v>79</v>
      </c>
      <c r="G278" s="146" t="s">
        <v>65</v>
      </c>
      <c r="H278" s="147" t="s">
        <v>66</v>
      </c>
      <c r="I278" s="148" t="s">
        <v>856</v>
      </c>
      <c r="J278" s="149" t="s">
        <v>89</v>
      </c>
      <c r="K278" s="144" t="s">
        <v>69</v>
      </c>
      <c r="L278" s="150">
        <v>34</v>
      </c>
      <c r="M278" s="151" t="str">
        <f>IF(ISERROR(VLOOKUP(L278,Proposito_programa!$C$2:$E$59,2,FALSE))," ",VLOOKUP(L278,Proposito_programa!$C$2:$E$59,2,FALSE))</f>
        <v>Bogotá protectora de los animales</v>
      </c>
      <c r="N278" s="151" t="str">
        <f>IF(ISERROR(VLOOKUP(L278,Proposito_programa!$C$2:$E$59,3,FALSE))," ",VLOOKUP(L278,Proposito_programa!$C$2:$E$59,3,FALSE))</f>
        <v>Propósito 2 : Cambiar Nuestros Hábitos de Vida para Reverdecer a Bogotá y Adaptarnos y Mitigar la Crisis Climática</v>
      </c>
      <c r="O278" s="152">
        <v>2074</v>
      </c>
      <c r="P278" s="153">
        <v>3</v>
      </c>
      <c r="Q278" s="154">
        <v>901552132</v>
      </c>
      <c r="R278" s="155" t="s">
        <v>857</v>
      </c>
      <c r="S278" s="154" t="s">
        <v>321</v>
      </c>
      <c r="T278" s="154">
        <v>900360948</v>
      </c>
      <c r="U278" s="227" t="s">
        <v>803</v>
      </c>
      <c r="V278" s="228">
        <v>0.6</v>
      </c>
      <c r="W278" s="142">
        <v>244844938</v>
      </c>
      <c r="X278" s="229"/>
      <c r="Y278" s="172"/>
      <c r="Z278" s="173"/>
      <c r="AA278" s="174">
        <f t="shared" si="6"/>
        <v>244844938</v>
      </c>
      <c r="AB278" s="175">
        <v>0</v>
      </c>
      <c r="AC278" s="230">
        <v>44560</v>
      </c>
      <c r="AD278" s="230">
        <v>44607</v>
      </c>
      <c r="AE278" s="230">
        <v>44787</v>
      </c>
      <c r="AF278" s="231">
        <v>180</v>
      </c>
      <c r="AG278" s="231"/>
      <c r="AH278" s="232"/>
      <c r="AI278" s="233"/>
      <c r="AJ278" s="231"/>
      <c r="AK278" s="231"/>
      <c r="AL278" s="231"/>
      <c r="AM278" s="234" t="s">
        <v>73</v>
      </c>
      <c r="AN278" s="234"/>
      <c r="AO278" s="234"/>
      <c r="AP278" s="234"/>
      <c r="AQ278" s="112">
        <f t="shared" si="7"/>
        <v>0</v>
      </c>
    </row>
    <row r="279" spans="1:43" ht="27.95" customHeight="1" x14ac:dyDescent="0.25">
      <c r="A279" s="237">
        <v>0</v>
      </c>
      <c r="B279" s="170">
        <v>266</v>
      </c>
      <c r="C279" s="145">
        <v>2021</v>
      </c>
      <c r="D279" s="156" t="s">
        <v>854</v>
      </c>
      <c r="E279" s="139" t="s">
        <v>855</v>
      </c>
      <c r="F279" s="141" t="s">
        <v>79</v>
      </c>
      <c r="G279" s="146" t="s">
        <v>65</v>
      </c>
      <c r="H279" s="147" t="s">
        <v>66</v>
      </c>
      <c r="I279" s="148" t="s">
        <v>856</v>
      </c>
      <c r="J279" s="149" t="s">
        <v>89</v>
      </c>
      <c r="K279" s="144" t="s">
        <v>69</v>
      </c>
      <c r="L279" s="150">
        <v>34</v>
      </c>
      <c r="M279" s="151" t="str">
        <f>IF(ISERROR(VLOOKUP(L279,Proposito_programa!$C$2:$E$59,2,FALSE))," ",VLOOKUP(L279,Proposito_programa!$C$2:$E$59,2,FALSE))</f>
        <v>Bogotá protectora de los animales</v>
      </c>
      <c r="N279" s="151" t="str">
        <f>IF(ISERROR(VLOOKUP(L279,Proposito_programa!$C$2:$E$59,3,FALSE))," ",VLOOKUP(L279,Proposito_programa!$C$2:$E$59,3,FALSE))</f>
        <v>Propósito 2 : Cambiar Nuestros Hábitos de Vida para Reverdecer a Bogotá y Adaptarnos y Mitigar la Crisis Climática</v>
      </c>
      <c r="O279" s="152">
        <v>2074</v>
      </c>
      <c r="P279" s="153">
        <v>3</v>
      </c>
      <c r="Q279" s="154">
        <v>901552132</v>
      </c>
      <c r="R279" s="155" t="s">
        <v>857</v>
      </c>
      <c r="S279" s="154" t="s">
        <v>321</v>
      </c>
      <c r="T279" s="154">
        <v>900017592</v>
      </c>
      <c r="U279" s="227" t="s">
        <v>858</v>
      </c>
      <c r="V279" s="228">
        <v>0.4</v>
      </c>
      <c r="W279" s="142"/>
      <c r="X279" s="229"/>
      <c r="Y279" s="172"/>
      <c r="Z279" s="173"/>
      <c r="AA279" s="174">
        <f t="shared" si="6"/>
        <v>0</v>
      </c>
      <c r="AB279" s="175">
        <v>0</v>
      </c>
      <c r="AC279" s="230"/>
      <c r="AD279" s="230"/>
      <c r="AE279" s="230"/>
      <c r="AF279" s="231"/>
      <c r="AG279" s="231"/>
      <c r="AH279" s="232"/>
      <c r="AI279" s="233"/>
      <c r="AJ279" s="231"/>
      <c r="AK279" s="231"/>
      <c r="AL279" s="231"/>
      <c r="AM279" s="234" t="s">
        <v>73</v>
      </c>
      <c r="AN279" s="234"/>
      <c r="AO279" s="234"/>
      <c r="AP279" s="234"/>
      <c r="AQ279" s="112" t="str">
        <f t="shared" si="7"/>
        <v>-</v>
      </c>
    </row>
    <row r="280" spans="1:43" ht="27.95" customHeight="1" x14ac:dyDescent="0.25">
      <c r="B280" s="170">
        <v>268</v>
      </c>
      <c r="C280" s="145">
        <v>2021</v>
      </c>
      <c r="D280" s="156" t="s">
        <v>861</v>
      </c>
      <c r="E280" s="139" t="s">
        <v>862</v>
      </c>
      <c r="F280" s="141" t="s">
        <v>79</v>
      </c>
      <c r="G280" s="146" t="s">
        <v>771</v>
      </c>
      <c r="H280" s="147" t="s">
        <v>70</v>
      </c>
      <c r="I280" s="148" t="s">
        <v>863</v>
      </c>
      <c r="J280" s="149" t="s">
        <v>89</v>
      </c>
      <c r="K280" s="144" t="s">
        <v>69</v>
      </c>
      <c r="L280" s="150">
        <v>45</v>
      </c>
      <c r="M280" s="151" t="str">
        <f>IF(ISERROR(VLOOKUP(L280,Proposito_programa!$C$2:$E$59,2,FALSE))," ",VLOOKUP(L280,Proposito_programa!$C$2:$E$59,2,FALSE))</f>
        <v>Espacio público más seguro y construido colectivamente</v>
      </c>
      <c r="N280" s="151" t="str">
        <f>IF(ISERROR(VLOOKUP(L280,Proposito_programa!$C$2:$E$59,3,FALSE))," ",VLOOKUP(L280,Proposito_programa!$C$2:$E$59,3,FALSE))</f>
        <v>Propósito 3: Inspirar confianza y legitimidad para vivir sin miedo y ser epicentro de cultura ciudadana, paz y reconciliación</v>
      </c>
      <c r="O280" s="152">
        <v>2130</v>
      </c>
      <c r="P280" s="153">
        <v>6</v>
      </c>
      <c r="Q280" s="154">
        <v>830029017</v>
      </c>
      <c r="R280" s="155" t="s">
        <v>864</v>
      </c>
      <c r="S280" s="154" t="s">
        <v>72</v>
      </c>
      <c r="T280" s="154"/>
      <c r="U280" s="227"/>
      <c r="V280" s="228"/>
      <c r="W280" s="142">
        <v>360920620</v>
      </c>
      <c r="X280" s="229"/>
      <c r="Y280" s="172"/>
      <c r="Z280" s="173"/>
      <c r="AA280" s="174">
        <f t="shared" ref="AA280:AA308" si="8">+W280+X280+Z280</f>
        <v>360920620</v>
      </c>
      <c r="AB280" s="175">
        <v>0</v>
      </c>
      <c r="AC280" s="230">
        <v>44530</v>
      </c>
      <c r="AD280" s="230">
        <v>44533</v>
      </c>
      <c r="AE280" s="230">
        <v>44622</v>
      </c>
      <c r="AF280" s="231">
        <v>90</v>
      </c>
      <c r="AG280" s="231"/>
      <c r="AH280" s="232"/>
      <c r="AI280" s="233"/>
      <c r="AJ280" s="231"/>
      <c r="AK280" s="231"/>
      <c r="AL280" s="231"/>
      <c r="AM280" s="234"/>
      <c r="AN280" s="234" t="s">
        <v>73</v>
      </c>
      <c r="AO280" s="234"/>
      <c r="AP280" s="234"/>
      <c r="AQ280" s="112">
        <f t="shared" ref="AQ280:AQ308" si="9">IF(ISERROR(AB280/AA280),"-",(AB280/AA280))</f>
        <v>0</v>
      </c>
    </row>
    <row r="281" spans="1:43" ht="27.95" customHeight="1" x14ac:dyDescent="0.25">
      <c r="B281" s="170">
        <v>269</v>
      </c>
      <c r="C281" s="145">
        <v>2021</v>
      </c>
      <c r="D281" s="156" t="s">
        <v>865</v>
      </c>
      <c r="E281" s="139" t="s">
        <v>866</v>
      </c>
      <c r="F281" s="141" t="s">
        <v>79</v>
      </c>
      <c r="G281" s="146" t="s">
        <v>771</v>
      </c>
      <c r="H281" s="147" t="s">
        <v>70</v>
      </c>
      <c r="I281" s="148" t="s">
        <v>867</v>
      </c>
      <c r="J281" s="149" t="s">
        <v>89</v>
      </c>
      <c r="K281" s="144" t="s">
        <v>69</v>
      </c>
      <c r="L281" s="150">
        <v>23</v>
      </c>
      <c r="M281" s="151" t="str">
        <f>IF(ISERROR(VLOOKUP(L281,Proposito_programa!$C$2:$E$59,2,FALSE))," ",VLOOKUP(L281,Proposito_programa!$C$2:$E$59,2,FALSE))</f>
        <v>Bogotá rural</v>
      </c>
      <c r="N281" s="151" t="str">
        <f>IF(ISERROR(VLOOKUP(L281,Proposito_programa!$C$2:$E$59,3,FALSE))," ",VLOOKUP(L281,Proposito_programa!$C$2:$E$59,3,FALSE))</f>
        <v>Propósito 1: Hacer un nuevo contrato social para incrementar la inclusión social, productiva y política</v>
      </c>
      <c r="O281" s="152">
        <v>2108</v>
      </c>
      <c r="P281" s="153">
        <v>5</v>
      </c>
      <c r="Q281" s="154">
        <v>830032102</v>
      </c>
      <c r="R281" s="155" t="s">
        <v>868</v>
      </c>
      <c r="S281" s="154" t="s">
        <v>72</v>
      </c>
      <c r="T281" s="154"/>
      <c r="U281" s="227"/>
      <c r="V281" s="228"/>
      <c r="W281" s="142">
        <v>319200722</v>
      </c>
      <c r="X281" s="229"/>
      <c r="Y281" s="172"/>
      <c r="Z281" s="173"/>
      <c r="AA281" s="174">
        <f t="shared" si="8"/>
        <v>319200722</v>
      </c>
      <c r="AB281" s="175">
        <v>0</v>
      </c>
      <c r="AC281" s="230">
        <v>44532</v>
      </c>
      <c r="AD281" s="230">
        <v>44593</v>
      </c>
      <c r="AE281" s="230">
        <v>44773</v>
      </c>
      <c r="AF281" s="231">
        <v>180</v>
      </c>
      <c r="AG281" s="231"/>
      <c r="AH281" s="232"/>
      <c r="AI281" s="233"/>
      <c r="AJ281" s="231"/>
      <c r="AK281" s="231"/>
      <c r="AL281" s="231"/>
      <c r="AM281" s="234" t="s">
        <v>73</v>
      </c>
      <c r="AN281" s="234"/>
      <c r="AO281" s="234"/>
      <c r="AP281" s="234"/>
      <c r="AQ281" s="112">
        <f t="shared" si="9"/>
        <v>0</v>
      </c>
    </row>
    <row r="282" spans="1:43" ht="27.95" customHeight="1" x14ac:dyDescent="0.25">
      <c r="B282" s="170">
        <v>270</v>
      </c>
      <c r="C282" s="145">
        <v>2021</v>
      </c>
      <c r="D282" s="156" t="s">
        <v>869</v>
      </c>
      <c r="E282" s="139" t="s">
        <v>870</v>
      </c>
      <c r="F282" s="141" t="s">
        <v>460</v>
      </c>
      <c r="G282" s="146" t="s">
        <v>65</v>
      </c>
      <c r="H282" s="147" t="s">
        <v>318</v>
      </c>
      <c r="I282" s="148" t="s">
        <v>871</v>
      </c>
      <c r="J282" s="149" t="s">
        <v>89</v>
      </c>
      <c r="K282" s="144" t="s">
        <v>69</v>
      </c>
      <c r="L282" s="150">
        <v>12</v>
      </c>
      <c r="M282" s="151" t="str">
        <f>IF(ISERROR(VLOOKUP(L282,Proposito_programa!$C$2:$E$59,2,FALSE))," ",VLOOKUP(L282,Proposito_programa!$C$2:$E$59,2,FALSE))</f>
        <v>Educación inicial: Bases sólidas para la vida.</v>
      </c>
      <c r="N282" s="151" t="str">
        <f>IF(ISERROR(VLOOKUP(L282,Proposito_programa!$C$2:$E$59,3,FALSE))," ",VLOOKUP(L282,Proposito_programa!$C$2:$E$59,3,FALSE))</f>
        <v>Propósito 1: Hacer un nuevo contrato social para incrementar la inclusión social, productiva y política</v>
      </c>
      <c r="O282" s="152">
        <v>2102</v>
      </c>
      <c r="P282" s="153">
        <v>22</v>
      </c>
      <c r="Q282" s="154">
        <v>900159399</v>
      </c>
      <c r="R282" s="155" t="s">
        <v>872</v>
      </c>
      <c r="S282" s="154" t="s">
        <v>72</v>
      </c>
      <c r="T282" s="154"/>
      <c r="U282" s="227"/>
      <c r="V282" s="228"/>
      <c r="W282" s="142">
        <v>120652927</v>
      </c>
      <c r="X282" s="229"/>
      <c r="Y282" s="172"/>
      <c r="Z282" s="173"/>
      <c r="AA282" s="174">
        <f t="shared" si="8"/>
        <v>120652927</v>
      </c>
      <c r="AB282" s="175">
        <v>0</v>
      </c>
      <c r="AC282" s="230">
        <v>44553</v>
      </c>
      <c r="AD282" s="230">
        <v>44621</v>
      </c>
      <c r="AE282" s="230">
        <v>44742</v>
      </c>
      <c r="AF282" s="231">
        <v>120</v>
      </c>
      <c r="AG282" s="231"/>
      <c r="AH282" s="232"/>
      <c r="AI282" s="233"/>
      <c r="AJ282" s="231"/>
      <c r="AK282" s="231"/>
      <c r="AL282" s="231"/>
      <c r="AM282" s="234" t="s">
        <v>73</v>
      </c>
      <c r="AN282" s="234"/>
      <c r="AO282" s="234"/>
      <c r="AP282" s="234"/>
      <c r="AQ282" s="112">
        <f t="shared" si="9"/>
        <v>0</v>
      </c>
    </row>
    <row r="283" spans="1:43" ht="27.95" customHeight="1" x14ac:dyDescent="0.25">
      <c r="B283" s="170">
        <v>271</v>
      </c>
      <c r="C283" s="145">
        <v>2021</v>
      </c>
      <c r="D283" s="156" t="s">
        <v>869</v>
      </c>
      <c r="E283" s="139" t="s">
        <v>873</v>
      </c>
      <c r="F283" s="141" t="s">
        <v>460</v>
      </c>
      <c r="G283" s="146" t="s">
        <v>65</v>
      </c>
      <c r="H283" s="147" t="s">
        <v>318</v>
      </c>
      <c r="I283" s="148" t="s">
        <v>874</v>
      </c>
      <c r="J283" s="149" t="s">
        <v>89</v>
      </c>
      <c r="K283" s="144" t="s">
        <v>69</v>
      </c>
      <c r="L283" s="150">
        <v>12</v>
      </c>
      <c r="M283" s="151" t="str">
        <f>IF(ISERROR(VLOOKUP(L283,Proposito_programa!$C$2:$E$59,2,FALSE))," ",VLOOKUP(L283,Proposito_programa!$C$2:$E$59,2,FALSE))</f>
        <v>Educación inicial: Bases sólidas para la vida.</v>
      </c>
      <c r="N283" s="151" t="str">
        <f>IF(ISERROR(VLOOKUP(L283,Proposito_programa!$C$2:$E$59,3,FALSE))," ",VLOOKUP(L283,Proposito_programa!$C$2:$E$59,3,FALSE))</f>
        <v>Propósito 1: Hacer un nuevo contrato social para incrementar la inclusión social, productiva y política</v>
      </c>
      <c r="O283" s="152">
        <v>2102</v>
      </c>
      <c r="P283" s="153">
        <v>22</v>
      </c>
      <c r="Q283" s="154">
        <v>900019737</v>
      </c>
      <c r="R283" s="155" t="s">
        <v>875</v>
      </c>
      <c r="S283" s="154" t="s">
        <v>72</v>
      </c>
      <c r="T283" s="154"/>
      <c r="U283" s="227"/>
      <c r="V283" s="228"/>
      <c r="W283" s="142">
        <v>22081370</v>
      </c>
      <c r="X283" s="229"/>
      <c r="Y283" s="172"/>
      <c r="Z283" s="173"/>
      <c r="AA283" s="174">
        <f t="shared" si="8"/>
        <v>22081370</v>
      </c>
      <c r="AB283" s="175">
        <v>0</v>
      </c>
      <c r="AC283" s="230">
        <v>44540</v>
      </c>
      <c r="AD283" s="230">
        <v>44621</v>
      </c>
      <c r="AE283" s="230">
        <v>44742</v>
      </c>
      <c r="AF283" s="231">
        <v>120</v>
      </c>
      <c r="AG283" s="231"/>
      <c r="AH283" s="232"/>
      <c r="AI283" s="233"/>
      <c r="AJ283" s="231"/>
      <c r="AK283" s="231"/>
      <c r="AL283" s="231"/>
      <c r="AM283" s="234" t="s">
        <v>73</v>
      </c>
      <c r="AN283" s="234"/>
      <c r="AO283" s="234"/>
      <c r="AP283" s="234"/>
      <c r="AQ283" s="112">
        <f t="shared" si="9"/>
        <v>0</v>
      </c>
    </row>
    <row r="284" spans="1:43" ht="27.95" customHeight="1" x14ac:dyDescent="0.25">
      <c r="B284" s="170">
        <v>272</v>
      </c>
      <c r="C284" s="145">
        <v>2021</v>
      </c>
      <c r="D284" s="156" t="s">
        <v>869</v>
      </c>
      <c r="E284" s="139" t="s">
        <v>876</v>
      </c>
      <c r="F284" s="141" t="s">
        <v>460</v>
      </c>
      <c r="G284" s="146" t="s">
        <v>65</v>
      </c>
      <c r="H284" s="147" t="s">
        <v>318</v>
      </c>
      <c r="I284" s="148" t="s">
        <v>874</v>
      </c>
      <c r="J284" s="149" t="s">
        <v>89</v>
      </c>
      <c r="K284" s="144" t="s">
        <v>69</v>
      </c>
      <c r="L284" s="150">
        <v>12</v>
      </c>
      <c r="M284" s="151" t="str">
        <f>IF(ISERROR(VLOOKUP(L284,Proposito_programa!$C$2:$E$59,2,FALSE))," ",VLOOKUP(L284,Proposito_programa!$C$2:$E$59,2,FALSE))</f>
        <v>Educación inicial: Bases sólidas para la vida.</v>
      </c>
      <c r="N284" s="151" t="str">
        <f>IF(ISERROR(VLOOKUP(L284,Proposito_programa!$C$2:$E$59,3,FALSE))," ",VLOOKUP(L284,Proposito_programa!$C$2:$E$59,3,FALSE))</f>
        <v>Propósito 1: Hacer un nuevo contrato social para incrementar la inclusión social, productiva y política</v>
      </c>
      <c r="O284" s="152">
        <v>2102</v>
      </c>
      <c r="P284" s="153">
        <v>22</v>
      </c>
      <c r="Q284" s="154">
        <v>900838665</v>
      </c>
      <c r="R284" s="155" t="s">
        <v>877</v>
      </c>
      <c r="S284" s="154" t="s">
        <v>72</v>
      </c>
      <c r="T284" s="154"/>
      <c r="U284" s="227"/>
      <c r="V284" s="228"/>
      <c r="W284" s="142">
        <v>305127158</v>
      </c>
      <c r="X284" s="229"/>
      <c r="Y284" s="172"/>
      <c r="Z284" s="173"/>
      <c r="AA284" s="174">
        <f t="shared" si="8"/>
        <v>305127158</v>
      </c>
      <c r="AB284" s="175">
        <v>0</v>
      </c>
      <c r="AC284" s="230">
        <v>44540</v>
      </c>
      <c r="AD284" s="230">
        <v>44621</v>
      </c>
      <c r="AE284" s="230">
        <v>44742</v>
      </c>
      <c r="AF284" s="231">
        <v>120</v>
      </c>
      <c r="AG284" s="231"/>
      <c r="AH284" s="232"/>
      <c r="AI284" s="233"/>
      <c r="AJ284" s="231"/>
      <c r="AK284" s="231"/>
      <c r="AL284" s="231"/>
      <c r="AM284" s="234" t="s">
        <v>73</v>
      </c>
      <c r="AN284" s="234"/>
      <c r="AO284" s="234"/>
      <c r="AP284" s="234"/>
      <c r="AQ284" s="112">
        <f t="shared" si="9"/>
        <v>0</v>
      </c>
    </row>
    <row r="285" spans="1:43" ht="27.95" customHeight="1" x14ac:dyDescent="0.25">
      <c r="B285" s="170">
        <v>274</v>
      </c>
      <c r="C285" s="145">
        <v>2021</v>
      </c>
      <c r="D285" s="156" t="s">
        <v>878</v>
      </c>
      <c r="E285" s="139" t="s">
        <v>879</v>
      </c>
      <c r="F285" s="141" t="s">
        <v>79</v>
      </c>
      <c r="G285" s="146" t="s">
        <v>65</v>
      </c>
      <c r="H285" s="147" t="s">
        <v>66</v>
      </c>
      <c r="I285" s="148" t="s">
        <v>880</v>
      </c>
      <c r="J285" s="149" t="s">
        <v>89</v>
      </c>
      <c r="K285" s="144" t="s">
        <v>69</v>
      </c>
      <c r="L285" s="150">
        <v>20</v>
      </c>
      <c r="M285" s="151" t="str">
        <f>IF(ISERROR(VLOOKUP(L285,Proposito_programa!$C$2:$E$59,2,FALSE))," ",VLOOKUP(L285,Proposito_programa!$C$2:$E$59,2,FALSE))</f>
        <v>Bogotá, referente en cultura, deporte, recreación y actividad física, con parques para el desarrollo y la salud</v>
      </c>
      <c r="N285" s="151" t="str">
        <f>IF(ISERROR(VLOOKUP(L285,Proposito_programa!$C$2:$E$59,3,FALSE))," ",VLOOKUP(L285,Proposito_programa!$C$2:$E$59,3,FALSE))</f>
        <v>Propósito 1: Hacer un nuevo contrato social para incrementar la inclusión social, productiva y política</v>
      </c>
      <c r="O285" s="152">
        <v>2100</v>
      </c>
      <c r="P285" s="153">
        <v>1</v>
      </c>
      <c r="Q285" s="154">
        <v>860401734</v>
      </c>
      <c r="R285" s="155" t="s">
        <v>881</v>
      </c>
      <c r="S285" s="154" t="s">
        <v>72</v>
      </c>
      <c r="T285" s="154"/>
      <c r="U285" s="227"/>
      <c r="V285" s="228"/>
      <c r="W285" s="142">
        <v>46090380</v>
      </c>
      <c r="X285" s="229"/>
      <c r="Y285" s="172"/>
      <c r="Z285" s="173"/>
      <c r="AA285" s="174">
        <f t="shared" si="8"/>
        <v>46090380</v>
      </c>
      <c r="AB285" s="175">
        <v>0</v>
      </c>
      <c r="AC285" s="230">
        <v>44552</v>
      </c>
      <c r="AD285" s="230">
        <v>44586</v>
      </c>
      <c r="AE285" s="230">
        <v>44705</v>
      </c>
      <c r="AF285" s="231">
        <v>120</v>
      </c>
      <c r="AG285" s="231"/>
      <c r="AH285" s="232"/>
      <c r="AI285" s="233"/>
      <c r="AJ285" s="231"/>
      <c r="AK285" s="231"/>
      <c r="AL285" s="231"/>
      <c r="AM285" s="234" t="s">
        <v>73</v>
      </c>
      <c r="AN285" s="234"/>
      <c r="AO285" s="234"/>
      <c r="AP285" s="234"/>
      <c r="AQ285" s="112">
        <f t="shared" si="9"/>
        <v>0</v>
      </c>
    </row>
    <row r="286" spans="1:43" ht="27.95" customHeight="1" x14ac:dyDescent="0.25">
      <c r="B286" s="170">
        <v>275</v>
      </c>
      <c r="C286" s="145">
        <v>2021</v>
      </c>
      <c r="D286" s="156" t="s">
        <v>882</v>
      </c>
      <c r="E286" s="139" t="s">
        <v>883</v>
      </c>
      <c r="F286" s="141" t="s">
        <v>79</v>
      </c>
      <c r="G286" s="146" t="s">
        <v>139</v>
      </c>
      <c r="H286" s="147" t="s">
        <v>70</v>
      </c>
      <c r="I286" s="148" t="s">
        <v>884</v>
      </c>
      <c r="J286" s="149" t="s">
        <v>68</v>
      </c>
      <c r="K286" s="144"/>
      <c r="L286" s="150" t="s">
        <v>70</v>
      </c>
      <c r="M286" s="151" t="str">
        <f>IF(ISERROR(VLOOKUP(L286,Proposito_programa!$C$2:$E$59,2,FALSE))," ",VLOOKUP(L286,Proposito_programa!$C$2:$E$59,2,FALSE))</f>
        <v xml:space="preserve"> </v>
      </c>
      <c r="N286" s="151" t="str">
        <f>IF(ISERROR(VLOOKUP(L286,Proposito_programa!$C$2:$E$59,3,FALSE))," ",VLOOKUP(L286,Proposito_programa!$C$2:$E$59,3,FALSE))</f>
        <v xml:space="preserve"> </v>
      </c>
      <c r="O286" s="152"/>
      <c r="P286" s="153">
        <v>3</v>
      </c>
      <c r="Q286" s="154">
        <v>900513263</v>
      </c>
      <c r="R286" s="162" t="s">
        <v>885</v>
      </c>
      <c r="S286" s="154" t="s">
        <v>72</v>
      </c>
      <c r="T286" s="154"/>
      <c r="U286" s="227"/>
      <c r="V286" s="228"/>
      <c r="W286" s="142">
        <v>10000000</v>
      </c>
      <c r="X286" s="229"/>
      <c r="Y286" s="172"/>
      <c r="Z286" s="173"/>
      <c r="AA286" s="174">
        <f t="shared" si="8"/>
        <v>10000000</v>
      </c>
      <c r="AB286" s="175">
        <v>0</v>
      </c>
      <c r="AC286" s="230">
        <v>44554</v>
      </c>
      <c r="AD286" s="230">
        <v>44566</v>
      </c>
      <c r="AE286" s="230">
        <v>44259</v>
      </c>
      <c r="AF286" s="231">
        <v>90</v>
      </c>
      <c r="AG286" s="231"/>
      <c r="AH286" s="232"/>
      <c r="AI286" s="233"/>
      <c r="AJ286" s="231"/>
      <c r="AK286" s="231"/>
      <c r="AL286" s="231"/>
      <c r="AM286" s="234"/>
      <c r="AN286" s="234" t="s">
        <v>73</v>
      </c>
      <c r="AO286" s="234"/>
      <c r="AP286" s="234"/>
      <c r="AQ286" s="112">
        <f t="shared" si="9"/>
        <v>0</v>
      </c>
    </row>
    <row r="287" spans="1:43" ht="27.95" customHeight="1" x14ac:dyDescent="0.25">
      <c r="A287" s="237">
        <v>1</v>
      </c>
      <c r="B287" s="170">
        <v>276</v>
      </c>
      <c r="C287" s="145">
        <v>2021</v>
      </c>
      <c r="D287" s="156" t="s">
        <v>886</v>
      </c>
      <c r="E287" s="139" t="s">
        <v>887</v>
      </c>
      <c r="F287" s="141" t="s">
        <v>888</v>
      </c>
      <c r="G287" s="146" t="s">
        <v>771</v>
      </c>
      <c r="H287" s="147" t="s">
        <v>70</v>
      </c>
      <c r="I287" s="148" t="s">
        <v>889</v>
      </c>
      <c r="J287" s="149" t="s">
        <v>89</v>
      </c>
      <c r="K287" s="144" t="s">
        <v>69</v>
      </c>
      <c r="L287" s="150">
        <v>19</v>
      </c>
      <c r="M287" s="151" t="str">
        <f>IF(ISERROR(VLOOKUP(L287,Proposito_programa!$C$2:$E$59,2,FALSE))," ",VLOOKUP(L287,Proposito_programa!$C$2:$E$59,2,FALSE))</f>
        <v>Vivienda y entornos dignos en el territorio urbano y rural</v>
      </c>
      <c r="N287" s="151" t="str">
        <f>IF(ISERROR(VLOOKUP(L287,Proposito_programa!$C$2:$E$59,3,FALSE))," ",VLOOKUP(L287,Proposito_programa!$C$2:$E$59,3,FALSE))</f>
        <v>Propósito 1: Hacer un nuevo contrato social para incrementar la inclusión social, productiva y política</v>
      </c>
      <c r="O287" s="152">
        <v>2112</v>
      </c>
      <c r="P287" s="153">
        <v>1</v>
      </c>
      <c r="Q287" s="154">
        <v>901549179</v>
      </c>
      <c r="R287" s="155" t="s">
        <v>890</v>
      </c>
      <c r="S287" s="154" t="s">
        <v>815</v>
      </c>
      <c r="T287" s="154">
        <v>900128706</v>
      </c>
      <c r="U287" s="227" t="s">
        <v>891</v>
      </c>
      <c r="V287" s="228">
        <v>0.9</v>
      </c>
      <c r="W287" s="142">
        <v>425390362</v>
      </c>
      <c r="X287" s="229"/>
      <c r="Y287" s="172"/>
      <c r="Z287" s="173"/>
      <c r="AA287" s="174">
        <f t="shared" si="8"/>
        <v>425390362</v>
      </c>
      <c r="AB287" s="175">
        <v>0</v>
      </c>
      <c r="AC287" s="230">
        <v>44560</v>
      </c>
      <c r="AD287" s="230">
        <v>44593</v>
      </c>
      <c r="AE287" s="230">
        <v>44773</v>
      </c>
      <c r="AF287" s="231">
        <v>180</v>
      </c>
      <c r="AG287" s="231"/>
      <c r="AH287" s="232"/>
      <c r="AI287" s="233"/>
      <c r="AJ287" s="231"/>
      <c r="AK287" s="231"/>
      <c r="AL287" s="231"/>
      <c r="AM287" s="234" t="s">
        <v>73</v>
      </c>
      <c r="AN287" s="234"/>
      <c r="AO287" s="234"/>
      <c r="AP287" s="234"/>
      <c r="AQ287" s="112">
        <f t="shared" si="9"/>
        <v>0</v>
      </c>
    </row>
    <row r="288" spans="1:43" s="241" customFormat="1" ht="27.75" customHeight="1" x14ac:dyDescent="0.25">
      <c r="A288" s="250">
        <v>0</v>
      </c>
      <c r="B288" s="170">
        <v>276</v>
      </c>
      <c r="C288" s="242">
        <v>2021</v>
      </c>
      <c r="D288" s="156" t="s">
        <v>886</v>
      </c>
      <c r="E288" s="158" t="s">
        <v>887</v>
      </c>
      <c r="F288" s="159" t="s">
        <v>888</v>
      </c>
      <c r="G288" s="160" t="s">
        <v>771</v>
      </c>
      <c r="H288" s="163" t="s">
        <v>70</v>
      </c>
      <c r="I288" s="164" t="s">
        <v>889</v>
      </c>
      <c r="J288" s="165" t="s">
        <v>89</v>
      </c>
      <c r="K288" s="166" t="s">
        <v>69</v>
      </c>
      <c r="L288" s="167">
        <v>38</v>
      </c>
      <c r="M288" s="168" t="str">
        <f>IF(ISERROR(VLOOKUP(L288,Proposito_programa!$C$2:$E$59,2,FALSE))," ",VLOOKUP(L288,Proposito_programa!$C$2:$E$59,2,FALSE))</f>
        <v>Ecoeficiencia, reciclaje, manejo de residuos e inclusión de la población recicladora</v>
      </c>
      <c r="N288" s="168" t="str">
        <f>IF(ISERROR(VLOOKUP(L288,Proposito_programa!$C$2:$E$59,3,FALSE))," ",VLOOKUP(L288,Proposito_programa!$C$2:$E$59,3,FALSE))</f>
        <v>Propósito 2 : Cambiar Nuestros Hábitos de Vida para Reverdecer a Bogotá y Adaptarnos y Mitigar la Crisis Climática</v>
      </c>
      <c r="O288" s="152">
        <v>2131</v>
      </c>
      <c r="P288" s="153">
        <v>1</v>
      </c>
      <c r="Q288" s="169">
        <v>901549179</v>
      </c>
      <c r="R288" s="162" t="s">
        <v>890</v>
      </c>
      <c r="S288" s="169" t="s">
        <v>815</v>
      </c>
      <c r="T288" s="169">
        <v>901381407</v>
      </c>
      <c r="U288" s="243" t="s">
        <v>892</v>
      </c>
      <c r="V288" s="244">
        <v>0.1</v>
      </c>
      <c r="W288" s="240">
        <v>306281061</v>
      </c>
      <c r="X288" s="229"/>
      <c r="Y288" s="172"/>
      <c r="Z288" s="173"/>
      <c r="AA288" s="176">
        <f t="shared" si="8"/>
        <v>306281061</v>
      </c>
      <c r="AB288" s="175">
        <v>0</v>
      </c>
      <c r="AC288" s="245"/>
      <c r="AD288" s="245"/>
      <c r="AE288" s="245"/>
      <c r="AF288" s="246"/>
      <c r="AG288" s="246"/>
      <c r="AH288" s="247"/>
      <c r="AI288" s="248"/>
      <c r="AJ288" s="246"/>
      <c r="AK288" s="246"/>
      <c r="AL288" s="246"/>
      <c r="AM288" s="249" t="s">
        <v>73</v>
      </c>
      <c r="AN288" s="249"/>
      <c r="AO288" s="249"/>
      <c r="AP288" s="249"/>
      <c r="AQ288" s="140">
        <f t="shared" si="9"/>
        <v>0</v>
      </c>
    </row>
    <row r="289" spans="1:43" ht="27.95" customHeight="1" x14ac:dyDescent="0.25">
      <c r="B289" s="170">
        <v>277</v>
      </c>
      <c r="C289" s="145">
        <v>2021</v>
      </c>
      <c r="D289" s="156" t="s">
        <v>893</v>
      </c>
      <c r="E289" s="139" t="s">
        <v>894</v>
      </c>
      <c r="F289" s="141" t="s">
        <v>717</v>
      </c>
      <c r="G289" s="146" t="s">
        <v>718</v>
      </c>
      <c r="H289" s="147" t="s">
        <v>70</v>
      </c>
      <c r="I289" s="148" t="s">
        <v>895</v>
      </c>
      <c r="J289" s="149" t="s">
        <v>89</v>
      </c>
      <c r="K289" s="144" t="s">
        <v>69</v>
      </c>
      <c r="L289" s="150">
        <v>33</v>
      </c>
      <c r="M289" s="151" t="str">
        <f>IF(ISERROR(VLOOKUP(L289,Proposito_programa!$C$2:$E$59,2,FALSE))," ",VLOOKUP(L289,Proposito_programa!$C$2:$E$59,2,FALSE))</f>
        <v>Más árboles y más y mejor espacio público</v>
      </c>
      <c r="N289" s="151" t="str">
        <f>IF(ISERROR(VLOOKUP(L289,Proposito_programa!$C$2:$E$59,3,FALSE))," ",VLOOKUP(L289,Proposito_programa!$C$2:$E$59,3,FALSE))</f>
        <v>Propósito 2 : Cambiar Nuestros Hábitos de Vida para Reverdecer a Bogotá y Adaptarnos y Mitigar la Crisis Climática</v>
      </c>
      <c r="O289" s="152">
        <v>2138</v>
      </c>
      <c r="P289" s="153">
        <v>1</v>
      </c>
      <c r="Q289" s="154">
        <v>900573269</v>
      </c>
      <c r="R289" s="155" t="s">
        <v>896</v>
      </c>
      <c r="S289" s="154" t="s">
        <v>72</v>
      </c>
      <c r="T289" s="154"/>
      <c r="U289" s="227"/>
      <c r="V289" s="228"/>
      <c r="W289" s="142">
        <v>69711930</v>
      </c>
      <c r="X289" s="229"/>
      <c r="Y289" s="172"/>
      <c r="Z289" s="173"/>
      <c r="AA289" s="174">
        <f t="shared" si="8"/>
        <v>69711930</v>
      </c>
      <c r="AB289" s="175">
        <v>0</v>
      </c>
      <c r="AC289" s="230">
        <v>44559</v>
      </c>
      <c r="AD289" s="230">
        <v>44593</v>
      </c>
      <c r="AE289" s="230">
        <v>44681</v>
      </c>
      <c r="AF289" s="231">
        <v>90</v>
      </c>
      <c r="AG289" s="231"/>
      <c r="AH289" s="232"/>
      <c r="AI289" s="233"/>
      <c r="AJ289" s="231"/>
      <c r="AK289" s="231"/>
      <c r="AL289" s="231"/>
      <c r="AM289" s="234" t="s">
        <v>73</v>
      </c>
      <c r="AN289" s="234"/>
      <c r="AO289" s="234"/>
      <c r="AP289" s="234"/>
      <c r="AQ289" s="112">
        <f t="shared" si="9"/>
        <v>0</v>
      </c>
    </row>
    <row r="290" spans="1:43" ht="27.95" customHeight="1" x14ac:dyDescent="0.25">
      <c r="A290" s="237">
        <v>1</v>
      </c>
      <c r="B290" s="170">
        <v>278</v>
      </c>
      <c r="C290" s="145">
        <v>2021</v>
      </c>
      <c r="D290" s="156" t="s">
        <v>897</v>
      </c>
      <c r="E290" s="139" t="s">
        <v>898</v>
      </c>
      <c r="F290" s="141" t="s">
        <v>888</v>
      </c>
      <c r="G290" s="146" t="s">
        <v>771</v>
      </c>
      <c r="H290" s="147" t="s">
        <v>70</v>
      </c>
      <c r="I290" s="148" t="s">
        <v>899</v>
      </c>
      <c r="J290" s="149" t="s">
        <v>89</v>
      </c>
      <c r="K290" s="144" t="s">
        <v>69</v>
      </c>
      <c r="L290" s="150">
        <v>33</v>
      </c>
      <c r="M290" s="151" t="str">
        <f>IF(ISERROR(VLOOKUP(L290,Proposito_programa!$C$2:$E$59,2,FALSE))," ",VLOOKUP(L290,Proposito_programa!$C$2:$E$59,2,FALSE))</f>
        <v>Más árboles y más y mejor espacio público</v>
      </c>
      <c r="N290" s="151" t="str">
        <f>IF(ISERROR(VLOOKUP(L290,Proposito_programa!$C$2:$E$59,3,FALSE))," ",VLOOKUP(L290,Proposito_programa!$C$2:$E$59,3,FALSE))</f>
        <v>Propósito 2 : Cambiar Nuestros Hábitos de Vida para Reverdecer a Bogotá y Adaptarnos y Mitigar la Crisis Climática</v>
      </c>
      <c r="O290" s="152">
        <v>2138</v>
      </c>
      <c r="P290" s="153">
        <v>16</v>
      </c>
      <c r="Q290" s="154">
        <v>901550810</v>
      </c>
      <c r="R290" s="155" t="s">
        <v>900</v>
      </c>
      <c r="S290" s="154" t="s">
        <v>815</v>
      </c>
      <c r="T290" s="154">
        <v>900961137</v>
      </c>
      <c r="U290" s="227" t="s">
        <v>901</v>
      </c>
      <c r="V290" s="228">
        <v>0.5</v>
      </c>
      <c r="W290" s="142">
        <v>418500000</v>
      </c>
      <c r="X290" s="229"/>
      <c r="Y290" s="172"/>
      <c r="Z290" s="173"/>
      <c r="AA290" s="174">
        <f t="shared" si="8"/>
        <v>418500000</v>
      </c>
      <c r="AB290" s="175">
        <v>0</v>
      </c>
      <c r="AC290" s="230">
        <v>44560</v>
      </c>
      <c r="AD290" s="230">
        <v>44593</v>
      </c>
      <c r="AE290" s="230">
        <v>44681</v>
      </c>
      <c r="AF290" s="231">
        <v>90</v>
      </c>
      <c r="AG290" s="231"/>
      <c r="AH290" s="232"/>
      <c r="AI290" s="233"/>
      <c r="AJ290" s="231"/>
      <c r="AK290" s="231"/>
      <c r="AL290" s="231"/>
      <c r="AM290" s="234" t="s">
        <v>73</v>
      </c>
      <c r="AN290" s="234"/>
      <c r="AO290" s="234"/>
      <c r="AP290" s="234"/>
      <c r="AQ290" s="112">
        <f t="shared" si="9"/>
        <v>0</v>
      </c>
    </row>
    <row r="291" spans="1:43" ht="27.95" customHeight="1" x14ac:dyDescent="0.25">
      <c r="A291" s="237">
        <v>0</v>
      </c>
      <c r="B291" s="170">
        <v>278</v>
      </c>
      <c r="C291" s="145">
        <v>2021</v>
      </c>
      <c r="D291" s="156" t="s">
        <v>897</v>
      </c>
      <c r="E291" s="139" t="s">
        <v>898</v>
      </c>
      <c r="F291" s="141" t="s">
        <v>888</v>
      </c>
      <c r="G291" s="146" t="s">
        <v>771</v>
      </c>
      <c r="H291" s="147" t="s">
        <v>70</v>
      </c>
      <c r="I291" s="148" t="s">
        <v>899</v>
      </c>
      <c r="J291" s="149" t="s">
        <v>89</v>
      </c>
      <c r="K291" s="144" t="s">
        <v>69</v>
      </c>
      <c r="L291" s="150">
        <v>33</v>
      </c>
      <c r="M291" s="151" t="str">
        <f>IF(ISERROR(VLOOKUP(L291,Proposito_programa!$C$2:$E$59,2,FALSE))," ",VLOOKUP(L291,Proposito_programa!$C$2:$E$59,2,FALSE))</f>
        <v>Más árboles y más y mejor espacio público</v>
      </c>
      <c r="N291" s="151" t="str">
        <f>IF(ISERROR(VLOOKUP(L291,Proposito_programa!$C$2:$E$59,3,FALSE))," ",VLOOKUP(L291,Proposito_programa!$C$2:$E$59,3,FALSE))</f>
        <v>Propósito 2 : Cambiar Nuestros Hábitos de Vida para Reverdecer a Bogotá y Adaptarnos y Mitigar la Crisis Climática</v>
      </c>
      <c r="O291" s="152">
        <v>2138</v>
      </c>
      <c r="P291" s="153">
        <v>16</v>
      </c>
      <c r="Q291" s="154">
        <v>901550810</v>
      </c>
      <c r="R291" s="155" t="s">
        <v>900</v>
      </c>
      <c r="S291" s="154" t="s">
        <v>815</v>
      </c>
      <c r="T291" s="154">
        <v>79453948</v>
      </c>
      <c r="U291" s="227" t="s">
        <v>902</v>
      </c>
      <c r="V291" s="228">
        <v>0.5</v>
      </c>
      <c r="W291" s="142"/>
      <c r="X291" s="229"/>
      <c r="Y291" s="172"/>
      <c r="Z291" s="173"/>
      <c r="AA291" s="174">
        <f t="shared" si="8"/>
        <v>0</v>
      </c>
      <c r="AB291" s="175">
        <v>0</v>
      </c>
      <c r="AC291" s="230"/>
      <c r="AD291" s="230"/>
      <c r="AE291" s="230"/>
      <c r="AF291" s="231"/>
      <c r="AG291" s="231"/>
      <c r="AH291" s="232"/>
      <c r="AI291" s="233"/>
      <c r="AJ291" s="231"/>
      <c r="AK291" s="231"/>
      <c r="AL291" s="231"/>
      <c r="AM291" s="234" t="s">
        <v>73</v>
      </c>
      <c r="AN291" s="234"/>
      <c r="AO291" s="234"/>
      <c r="AP291" s="234"/>
      <c r="AQ291" s="112" t="str">
        <f t="shared" si="9"/>
        <v>-</v>
      </c>
    </row>
    <row r="292" spans="1:43" ht="27.95" customHeight="1" x14ac:dyDescent="0.25">
      <c r="A292" s="237">
        <v>1</v>
      </c>
      <c r="B292" s="170">
        <v>279</v>
      </c>
      <c r="C292" s="145">
        <v>2021</v>
      </c>
      <c r="D292" s="156" t="s">
        <v>903</v>
      </c>
      <c r="E292" s="139" t="s">
        <v>904</v>
      </c>
      <c r="F292" s="141" t="s">
        <v>888</v>
      </c>
      <c r="G292" s="146" t="s">
        <v>771</v>
      </c>
      <c r="H292" s="147" t="s">
        <v>70</v>
      </c>
      <c r="I292" s="148" t="s">
        <v>905</v>
      </c>
      <c r="J292" s="149" t="s">
        <v>89</v>
      </c>
      <c r="K292" s="144" t="s">
        <v>69</v>
      </c>
      <c r="L292" s="150">
        <v>55</v>
      </c>
      <c r="M292" s="151" t="str">
        <f>IF(ISERROR(VLOOKUP(L292,Proposito_programa!$C$2:$E$59,2,FALSE))," ",VLOOKUP(L292,Proposito_programa!$C$2:$E$59,2,FALSE))</f>
        <v>Fortalecimiento de cultura ciudadana y su institucionalidad</v>
      </c>
      <c r="N292" s="151" t="str">
        <f>IF(ISERROR(VLOOKUP(L292,Proposito_programa!$C$2:$E$59,3,FALSE))," ",VLOOKUP(L292,Proposito_programa!$C$2:$E$59,3,FALSE))</f>
        <v>Propósito 5: Construir Bogotá - Región con gobierno abierto, transparente y ciudadanía consciente</v>
      </c>
      <c r="O292" s="152">
        <v>2156</v>
      </c>
      <c r="P292" s="153">
        <v>14</v>
      </c>
      <c r="Q292" s="154">
        <v>901550717</v>
      </c>
      <c r="R292" s="155" t="s">
        <v>906</v>
      </c>
      <c r="S292" s="154" t="s">
        <v>815</v>
      </c>
      <c r="T292" s="154">
        <v>900961137</v>
      </c>
      <c r="U292" s="227" t="s">
        <v>901</v>
      </c>
      <c r="V292" s="228">
        <v>0.5</v>
      </c>
      <c r="W292" s="142">
        <v>356920993</v>
      </c>
      <c r="X292" s="229"/>
      <c r="Y292" s="172"/>
      <c r="Z292" s="173"/>
      <c r="AA292" s="174">
        <f t="shared" si="8"/>
        <v>356920993</v>
      </c>
      <c r="AB292" s="175">
        <v>0</v>
      </c>
      <c r="AC292" s="230">
        <v>44560</v>
      </c>
      <c r="AD292" s="230">
        <v>44593</v>
      </c>
      <c r="AE292" s="230">
        <v>44742</v>
      </c>
      <c r="AF292" s="231">
        <v>150</v>
      </c>
      <c r="AG292" s="231"/>
      <c r="AH292" s="232"/>
      <c r="AI292" s="233"/>
      <c r="AJ292" s="231"/>
      <c r="AK292" s="231"/>
      <c r="AL292" s="231"/>
      <c r="AM292" s="234" t="s">
        <v>73</v>
      </c>
      <c r="AN292" s="234"/>
      <c r="AO292" s="234"/>
      <c r="AP292" s="234"/>
      <c r="AQ292" s="112">
        <f t="shared" si="9"/>
        <v>0</v>
      </c>
    </row>
    <row r="293" spans="1:43" ht="27.95" customHeight="1" x14ac:dyDescent="0.25">
      <c r="A293" s="237">
        <v>0</v>
      </c>
      <c r="B293" s="170">
        <v>279</v>
      </c>
      <c r="C293" s="145">
        <v>2021</v>
      </c>
      <c r="D293" s="156" t="s">
        <v>903</v>
      </c>
      <c r="E293" s="139" t="s">
        <v>904</v>
      </c>
      <c r="F293" s="141" t="s">
        <v>888</v>
      </c>
      <c r="G293" s="146" t="s">
        <v>771</v>
      </c>
      <c r="H293" s="147" t="s">
        <v>70</v>
      </c>
      <c r="I293" s="148" t="s">
        <v>905</v>
      </c>
      <c r="J293" s="149" t="s">
        <v>89</v>
      </c>
      <c r="K293" s="144" t="s">
        <v>69</v>
      </c>
      <c r="L293" s="150">
        <v>55</v>
      </c>
      <c r="M293" s="151" t="str">
        <f>IF(ISERROR(VLOOKUP(L293,Proposito_programa!$C$2:$E$59,2,FALSE))," ",VLOOKUP(L293,Proposito_programa!$C$2:$E$59,2,FALSE))</f>
        <v>Fortalecimiento de cultura ciudadana y su institucionalidad</v>
      </c>
      <c r="N293" s="151" t="str">
        <f>IF(ISERROR(VLOOKUP(L293,Proposito_programa!$C$2:$E$59,3,FALSE))," ",VLOOKUP(L293,Proposito_programa!$C$2:$E$59,3,FALSE))</f>
        <v>Propósito 5: Construir Bogotá - Región con gobierno abierto, transparente y ciudadanía consciente</v>
      </c>
      <c r="O293" s="152">
        <v>2156</v>
      </c>
      <c r="P293" s="153">
        <v>14</v>
      </c>
      <c r="Q293" s="154">
        <v>901550717</v>
      </c>
      <c r="R293" s="155" t="s">
        <v>906</v>
      </c>
      <c r="S293" s="154" t="s">
        <v>815</v>
      </c>
      <c r="T293" s="154">
        <v>79453948</v>
      </c>
      <c r="U293" s="227" t="s">
        <v>902</v>
      </c>
      <c r="V293" s="228">
        <v>0.5</v>
      </c>
      <c r="W293" s="142"/>
      <c r="X293" s="229"/>
      <c r="Y293" s="172"/>
      <c r="Z293" s="173"/>
      <c r="AA293" s="174">
        <f t="shared" si="8"/>
        <v>0</v>
      </c>
      <c r="AB293" s="175">
        <v>0</v>
      </c>
      <c r="AC293" s="230"/>
      <c r="AD293" s="230"/>
      <c r="AE293" s="230"/>
      <c r="AF293" s="231"/>
      <c r="AG293" s="231"/>
      <c r="AH293" s="232"/>
      <c r="AI293" s="233"/>
      <c r="AJ293" s="231"/>
      <c r="AK293" s="231"/>
      <c r="AL293" s="231"/>
      <c r="AM293" s="234" t="s">
        <v>73</v>
      </c>
      <c r="AN293" s="234"/>
      <c r="AO293" s="234"/>
      <c r="AP293" s="234"/>
      <c r="AQ293" s="112" t="str">
        <f t="shared" si="9"/>
        <v>-</v>
      </c>
    </row>
    <row r="294" spans="1:43" ht="27.95" customHeight="1" x14ac:dyDescent="0.25">
      <c r="B294" s="170">
        <v>280</v>
      </c>
      <c r="C294" s="145">
        <v>2021</v>
      </c>
      <c r="D294" s="156" t="s">
        <v>907</v>
      </c>
      <c r="E294" s="139" t="s">
        <v>908</v>
      </c>
      <c r="F294" s="141" t="s">
        <v>79</v>
      </c>
      <c r="G294" s="146" t="s">
        <v>771</v>
      </c>
      <c r="H294" s="147" t="s">
        <v>70</v>
      </c>
      <c r="I294" s="148" t="s">
        <v>909</v>
      </c>
      <c r="J294" s="149" t="s">
        <v>89</v>
      </c>
      <c r="K294" s="144" t="s">
        <v>69</v>
      </c>
      <c r="L294" s="150">
        <v>30</v>
      </c>
      <c r="M294" s="151" t="str">
        <f>IF(ISERROR(VLOOKUP(L294,Proposito_programa!$C$2:$E$59,2,FALSE))," ",VLOOKUP(L294,Proposito_programa!$C$2:$E$59,2,FALSE))</f>
        <v>Eficiencia en la atención de emergencias</v>
      </c>
      <c r="N294" s="151" t="str">
        <f>IF(ISERROR(VLOOKUP(L294,Proposito_programa!$C$2:$E$59,3,FALSE))," ",VLOOKUP(L294,Proposito_programa!$C$2:$E$59,3,FALSE))</f>
        <v>Propósito 2 : Cambiar Nuestros Hábitos de Vida para Reverdecer a Bogotá y Adaptarnos y Mitigar la Crisis Climática</v>
      </c>
      <c r="O294" s="152">
        <v>2159</v>
      </c>
      <c r="P294" s="153">
        <v>8</v>
      </c>
      <c r="Q294" s="154">
        <v>900279352</v>
      </c>
      <c r="R294" s="155" t="s">
        <v>910</v>
      </c>
      <c r="S294" s="154" t="s">
        <v>72</v>
      </c>
      <c r="T294" s="154"/>
      <c r="U294" s="227"/>
      <c r="V294" s="228"/>
      <c r="W294" s="142">
        <v>289741806</v>
      </c>
      <c r="X294" s="229"/>
      <c r="Y294" s="172"/>
      <c r="Z294" s="173"/>
      <c r="AA294" s="174">
        <f t="shared" si="8"/>
        <v>289741806</v>
      </c>
      <c r="AB294" s="175">
        <v>0</v>
      </c>
      <c r="AC294" s="230">
        <v>44558</v>
      </c>
      <c r="AD294" s="230">
        <v>44601</v>
      </c>
      <c r="AE294" s="230">
        <v>44720</v>
      </c>
      <c r="AF294" s="231">
        <v>120</v>
      </c>
      <c r="AG294" s="231"/>
      <c r="AH294" s="232"/>
      <c r="AI294" s="233"/>
      <c r="AJ294" s="231"/>
      <c r="AK294" s="231"/>
      <c r="AL294" s="231"/>
      <c r="AM294" s="234" t="s">
        <v>73</v>
      </c>
      <c r="AN294" s="234"/>
      <c r="AO294" s="234"/>
      <c r="AP294" s="234"/>
      <c r="AQ294" s="112">
        <f t="shared" si="9"/>
        <v>0</v>
      </c>
    </row>
    <row r="295" spans="1:43" ht="27.95" customHeight="1" x14ac:dyDescent="0.25">
      <c r="B295" s="170">
        <v>281</v>
      </c>
      <c r="C295" s="145">
        <v>2021</v>
      </c>
      <c r="D295" s="156" t="s">
        <v>911</v>
      </c>
      <c r="E295" s="139" t="s">
        <v>912</v>
      </c>
      <c r="F295" s="141" t="s">
        <v>138</v>
      </c>
      <c r="G295" s="146" t="s">
        <v>139</v>
      </c>
      <c r="H295" s="147" t="s">
        <v>70</v>
      </c>
      <c r="I295" s="148" t="s">
        <v>913</v>
      </c>
      <c r="J295" s="149" t="s">
        <v>68</v>
      </c>
      <c r="K295" s="144"/>
      <c r="L295" s="150" t="s">
        <v>70</v>
      </c>
      <c r="M295" s="151" t="str">
        <f>IF(ISERROR(VLOOKUP(L295,Proposito_programa!$C$2:$E$59,2,FALSE))," ",VLOOKUP(L295,Proposito_programa!$C$2:$E$59,2,FALSE))</f>
        <v xml:space="preserve"> </v>
      </c>
      <c r="N295" s="151" t="str">
        <f>IF(ISERROR(VLOOKUP(L295,Proposito_programa!$C$2:$E$59,3,FALSE))," ",VLOOKUP(L295,Proposito_programa!$C$2:$E$59,3,FALSE))</f>
        <v xml:space="preserve"> </v>
      </c>
      <c r="O295" s="152"/>
      <c r="P295" s="153">
        <v>4</v>
      </c>
      <c r="Q295" s="154">
        <v>830040054</v>
      </c>
      <c r="R295" s="155" t="s">
        <v>914</v>
      </c>
      <c r="S295" s="154" t="s">
        <v>72</v>
      </c>
      <c r="T295" s="154"/>
      <c r="U295" s="227"/>
      <c r="V295" s="228"/>
      <c r="W295" s="142">
        <v>18137333</v>
      </c>
      <c r="X295" s="229"/>
      <c r="Y295" s="172"/>
      <c r="Z295" s="173"/>
      <c r="AA295" s="174">
        <f t="shared" si="8"/>
        <v>18137333</v>
      </c>
      <c r="AB295" s="175">
        <v>0</v>
      </c>
      <c r="AC295" s="230">
        <v>44559</v>
      </c>
      <c r="AD295" s="230">
        <v>44602</v>
      </c>
      <c r="AE295" s="230">
        <v>44782</v>
      </c>
      <c r="AF295" s="231">
        <v>180</v>
      </c>
      <c r="AG295" s="231"/>
      <c r="AH295" s="232"/>
      <c r="AI295" s="233"/>
      <c r="AJ295" s="231"/>
      <c r="AK295" s="231"/>
      <c r="AL295" s="231"/>
      <c r="AM295" s="234" t="s">
        <v>73</v>
      </c>
      <c r="AN295" s="234"/>
      <c r="AO295" s="234"/>
      <c r="AP295" s="234"/>
      <c r="AQ295" s="112">
        <f t="shared" si="9"/>
        <v>0</v>
      </c>
    </row>
    <row r="296" spans="1:43" ht="27" customHeight="1" x14ac:dyDescent="0.25">
      <c r="B296" s="170">
        <v>282</v>
      </c>
      <c r="C296" s="145">
        <v>2021</v>
      </c>
      <c r="D296" s="156" t="s">
        <v>915</v>
      </c>
      <c r="E296" s="139" t="s">
        <v>916</v>
      </c>
      <c r="F296" s="141" t="s">
        <v>717</v>
      </c>
      <c r="G296" s="146" t="s">
        <v>718</v>
      </c>
      <c r="H296" s="147" t="s">
        <v>70</v>
      </c>
      <c r="I296" s="148" t="s">
        <v>917</v>
      </c>
      <c r="J296" s="149" t="s">
        <v>89</v>
      </c>
      <c r="K296" s="144" t="s">
        <v>69</v>
      </c>
      <c r="L296" s="150">
        <v>19</v>
      </c>
      <c r="M296" s="151" t="str">
        <f>IF(ISERROR(VLOOKUP(L296,Proposito_programa!$C$2:$E$59,2,FALSE))," ",VLOOKUP(L296,Proposito_programa!$C$2:$E$59,2,FALSE))</f>
        <v>Vivienda y entornos dignos en el territorio urbano y rural</v>
      </c>
      <c r="N296" s="151" t="str">
        <f>IF(ISERROR(VLOOKUP(L296,Proposito_programa!$C$2:$E$59,3,FALSE))," ",VLOOKUP(L296,Proposito_programa!$C$2:$E$59,3,FALSE))</f>
        <v>Propósito 1: Hacer un nuevo contrato social para incrementar la inclusión social, productiva y política</v>
      </c>
      <c r="O296" s="152">
        <v>2112</v>
      </c>
      <c r="P296" s="153">
        <v>1</v>
      </c>
      <c r="Q296" s="154">
        <v>900573269</v>
      </c>
      <c r="R296" s="155" t="s">
        <v>896</v>
      </c>
      <c r="S296" s="154" t="s">
        <v>72</v>
      </c>
      <c r="T296" s="154"/>
      <c r="U296" s="227"/>
      <c r="V296" s="228"/>
      <c r="W296" s="142">
        <v>51046842</v>
      </c>
      <c r="X296" s="229"/>
      <c r="Y296" s="172"/>
      <c r="Z296" s="173"/>
      <c r="AA296" s="174">
        <f t="shared" si="8"/>
        <v>51046842</v>
      </c>
      <c r="AB296" s="175">
        <v>0</v>
      </c>
      <c r="AC296" s="230">
        <v>44559</v>
      </c>
      <c r="AD296" s="230">
        <v>44593</v>
      </c>
      <c r="AE296" s="230">
        <v>44773</v>
      </c>
      <c r="AF296" s="231">
        <v>180</v>
      </c>
      <c r="AG296" s="231"/>
      <c r="AH296" s="232"/>
      <c r="AI296" s="233"/>
      <c r="AJ296" s="231"/>
      <c r="AK296" s="231"/>
      <c r="AL296" s="231"/>
      <c r="AM296" s="234" t="s">
        <v>73</v>
      </c>
      <c r="AN296" s="234"/>
      <c r="AO296" s="234"/>
      <c r="AP296" s="234"/>
      <c r="AQ296" s="112">
        <f t="shared" si="9"/>
        <v>0</v>
      </c>
    </row>
    <row r="297" spans="1:43" ht="27" customHeight="1" x14ac:dyDescent="0.25">
      <c r="B297" s="170">
        <v>282</v>
      </c>
      <c r="C297" s="145">
        <v>2021</v>
      </c>
      <c r="D297" s="156" t="s">
        <v>915</v>
      </c>
      <c r="E297" s="139" t="s">
        <v>916</v>
      </c>
      <c r="F297" s="141" t="s">
        <v>717</v>
      </c>
      <c r="G297" s="146" t="s">
        <v>718</v>
      </c>
      <c r="H297" s="147" t="s">
        <v>70</v>
      </c>
      <c r="I297" s="148" t="s">
        <v>917</v>
      </c>
      <c r="J297" s="149" t="s">
        <v>89</v>
      </c>
      <c r="K297" s="144" t="s">
        <v>69</v>
      </c>
      <c r="L297" s="150">
        <v>38</v>
      </c>
      <c r="M297" s="151" t="str">
        <f>IF(ISERROR(VLOOKUP(L297,Proposito_programa!$C$2:$E$59,2,FALSE))," ",VLOOKUP(L297,Proposito_programa!$C$2:$E$59,2,FALSE))</f>
        <v>Ecoeficiencia, reciclaje, manejo de residuos e inclusión de la población recicladora</v>
      </c>
      <c r="N297" s="151" t="str">
        <f>IF(ISERROR(VLOOKUP(L297,Proposito_programa!$C$2:$E$59,3,FALSE))," ",VLOOKUP(L297,Proposito_programa!$C$2:$E$59,3,FALSE))</f>
        <v>Propósito 2 : Cambiar Nuestros Hábitos de Vida para Reverdecer a Bogotá y Adaptarnos y Mitigar la Crisis Climática</v>
      </c>
      <c r="O297" s="152">
        <v>2131</v>
      </c>
      <c r="P297" s="153">
        <v>1</v>
      </c>
      <c r="Q297" s="154">
        <v>900573269</v>
      </c>
      <c r="R297" s="155" t="s">
        <v>896</v>
      </c>
      <c r="S297" s="154" t="s">
        <v>72</v>
      </c>
      <c r="T297" s="154"/>
      <c r="U297" s="227"/>
      <c r="V297" s="228"/>
      <c r="W297" s="142">
        <v>36753726</v>
      </c>
      <c r="X297" s="229"/>
      <c r="Y297" s="172"/>
      <c r="Z297" s="173"/>
      <c r="AA297" s="174">
        <f t="shared" si="8"/>
        <v>36753726</v>
      </c>
      <c r="AB297" s="175">
        <v>0</v>
      </c>
      <c r="AC297" s="230">
        <v>44559</v>
      </c>
      <c r="AD297" s="230"/>
      <c r="AE297" s="230"/>
      <c r="AF297" s="231"/>
      <c r="AG297" s="231"/>
      <c r="AH297" s="232"/>
      <c r="AI297" s="233"/>
      <c r="AJ297" s="231"/>
      <c r="AK297" s="231"/>
      <c r="AL297" s="231"/>
      <c r="AM297" s="234" t="s">
        <v>73</v>
      </c>
      <c r="AN297" s="234"/>
      <c r="AO297" s="234"/>
      <c r="AP297" s="234"/>
      <c r="AQ297" s="112">
        <f>IF(ISERROR(AB297/AA297),"-",(AB297/AA297))</f>
        <v>0</v>
      </c>
    </row>
    <row r="298" spans="1:43" ht="27.95" customHeight="1" x14ac:dyDescent="0.25">
      <c r="A298" s="237">
        <v>1</v>
      </c>
      <c r="B298" s="170">
        <v>283</v>
      </c>
      <c r="C298" s="145">
        <v>2021</v>
      </c>
      <c r="D298" s="156" t="s">
        <v>918</v>
      </c>
      <c r="E298" s="139" t="s">
        <v>919</v>
      </c>
      <c r="F298" s="141" t="s">
        <v>717</v>
      </c>
      <c r="G298" s="146" t="s">
        <v>718</v>
      </c>
      <c r="H298" s="147" t="s">
        <v>70</v>
      </c>
      <c r="I298" s="148" t="s">
        <v>920</v>
      </c>
      <c r="J298" s="149" t="s">
        <v>89</v>
      </c>
      <c r="K298" s="144" t="s">
        <v>69</v>
      </c>
      <c r="L298" s="150">
        <v>37</v>
      </c>
      <c r="M298" s="151" t="str">
        <f>IF(ISERROR(VLOOKUP(L298,Proposito_programa!$C$2:$E$59,2,FALSE))," ",VLOOKUP(L298,Proposito_programa!$C$2:$E$59,2,FALSE))</f>
        <v>Provisión y mejoramiento de servicios públicos</v>
      </c>
      <c r="N298" s="151" t="str">
        <f>IF(ISERROR(VLOOKUP(L298,Proposito_programa!$C$2:$E$59,3,FALSE))," ",VLOOKUP(L298,Proposito_programa!$C$2:$E$59,3,FALSE))</f>
        <v>Propósito 2 : Cambiar Nuestros Hábitos de Vida para Reverdecer a Bogotá y Adaptarnos y Mitigar la Crisis Climática</v>
      </c>
      <c r="O298" s="152">
        <v>2129</v>
      </c>
      <c r="P298" s="153">
        <v>1</v>
      </c>
      <c r="Q298" s="154">
        <v>901552138</v>
      </c>
      <c r="R298" s="155" t="s">
        <v>921</v>
      </c>
      <c r="S298" s="154" t="s">
        <v>815</v>
      </c>
      <c r="T298" s="154">
        <v>9013016357</v>
      </c>
      <c r="U298" s="227" t="s">
        <v>1354</v>
      </c>
      <c r="V298" s="228">
        <v>0.99</v>
      </c>
      <c r="W298" s="142">
        <v>56113573</v>
      </c>
      <c r="X298" s="229"/>
      <c r="Y298" s="172"/>
      <c r="Z298" s="173"/>
      <c r="AA298" s="174">
        <f t="shared" si="8"/>
        <v>56113573</v>
      </c>
      <c r="AB298" s="175">
        <v>0</v>
      </c>
      <c r="AC298" s="230">
        <v>44560</v>
      </c>
      <c r="AD298" s="230">
        <v>44593</v>
      </c>
      <c r="AE298" s="230">
        <v>44681</v>
      </c>
      <c r="AF298" s="231">
        <v>90</v>
      </c>
      <c r="AG298" s="231"/>
      <c r="AH298" s="232"/>
      <c r="AI298" s="233"/>
      <c r="AJ298" s="231"/>
      <c r="AK298" s="231"/>
      <c r="AL298" s="231"/>
      <c r="AM298" s="234" t="s">
        <v>73</v>
      </c>
      <c r="AN298" s="234"/>
      <c r="AO298" s="234"/>
      <c r="AP298" s="234"/>
      <c r="AQ298" s="112">
        <f t="shared" si="9"/>
        <v>0</v>
      </c>
    </row>
    <row r="299" spans="1:43" ht="27.95" customHeight="1" x14ac:dyDescent="0.25">
      <c r="A299" s="237">
        <v>0</v>
      </c>
      <c r="B299" s="170">
        <v>283</v>
      </c>
      <c r="C299" s="145">
        <v>2021</v>
      </c>
      <c r="D299" s="156" t="s">
        <v>918</v>
      </c>
      <c r="E299" s="139" t="s">
        <v>919</v>
      </c>
      <c r="F299" s="141" t="s">
        <v>717</v>
      </c>
      <c r="G299" s="146" t="s">
        <v>718</v>
      </c>
      <c r="H299" s="147" t="s">
        <v>70</v>
      </c>
      <c r="I299" s="148" t="s">
        <v>920</v>
      </c>
      <c r="J299" s="149" t="s">
        <v>89</v>
      </c>
      <c r="K299" s="144" t="s">
        <v>69</v>
      </c>
      <c r="L299" s="150">
        <v>37</v>
      </c>
      <c r="M299" s="151" t="str">
        <f>IF(ISERROR(VLOOKUP(L299,Proposito_programa!$C$2:$E$59,2,FALSE))," ",VLOOKUP(L299,Proposito_programa!$C$2:$E$59,2,FALSE))</f>
        <v>Provisión y mejoramiento de servicios públicos</v>
      </c>
      <c r="N299" s="151" t="str">
        <f>IF(ISERROR(VLOOKUP(L299,Proposito_programa!$C$2:$E$59,3,FALSE))," ",VLOOKUP(L299,Proposito_programa!$C$2:$E$59,3,FALSE))</f>
        <v>Propósito 2 : Cambiar Nuestros Hábitos de Vida para Reverdecer a Bogotá y Adaptarnos y Mitigar la Crisis Climática</v>
      </c>
      <c r="O299" s="152">
        <v>2129</v>
      </c>
      <c r="P299" s="153">
        <v>1</v>
      </c>
      <c r="Q299" s="154">
        <v>901552138</v>
      </c>
      <c r="R299" s="155" t="s">
        <v>921</v>
      </c>
      <c r="S299" s="154" t="s">
        <v>815</v>
      </c>
      <c r="T299" s="154">
        <v>9003459672</v>
      </c>
      <c r="U299" s="227" t="s">
        <v>1355</v>
      </c>
      <c r="V299" s="228">
        <v>0.01</v>
      </c>
      <c r="W299" s="240">
        <v>140175457</v>
      </c>
      <c r="X299" s="229"/>
      <c r="Y299" s="172"/>
      <c r="Z299" s="173"/>
      <c r="AA299" s="174">
        <f t="shared" si="8"/>
        <v>140175457</v>
      </c>
      <c r="AB299" s="175">
        <v>0</v>
      </c>
      <c r="AC299" s="230"/>
      <c r="AD299" s="230"/>
      <c r="AE299" s="230"/>
      <c r="AF299" s="231"/>
      <c r="AG299" s="231"/>
      <c r="AH299" s="232"/>
      <c r="AI299" s="233"/>
      <c r="AJ299" s="231"/>
      <c r="AK299" s="231"/>
      <c r="AL299" s="231"/>
      <c r="AM299" s="234" t="s">
        <v>73</v>
      </c>
      <c r="AN299" s="234"/>
      <c r="AO299" s="234"/>
      <c r="AP299" s="234"/>
      <c r="AQ299" s="112">
        <f t="shared" si="9"/>
        <v>0</v>
      </c>
    </row>
    <row r="300" spans="1:43" ht="27.95" customHeight="1" x14ac:dyDescent="0.25">
      <c r="B300" s="170">
        <v>284</v>
      </c>
      <c r="C300" s="145">
        <v>2021</v>
      </c>
      <c r="D300" s="156" t="s">
        <v>922</v>
      </c>
      <c r="E300" s="139" t="s">
        <v>923</v>
      </c>
      <c r="F300" s="141" t="s">
        <v>138</v>
      </c>
      <c r="G300" s="146" t="s">
        <v>65</v>
      </c>
      <c r="H300" s="147" t="s">
        <v>318</v>
      </c>
      <c r="I300" s="148" t="s">
        <v>924</v>
      </c>
      <c r="J300" s="149" t="s">
        <v>89</v>
      </c>
      <c r="K300" s="144" t="s">
        <v>69</v>
      </c>
      <c r="L300" s="150">
        <v>14</v>
      </c>
      <c r="M300" s="151" t="str">
        <f>IF(ISERROR(VLOOKUP(L300,Proposito_programa!$C$2:$E$59,2,FALSE))," ",VLOOKUP(L300,Proposito_programa!$C$2:$E$59,2,FALSE))</f>
        <v>Formación integral: más y mejor tiempo en los colegios</v>
      </c>
      <c r="N300" s="151" t="str">
        <f>IF(ISERROR(VLOOKUP(L300,Proposito_programa!$C$2:$E$59,3,FALSE))," ",VLOOKUP(L300,Proposito_programa!$C$2:$E$59,3,FALSE))</f>
        <v>Propósito 1: Hacer un nuevo contrato social para incrementar la inclusión social, productiva y política</v>
      </c>
      <c r="O300" s="152">
        <v>2091</v>
      </c>
      <c r="P300" s="153">
        <v>7</v>
      </c>
      <c r="Q300" s="154">
        <v>830016004</v>
      </c>
      <c r="R300" s="155" t="s">
        <v>925</v>
      </c>
      <c r="S300" s="154" t="s">
        <v>72</v>
      </c>
      <c r="T300" s="154"/>
      <c r="U300" s="227"/>
      <c r="V300" s="228"/>
      <c r="W300" s="142">
        <v>219161115</v>
      </c>
      <c r="X300" s="229"/>
      <c r="Y300" s="172"/>
      <c r="Z300" s="173"/>
      <c r="AA300" s="174">
        <f t="shared" si="8"/>
        <v>219161115</v>
      </c>
      <c r="AB300" s="175">
        <v>0</v>
      </c>
      <c r="AC300" s="230">
        <v>44557</v>
      </c>
      <c r="AD300" s="230">
        <v>44594</v>
      </c>
      <c r="AE300" s="230">
        <v>44713</v>
      </c>
      <c r="AF300" s="231">
        <v>120</v>
      </c>
      <c r="AG300" s="231"/>
      <c r="AH300" s="232"/>
      <c r="AI300" s="233"/>
      <c r="AJ300" s="231"/>
      <c r="AK300" s="231"/>
      <c r="AL300" s="231"/>
      <c r="AM300" s="234" t="s">
        <v>73</v>
      </c>
      <c r="AN300" s="234"/>
      <c r="AO300" s="234"/>
      <c r="AP300" s="234"/>
      <c r="AQ300" s="112">
        <f t="shared" si="9"/>
        <v>0</v>
      </c>
    </row>
    <row r="301" spans="1:43" ht="27.95" customHeight="1" x14ac:dyDescent="0.25">
      <c r="B301" s="170">
        <v>285</v>
      </c>
      <c r="C301" s="145">
        <v>2021</v>
      </c>
      <c r="D301" s="156" t="s">
        <v>926</v>
      </c>
      <c r="E301" s="139" t="s">
        <v>927</v>
      </c>
      <c r="F301" s="141" t="s">
        <v>79</v>
      </c>
      <c r="G301" s="146" t="s">
        <v>771</v>
      </c>
      <c r="H301" s="147" t="s">
        <v>70</v>
      </c>
      <c r="I301" s="148" t="s">
        <v>928</v>
      </c>
      <c r="J301" s="149" t="s">
        <v>89</v>
      </c>
      <c r="K301" s="144" t="s">
        <v>69</v>
      </c>
      <c r="L301" s="150">
        <v>6</v>
      </c>
      <c r="M301" s="151" t="str">
        <f>IF(ISERROR(VLOOKUP(L301,Proposito_programa!$C$2:$E$59,2,FALSE))," ",VLOOKUP(L301,Proposito_programa!$C$2:$E$59,2,FALSE))</f>
        <v>Sistema Distrital de Cuidado</v>
      </c>
      <c r="N301" s="151" t="str">
        <f>IF(ISERROR(VLOOKUP(L301,Proposito_programa!$C$2:$E$59,3,FALSE))," ",VLOOKUP(L301,Proposito_programa!$C$2:$E$59,3,FALSE))</f>
        <v>Propósito 1: Hacer un nuevo contrato social para incrementar la inclusión social, productiva y política</v>
      </c>
      <c r="O301" s="152">
        <v>2188</v>
      </c>
      <c r="P301" s="153">
        <v>10</v>
      </c>
      <c r="Q301" s="154">
        <v>900175374</v>
      </c>
      <c r="R301" s="155" t="s">
        <v>929</v>
      </c>
      <c r="S301" s="154" t="s">
        <v>72</v>
      </c>
      <c r="T301" s="154"/>
      <c r="U301" s="227"/>
      <c r="V301" s="228"/>
      <c r="W301" s="142">
        <v>90727560</v>
      </c>
      <c r="X301" s="229"/>
      <c r="Y301" s="172"/>
      <c r="Z301" s="173"/>
      <c r="AA301" s="174">
        <f t="shared" si="8"/>
        <v>90727560</v>
      </c>
      <c r="AB301" s="175">
        <v>0</v>
      </c>
      <c r="AC301" s="230">
        <v>44559</v>
      </c>
      <c r="AD301" s="230">
        <v>44593</v>
      </c>
      <c r="AE301" s="230">
        <v>44681</v>
      </c>
      <c r="AF301" s="231">
        <v>90</v>
      </c>
      <c r="AG301" s="231"/>
      <c r="AH301" s="232"/>
      <c r="AI301" s="233"/>
      <c r="AJ301" s="231"/>
      <c r="AK301" s="231"/>
      <c r="AL301" s="231"/>
      <c r="AM301" s="234" t="s">
        <v>73</v>
      </c>
      <c r="AN301" s="234"/>
      <c r="AO301" s="234"/>
      <c r="AP301" s="234"/>
      <c r="AQ301" s="112">
        <f t="shared" si="9"/>
        <v>0</v>
      </c>
    </row>
    <row r="302" spans="1:43" ht="27.95" customHeight="1" x14ac:dyDescent="0.25">
      <c r="B302" s="170">
        <v>285</v>
      </c>
      <c r="C302" s="145">
        <v>2021</v>
      </c>
      <c r="D302" s="156" t="s">
        <v>926</v>
      </c>
      <c r="E302" s="139" t="s">
        <v>927</v>
      </c>
      <c r="F302" s="141" t="s">
        <v>79</v>
      </c>
      <c r="G302" s="146" t="s">
        <v>771</v>
      </c>
      <c r="H302" s="147" t="s">
        <v>70</v>
      </c>
      <c r="I302" s="148" t="s">
        <v>928</v>
      </c>
      <c r="J302" s="149" t="s">
        <v>89</v>
      </c>
      <c r="K302" s="144" t="s">
        <v>69</v>
      </c>
      <c r="L302" s="150">
        <v>45</v>
      </c>
      <c r="M302" s="151" t="str">
        <f>IF(ISERROR(VLOOKUP(L302,Proposito_programa!$C$2:$E$59,2,FALSE))," ",VLOOKUP(L302,Proposito_programa!$C$2:$E$59,2,FALSE))</f>
        <v>Espacio público más seguro y construido colectivamente</v>
      </c>
      <c r="N302" s="151" t="str">
        <f>IF(ISERROR(VLOOKUP(L302,Proposito_programa!$C$2:$E$59,3,FALSE))," ",VLOOKUP(L302,Proposito_programa!$C$2:$E$59,3,FALSE))</f>
        <v>Propósito 3: Inspirar confianza y legitimidad para vivir sin miedo y ser epicentro de cultura ciudadana, paz y reconciliación</v>
      </c>
      <c r="O302" s="152">
        <v>2130</v>
      </c>
      <c r="P302" s="153">
        <v>10</v>
      </c>
      <c r="Q302" s="154">
        <v>900175374</v>
      </c>
      <c r="R302" s="155" t="s">
        <v>929</v>
      </c>
      <c r="S302" s="154" t="s">
        <v>72</v>
      </c>
      <c r="T302" s="154"/>
      <c r="U302" s="227"/>
      <c r="V302" s="228"/>
      <c r="W302" s="142">
        <v>233968000</v>
      </c>
      <c r="X302" s="229"/>
      <c r="Y302" s="172"/>
      <c r="Z302" s="173"/>
      <c r="AA302" s="174">
        <f>+W302+X302+Z302</f>
        <v>233968000</v>
      </c>
      <c r="AB302" s="175">
        <v>0</v>
      </c>
      <c r="AC302" s="230"/>
      <c r="AD302" s="230"/>
      <c r="AE302" s="230"/>
      <c r="AF302" s="231">
        <v>90</v>
      </c>
      <c r="AG302" s="231"/>
      <c r="AH302" s="232"/>
      <c r="AI302" s="233"/>
      <c r="AJ302" s="231"/>
      <c r="AK302" s="231"/>
      <c r="AL302" s="231"/>
      <c r="AM302" s="234" t="s">
        <v>73</v>
      </c>
      <c r="AN302" s="234"/>
      <c r="AO302" s="234"/>
      <c r="AP302" s="234"/>
      <c r="AQ302" s="112">
        <f>IF(ISERROR(AB302/AA302),"-",(AB302/AA302))</f>
        <v>0</v>
      </c>
    </row>
    <row r="303" spans="1:43" ht="27.95" customHeight="1" x14ac:dyDescent="0.25">
      <c r="B303" s="170">
        <v>63293</v>
      </c>
      <c r="C303" s="145">
        <v>2021</v>
      </c>
      <c r="D303" s="156" t="s">
        <v>930</v>
      </c>
      <c r="E303" s="139" t="s">
        <v>931</v>
      </c>
      <c r="F303" s="141" t="s">
        <v>460</v>
      </c>
      <c r="G303" s="146" t="s">
        <v>65</v>
      </c>
      <c r="H303" s="147" t="s">
        <v>932</v>
      </c>
      <c r="I303" s="148" t="s">
        <v>933</v>
      </c>
      <c r="J303" s="149" t="s">
        <v>68</v>
      </c>
      <c r="K303" s="144"/>
      <c r="L303" s="150" t="s">
        <v>70</v>
      </c>
      <c r="M303" s="151" t="str">
        <f>IF(ISERROR(VLOOKUP(L303,Proposito_programa!$C$2:$E$59,2,FALSE))," ",VLOOKUP(L303,Proposito_programa!$C$2:$E$59,2,FALSE))</f>
        <v xml:space="preserve"> </v>
      </c>
      <c r="N303" s="151" t="str">
        <f>IF(ISERROR(VLOOKUP(L303,Proposito_programa!$C$2:$E$59,3,FALSE))," ",VLOOKUP(L303,Proposito_programa!$C$2:$E$59,3,FALSE))</f>
        <v xml:space="preserve"> </v>
      </c>
      <c r="O303" s="152"/>
      <c r="P303" s="153">
        <v>1</v>
      </c>
      <c r="Q303" s="154">
        <v>830095213</v>
      </c>
      <c r="R303" s="155" t="s">
        <v>934</v>
      </c>
      <c r="S303" s="154" t="s">
        <v>72</v>
      </c>
      <c r="T303" s="154"/>
      <c r="U303" s="227"/>
      <c r="V303" s="228"/>
      <c r="W303" s="142">
        <v>21320000</v>
      </c>
      <c r="X303" s="229"/>
      <c r="Y303" s="172"/>
      <c r="Z303" s="173"/>
      <c r="AA303" s="174">
        <f t="shared" si="8"/>
        <v>21320000</v>
      </c>
      <c r="AB303" s="174">
        <v>13335699</v>
      </c>
      <c r="AC303" s="230">
        <v>44204</v>
      </c>
      <c r="AD303" s="230">
        <v>44204</v>
      </c>
      <c r="AE303" s="230">
        <v>44658</v>
      </c>
      <c r="AF303" s="231">
        <v>455</v>
      </c>
      <c r="AG303" s="231"/>
      <c r="AH303" s="232"/>
      <c r="AI303" s="233"/>
      <c r="AJ303" s="231"/>
      <c r="AK303" s="231"/>
      <c r="AL303" s="231"/>
      <c r="AM303" s="234"/>
      <c r="AN303" s="234" t="s">
        <v>73</v>
      </c>
      <c r="AO303" s="234"/>
      <c r="AP303" s="234"/>
      <c r="AQ303" s="112">
        <f t="shared" si="9"/>
        <v>0.62550182926829268</v>
      </c>
    </row>
    <row r="304" spans="1:43" ht="27.95" customHeight="1" x14ac:dyDescent="0.25">
      <c r="B304" s="170">
        <v>64741</v>
      </c>
      <c r="C304" s="145">
        <v>2021</v>
      </c>
      <c r="D304" s="156" t="s">
        <v>935</v>
      </c>
      <c r="E304" s="139" t="s">
        <v>936</v>
      </c>
      <c r="F304" s="141" t="s">
        <v>460</v>
      </c>
      <c r="G304" s="146" t="s">
        <v>65</v>
      </c>
      <c r="H304" s="147" t="s">
        <v>932</v>
      </c>
      <c r="I304" s="148" t="s">
        <v>937</v>
      </c>
      <c r="J304" s="149" t="s">
        <v>68</v>
      </c>
      <c r="K304" s="144"/>
      <c r="L304" s="150" t="s">
        <v>70</v>
      </c>
      <c r="M304" s="151" t="str">
        <f>IF(ISERROR(VLOOKUP(L304,Proposito_programa!$C$2:$E$59,2,FALSE))," ",VLOOKUP(L304,Proposito_programa!$C$2:$E$59,2,FALSE))</f>
        <v xml:space="preserve"> </v>
      </c>
      <c r="N304" s="151" t="str">
        <f>IF(ISERROR(VLOOKUP(L304,Proposito_programa!$C$2:$E$59,3,FALSE))," ",VLOOKUP(L304,Proposito_programa!$C$2:$E$59,3,FALSE))</f>
        <v xml:space="preserve"> </v>
      </c>
      <c r="O304" s="152"/>
      <c r="P304" s="153">
        <v>1</v>
      </c>
      <c r="Q304" s="154">
        <v>811044253</v>
      </c>
      <c r="R304" s="155" t="s">
        <v>938</v>
      </c>
      <c r="S304" s="154" t="s">
        <v>72</v>
      </c>
      <c r="T304" s="154"/>
      <c r="U304" s="227"/>
      <c r="V304" s="228"/>
      <c r="W304" s="142">
        <v>60552855</v>
      </c>
      <c r="X304" s="229"/>
      <c r="Y304" s="172">
        <v>1</v>
      </c>
      <c r="Z304" s="173">
        <v>17836067</v>
      </c>
      <c r="AA304" s="174">
        <f>+W304+X304+Z304</f>
        <v>78388922</v>
      </c>
      <c r="AB304" s="174">
        <v>40241917</v>
      </c>
      <c r="AC304" s="230">
        <v>44252</v>
      </c>
      <c r="AD304" s="230">
        <v>44252</v>
      </c>
      <c r="AE304" s="230">
        <v>44607</v>
      </c>
      <c r="AF304" s="231">
        <v>275</v>
      </c>
      <c r="AG304" s="231">
        <v>2</v>
      </c>
      <c r="AH304" s="232">
        <v>110</v>
      </c>
      <c r="AI304" s="233"/>
      <c r="AJ304" s="231"/>
      <c r="AK304" s="231"/>
      <c r="AL304" s="231"/>
      <c r="AM304" s="234"/>
      <c r="AN304" s="234" t="s">
        <v>73</v>
      </c>
      <c r="AO304" s="234"/>
      <c r="AP304" s="234"/>
      <c r="AQ304" s="112">
        <f t="shared" si="9"/>
        <v>0.51336229626936314</v>
      </c>
    </row>
    <row r="305" spans="1:43" ht="27.95" customHeight="1" x14ac:dyDescent="0.25">
      <c r="A305" s="237">
        <v>1</v>
      </c>
      <c r="B305" s="170">
        <v>66507</v>
      </c>
      <c r="C305" s="145">
        <v>2021</v>
      </c>
      <c r="D305" s="170" t="s">
        <v>939</v>
      </c>
      <c r="E305" s="139" t="s">
        <v>940</v>
      </c>
      <c r="F305" s="141" t="s">
        <v>460</v>
      </c>
      <c r="G305" s="146" t="s">
        <v>65</v>
      </c>
      <c r="H305" s="147" t="s">
        <v>932</v>
      </c>
      <c r="I305" s="148" t="s">
        <v>941</v>
      </c>
      <c r="J305" s="149" t="s">
        <v>89</v>
      </c>
      <c r="K305" s="144" t="s">
        <v>69</v>
      </c>
      <c r="L305" s="150">
        <v>57</v>
      </c>
      <c r="M305" s="151" t="str">
        <f>IF(ISERROR(VLOOKUP(L305,Proposito_programa!$C$2:$E$59,2,FALSE))," ",VLOOKUP(L305,Proposito_programa!$C$2:$E$59,2,FALSE))</f>
        <v>Gestión pública local</v>
      </c>
      <c r="N305" s="151" t="str">
        <f>IF(ISERROR(VLOOKUP(L305,Proposito_programa!$C$2:$E$59,3,FALSE))," ",VLOOKUP(L305,Proposito_programa!$C$2:$E$59,3,FALSE))</f>
        <v>Propósito 5: Construir Bogotá - Región con gobierno abierto, transparente y ciudadanía consciente</v>
      </c>
      <c r="O305" s="152">
        <v>2105</v>
      </c>
      <c r="P305" s="153">
        <v>1</v>
      </c>
      <c r="Q305" s="154">
        <v>901399373</v>
      </c>
      <c r="R305" s="155" t="s">
        <v>942</v>
      </c>
      <c r="S305" s="154" t="s">
        <v>321</v>
      </c>
      <c r="T305" s="154"/>
      <c r="U305" s="227"/>
      <c r="V305" s="228"/>
      <c r="W305" s="142">
        <v>71989398</v>
      </c>
      <c r="X305" s="229"/>
      <c r="Y305" s="172"/>
      <c r="Z305" s="173"/>
      <c r="AA305" s="174">
        <f t="shared" si="8"/>
        <v>71989398</v>
      </c>
      <c r="AB305" s="175">
        <v>71989397</v>
      </c>
      <c r="AC305" s="230">
        <v>44285</v>
      </c>
      <c r="AD305" s="230">
        <v>44285</v>
      </c>
      <c r="AE305" s="230">
        <v>44318</v>
      </c>
      <c r="AF305" s="231">
        <v>35</v>
      </c>
      <c r="AG305" s="231"/>
      <c r="AH305" s="232"/>
      <c r="AI305" s="233"/>
      <c r="AJ305" s="231"/>
      <c r="AK305" s="231"/>
      <c r="AL305" s="231"/>
      <c r="AM305" s="234"/>
      <c r="AN305" s="234"/>
      <c r="AO305" s="234" t="s">
        <v>73</v>
      </c>
      <c r="AP305" s="234"/>
      <c r="AQ305" s="112">
        <f t="shared" si="9"/>
        <v>0.99999998610906571</v>
      </c>
    </row>
    <row r="306" spans="1:43" ht="27.95" customHeight="1" x14ac:dyDescent="0.25">
      <c r="B306" s="170">
        <v>83782</v>
      </c>
      <c r="C306" s="145">
        <v>2021</v>
      </c>
      <c r="D306" s="170" t="s">
        <v>943</v>
      </c>
      <c r="E306" s="171" t="s">
        <v>944</v>
      </c>
      <c r="F306" s="141" t="s">
        <v>460</v>
      </c>
      <c r="G306" s="146" t="s">
        <v>65</v>
      </c>
      <c r="H306" s="147" t="s">
        <v>932</v>
      </c>
      <c r="I306" s="148" t="s">
        <v>945</v>
      </c>
      <c r="J306" s="149" t="s">
        <v>89</v>
      </c>
      <c r="K306" s="144" t="s">
        <v>69</v>
      </c>
      <c r="L306" s="150">
        <v>57</v>
      </c>
      <c r="M306" s="151" t="str">
        <f>IF(ISERROR(VLOOKUP(L306,Proposito_programa!$C$2:$E$59,2,FALSE))," ",VLOOKUP(L306,Proposito_programa!$C$2:$E$59,2,FALSE))</f>
        <v>Gestión pública local</v>
      </c>
      <c r="N306" s="151" t="str">
        <f>IF(ISERROR(VLOOKUP(L306,Proposito_programa!$C$2:$E$59,3,FALSE))," ",VLOOKUP(L306,Proposito_programa!$C$2:$E$59,3,FALSE))</f>
        <v>Propósito 5: Construir Bogotá - Región con gobierno abierto, transparente y ciudadanía consciente</v>
      </c>
      <c r="O306" s="152">
        <v>2105</v>
      </c>
      <c r="P306" s="153">
        <v>1</v>
      </c>
      <c r="Q306" s="154">
        <v>800028446</v>
      </c>
      <c r="R306" s="155" t="s">
        <v>946</v>
      </c>
      <c r="S306" s="154" t="s">
        <v>72</v>
      </c>
      <c r="T306" s="154"/>
      <c r="U306" s="227"/>
      <c r="V306" s="228"/>
      <c r="W306" s="142">
        <v>42547973</v>
      </c>
      <c r="X306" s="229"/>
      <c r="Y306" s="172"/>
      <c r="Z306" s="173"/>
      <c r="AA306" s="174">
        <f t="shared" si="8"/>
        <v>42547973</v>
      </c>
      <c r="AB306" s="175">
        <v>0</v>
      </c>
      <c r="AC306" s="230">
        <v>44558</v>
      </c>
      <c r="AD306" s="230">
        <v>44558</v>
      </c>
      <c r="AE306" s="230">
        <v>44607</v>
      </c>
      <c r="AF306" s="231">
        <v>45</v>
      </c>
      <c r="AG306" s="231"/>
      <c r="AH306" s="232"/>
      <c r="AI306" s="233"/>
      <c r="AJ306" s="231"/>
      <c r="AK306" s="231"/>
      <c r="AL306" s="231"/>
      <c r="AM306" s="234"/>
      <c r="AN306" s="234"/>
      <c r="AO306" s="234" t="s">
        <v>73</v>
      </c>
      <c r="AP306" s="234"/>
      <c r="AQ306" s="112">
        <f t="shared" si="9"/>
        <v>0</v>
      </c>
    </row>
    <row r="307" spans="1:43" ht="27.95" customHeight="1" x14ac:dyDescent="0.25">
      <c r="B307" s="170">
        <v>2267</v>
      </c>
      <c r="C307" s="145">
        <v>2021</v>
      </c>
      <c r="D307" s="170" t="s">
        <v>947</v>
      </c>
      <c r="E307" s="139" t="s">
        <v>948</v>
      </c>
      <c r="F307" s="141" t="s">
        <v>451</v>
      </c>
      <c r="G307" s="146" t="s">
        <v>80</v>
      </c>
      <c r="H307" s="147" t="s">
        <v>451</v>
      </c>
      <c r="I307" s="148" t="s">
        <v>949</v>
      </c>
      <c r="J307" s="149" t="s">
        <v>89</v>
      </c>
      <c r="K307" s="144" t="s">
        <v>69</v>
      </c>
      <c r="L307" s="150">
        <v>17</v>
      </c>
      <c r="M307" s="151" t="str">
        <f>IF(ISERROR(VLOOKUP(L307,Proposito_programa!$C$2:$E$59,2,FALSE))," ",VLOOKUP(L307,Proposito_programa!$C$2:$E$59,2,FALSE))</f>
        <v>Jóvenes con capacidades: Proyecto de vida para la ciudadanía, la innovación y el trabajo del siglo XXI</v>
      </c>
      <c r="N307" s="151" t="str">
        <f>IF(ISERROR(VLOOKUP(L307,Proposito_programa!$C$2:$E$59,3,FALSE))," ",VLOOKUP(L307,Proposito_programa!$C$2:$E$59,3,FALSE))</f>
        <v>Propósito 1: Hacer un nuevo contrato social para incrementar la inclusión social, productiva y política</v>
      </c>
      <c r="O307" s="152">
        <v>2095</v>
      </c>
      <c r="P307" s="153">
        <v>1</v>
      </c>
      <c r="Q307" s="154">
        <v>899999061</v>
      </c>
      <c r="R307" s="155" t="s">
        <v>950</v>
      </c>
      <c r="S307" s="154" t="s">
        <v>72</v>
      </c>
      <c r="T307" s="154"/>
      <c r="U307" s="227"/>
      <c r="V307" s="228"/>
      <c r="W307" s="142">
        <v>1907904600</v>
      </c>
      <c r="X307" s="229"/>
      <c r="Y307" s="172"/>
      <c r="Z307" s="173"/>
      <c r="AA307" s="174">
        <f t="shared" si="8"/>
        <v>1907904600</v>
      </c>
      <c r="AB307" s="175">
        <v>1907904600</v>
      </c>
      <c r="AC307" s="230">
        <v>44375</v>
      </c>
      <c r="AD307" s="230">
        <v>44386</v>
      </c>
      <c r="AE307" s="230">
        <v>46568</v>
      </c>
      <c r="AF307" s="231">
        <v>2190</v>
      </c>
      <c r="AG307" s="231"/>
      <c r="AH307" s="232"/>
      <c r="AI307" s="233"/>
      <c r="AJ307" s="231"/>
      <c r="AK307" s="231"/>
      <c r="AL307" s="231"/>
      <c r="AM307" s="234"/>
      <c r="AN307" s="234" t="s">
        <v>73</v>
      </c>
      <c r="AO307" s="234"/>
      <c r="AP307" s="234"/>
      <c r="AQ307" s="112">
        <f t="shared" si="9"/>
        <v>1</v>
      </c>
    </row>
    <row r="308" spans="1:43" ht="27.75" customHeight="1" x14ac:dyDescent="0.25">
      <c r="B308" s="170">
        <v>356</v>
      </c>
      <c r="C308" s="145">
        <v>2021</v>
      </c>
      <c r="D308" s="170" t="s">
        <v>951</v>
      </c>
      <c r="E308" s="139" t="s">
        <v>952</v>
      </c>
      <c r="F308" s="141" t="s">
        <v>451</v>
      </c>
      <c r="G308" s="146" t="s">
        <v>80</v>
      </c>
      <c r="H308" s="147" t="s">
        <v>451</v>
      </c>
      <c r="I308" s="148" t="s">
        <v>953</v>
      </c>
      <c r="J308" s="149" t="s">
        <v>89</v>
      </c>
      <c r="K308" s="144" t="s">
        <v>69</v>
      </c>
      <c r="L308" s="150">
        <v>6</v>
      </c>
      <c r="M308" s="151" t="str">
        <f>IF(ISERROR(VLOOKUP(L308,Proposito_programa!$C$2:$E$59,2,FALSE))," ",VLOOKUP(L308,Proposito_programa!$C$2:$E$59,2,FALSE))</f>
        <v>Sistema Distrital de Cuidado</v>
      </c>
      <c r="N308" s="151" t="str">
        <f>IF(ISERROR(VLOOKUP(L308,Proposito_programa!$C$2:$E$59,3,FALSE))," ",VLOOKUP(L308,Proposito_programa!$C$2:$E$59,3,FALSE))</f>
        <v>Propósito 1: Hacer un nuevo contrato social para incrementar la inclusión social, productiva y política</v>
      </c>
      <c r="O308" s="152">
        <v>2188</v>
      </c>
      <c r="P308" s="153">
        <v>1</v>
      </c>
      <c r="Q308" s="154">
        <v>899999061</v>
      </c>
      <c r="R308" s="155" t="s">
        <v>954</v>
      </c>
      <c r="S308" s="154" t="s">
        <v>72</v>
      </c>
      <c r="T308" s="154"/>
      <c r="U308" s="227"/>
      <c r="V308" s="228"/>
      <c r="W308" s="142">
        <v>275640398</v>
      </c>
      <c r="X308" s="229"/>
      <c r="Y308" s="172"/>
      <c r="Z308" s="173"/>
      <c r="AA308" s="176">
        <f t="shared" si="8"/>
        <v>275640398</v>
      </c>
      <c r="AB308" s="175">
        <v>275640398</v>
      </c>
      <c r="AC308" s="230">
        <v>44377</v>
      </c>
      <c r="AD308" s="230">
        <v>44379</v>
      </c>
      <c r="AE308" s="230">
        <v>44742</v>
      </c>
      <c r="AF308" s="231">
        <v>180</v>
      </c>
      <c r="AG308" s="231">
        <v>1</v>
      </c>
      <c r="AH308" s="232">
        <v>180</v>
      </c>
      <c r="AI308" s="233"/>
      <c r="AJ308" s="231"/>
      <c r="AK308" s="231"/>
      <c r="AL308" s="231"/>
      <c r="AM308" s="234"/>
      <c r="AN308" s="234" t="s">
        <v>73</v>
      </c>
      <c r="AO308" s="234"/>
      <c r="AP308" s="234"/>
      <c r="AQ308" s="112">
        <f t="shared" si="9"/>
        <v>1</v>
      </c>
    </row>
    <row r="309" spans="1:43" ht="27.75" customHeight="1" x14ac:dyDescent="0.25">
      <c r="B309" s="170">
        <v>356</v>
      </c>
      <c r="C309" s="145">
        <v>2021</v>
      </c>
      <c r="D309" s="170" t="s">
        <v>951</v>
      </c>
      <c r="E309" s="139" t="s">
        <v>952</v>
      </c>
      <c r="F309" s="141" t="s">
        <v>451</v>
      </c>
      <c r="G309" s="146" t="s">
        <v>80</v>
      </c>
      <c r="H309" s="147" t="s">
        <v>451</v>
      </c>
      <c r="I309" s="148" t="s">
        <v>953</v>
      </c>
      <c r="J309" s="149" t="s">
        <v>89</v>
      </c>
      <c r="K309" s="144" t="s">
        <v>69</v>
      </c>
      <c r="L309" s="150">
        <v>24</v>
      </c>
      <c r="M309" s="151" t="str">
        <f>IF(ISERROR(VLOOKUP(L309,Proposito_programa!$C$2:$E$59,2,FALSE))," ",VLOOKUP(L309,Proposito_programa!$C$2:$E$59,2,FALSE))</f>
        <v>Bogotá región emprendedora e innovadora</v>
      </c>
      <c r="N309" s="151" t="str">
        <f>IF(ISERROR(VLOOKUP(L309,Proposito_programa!$C$2:$E$59,3,FALSE))," ",VLOOKUP(L309,Proposito_programa!$C$2:$E$59,3,FALSE))</f>
        <v>Propósito 1: Hacer un nuevo contrato social para incrementar la inclusión social, productiva y política</v>
      </c>
      <c r="O309" s="152">
        <v>2123</v>
      </c>
      <c r="P309" s="153">
        <v>1</v>
      </c>
      <c r="Q309" s="154">
        <v>899999061</v>
      </c>
      <c r="R309" s="155" t="s">
        <v>954</v>
      </c>
      <c r="S309" s="154" t="s">
        <v>72</v>
      </c>
      <c r="T309" s="154"/>
      <c r="U309" s="227"/>
      <c r="V309" s="228"/>
      <c r="W309" s="142">
        <v>266804835</v>
      </c>
      <c r="X309" s="229"/>
      <c r="Y309" s="172"/>
      <c r="Z309" s="173"/>
      <c r="AA309" s="176">
        <v>266804835</v>
      </c>
      <c r="AB309" s="175">
        <v>266804835</v>
      </c>
      <c r="AC309" s="230">
        <v>44377</v>
      </c>
      <c r="AD309" s="230">
        <v>44379</v>
      </c>
      <c r="AE309" s="230">
        <v>44742</v>
      </c>
      <c r="AF309" s="231">
        <v>180</v>
      </c>
      <c r="AG309" s="231">
        <v>1</v>
      </c>
      <c r="AH309" s="232">
        <v>180</v>
      </c>
      <c r="AI309" s="233"/>
      <c r="AJ309" s="231"/>
      <c r="AK309" s="231"/>
      <c r="AL309" s="231"/>
      <c r="AM309" s="234"/>
      <c r="AN309" s="234" t="s">
        <v>73</v>
      </c>
      <c r="AO309" s="234"/>
      <c r="AP309" s="234"/>
      <c r="AQ309" s="112">
        <f>IF(ISERROR(AB309/AA309),"-",(AB309/AA309))</f>
        <v>1</v>
      </c>
    </row>
    <row r="310" spans="1:43" ht="27.75" customHeight="1" x14ac:dyDescent="0.25">
      <c r="B310" s="170">
        <v>356</v>
      </c>
      <c r="C310" s="145">
        <v>2021</v>
      </c>
      <c r="D310" s="170" t="s">
        <v>951</v>
      </c>
      <c r="E310" s="139" t="s">
        <v>952</v>
      </c>
      <c r="F310" s="141" t="s">
        <v>451</v>
      </c>
      <c r="G310" s="146" t="s">
        <v>80</v>
      </c>
      <c r="H310" s="147" t="s">
        <v>451</v>
      </c>
      <c r="I310" s="148" t="s">
        <v>953</v>
      </c>
      <c r="J310" s="149" t="s">
        <v>89</v>
      </c>
      <c r="K310" s="144" t="s">
        <v>69</v>
      </c>
      <c r="L310" s="150">
        <v>21</v>
      </c>
      <c r="M310" s="151" t="str">
        <f>IF(ISERROR(VLOOKUP(L310,Proposito_programa!$C$2:$E$59,2,FALSE))," ",VLOOKUP(L310,Proposito_programa!$C$2:$E$59,2,FALSE))</f>
        <v>Creación y vida cotidiana: Apropiación ciudadana del arte, la cultura y el patrimonio, para la democracia cultural</v>
      </c>
      <c r="N310" s="151" t="str">
        <f>IF(ISERROR(VLOOKUP(L310,Proposito_programa!$C$2:$E$59,3,FALSE))," ",VLOOKUP(L310,Proposito_programa!$C$2:$E$59,3,FALSE))</f>
        <v>Propósito 1: Hacer un nuevo contrato social para incrementar la inclusión social, productiva y política</v>
      </c>
      <c r="O310" s="152">
        <v>2110</v>
      </c>
      <c r="P310" s="153">
        <v>1</v>
      </c>
      <c r="Q310" s="154">
        <v>899999061</v>
      </c>
      <c r="R310" s="155" t="s">
        <v>954</v>
      </c>
      <c r="S310" s="154" t="s">
        <v>72</v>
      </c>
      <c r="T310" s="154"/>
      <c r="U310" s="227"/>
      <c r="V310" s="228"/>
      <c r="W310" s="142">
        <v>689881070</v>
      </c>
      <c r="X310" s="229"/>
      <c r="Y310" s="172">
        <v>1</v>
      </c>
      <c r="Z310" s="173">
        <v>333506048</v>
      </c>
      <c r="AA310" s="176">
        <f>+W310+X310+Z310</f>
        <v>1023387118</v>
      </c>
      <c r="AB310" s="175">
        <v>689881070</v>
      </c>
      <c r="AC310" s="230">
        <v>44377</v>
      </c>
      <c r="AD310" s="230">
        <v>44379</v>
      </c>
      <c r="AE310" s="230">
        <v>44742</v>
      </c>
      <c r="AF310" s="231">
        <v>180</v>
      </c>
      <c r="AG310" s="231">
        <v>1</v>
      </c>
      <c r="AH310" s="232">
        <v>180</v>
      </c>
      <c r="AI310" s="233"/>
      <c r="AJ310" s="231"/>
      <c r="AK310" s="231"/>
      <c r="AL310" s="231"/>
      <c r="AM310" s="234"/>
      <c r="AN310" s="234" t="s">
        <v>73</v>
      </c>
      <c r="AO310" s="234"/>
      <c r="AP310" s="234"/>
      <c r="AQ310" s="112">
        <f>IF(ISERROR(AB310/AA310),"-",(AB310/AA310))</f>
        <v>0.67411545236980397</v>
      </c>
    </row>
    <row r="311" spans="1:43" ht="27.75" customHeight="1" x14ac:dyDescent="0.25">
      <c r="B311" s="170"/>
      <c r="C311" s="145">
        <v>2021</v>
      </c>
      <c r="D311" s="170"/>
      <c r="E311" s="251">
        <v>101</v>
      </c>
      <c r="F311" s="141" t="s">
        <v>1066</v>
      </c>
      <c r="G311" s="146"/>
      <c r="H311" s="147"/>
      <c r="I311" s="148" t="s">
        <v>1366</v>
      </c>
      <c r="J311" s="149" t="s">
        <v>68</v>
      </c>
      <c r="K311" s="144"/>
      <c r="L311" s="150"/>
      <c r="M311" s="151"/>
      <c r="N311" s="151"/>
      <c r="O311" s="152"/>
      <c r="P311" s="153"/>
      <c r="Q311" s="154"/>
      <c r="R311" s="155" t="s">
        <v>1369</v>
      </c>
      <c r="S311" s="154"/>
      <c r="T311" s="154"/>
      <c r="U311" s="227"/>
      <c r="V311" s="228"/>
      <c r="W311" s="142"/>
      <c r="X311" s="229"/>
      <c r="Y311" s="172"/>
      <c r="Z311" s="173"/>
      <c r="AA311" s="176">
        <v>7492074</v>
      </c>
      <c r="AB311" s="176">
        <v>7492074</v>
      </c>
      <c r="AC311" s="230"/>
      <c r="AD311" s="230"/>
      <c r="AE311" s="230"/>
      <c r="AF311" s="231"/>
      <c r="AG311" s="231"/>
      <c r="AH311" s="232"/>
      <c r="AI311" s="233"/>
      <c r="AJ311" s="231"/>
      <c r="AK311" s="231"/>
      <c r="AL311" s="231"/>
      <c r="AM311" s="234"/>
      <c r="AN311" s="234"/>
      <c r="AO311" s="234"/>
      <c r="AP311" s="234"/>
      <c r="AQ311" s="112"/>
    </row>
    <row r="312" spans="1:43" ht="27.75" customHeight="1" x14ac:dyDescent="0.25">
      <c r="B312" s="145"/>
      <c r="C312" s="145">
        <v>2021</v>
      </c>
      <c r="D312" s="170"/>
      <c r="E312" s="251">
        <v>102</v>
      </c>
      <c r="F312" s="141" t="s">
        <v>1066</v>
      </c>
      <c r="G312" s="146"/>
      <c r="H312" s="147"/>
      <c r="I312" s="148" t="s">
        <v>1366</v>
      </c>
      <c r="J312" s="149" t="s">
        <v>68</v>
      </c>
      <c r="K312" s="144"/>
      <c r="L312" s="150"/>
      <c r="M312" s="151"/>
      <c r="N312" s="151"/>
      <c r="O312" s="152"/>
      <c r="P312" s="153"/>
      <c r="Q312" s="154"/>
      <c r="R312" s="155" t="s">
        <v>1370</v>
      </c>
      <c r="S312" s="154"/>
      <c r="T312" s="154"/>
      <c r="U312" s="227"/>
      <c r="V312" s="228"/>
      <c r="W312" s="142"/>
      <c r="X312" s="229"/>
      <c r="Y312" s="172"/>
      <c r="Z312" s="173"/>
      <c r="AA312" s="176">
        <v>7492074</v>
      </c>
      <c r="AB312" s="176">
        <v>7492074</v>
      </c>
      <c r="AC312" s="230"/>
      <c r="AD312" s="230"/>
      <c r="AE312" s="230"/>
      <c r="AF312" s="231"/>
      <c r="AG312" s="231"/>
      <c r="AH312" s="232"/>
      <c r="AI312" s="233"/>
      <c r="AJ312" s="231"/>
      <c r="AK312" s="231"/>
      <c r="AL312" s="231"/>
      <c r="AM312" s="234"/>
      <c r="AN312" s="234"/>
      <c r="AO312" s="234"/>
      <c r="AP312" s="234"/>
      <c r="AQ312" s="112"/>
    </row>
    <row r="313" spans="1:43" ht="27.75" customHeight="1" x14ac:dyDescent="0.25">
      <c r="B313" s="145"/>
      <c r="C313" s="145">
        <v>2021</v>
      </c>
      <c r="D313" s="170"/>
      <c r="E313" s="251">
        <v>103</v>
      </c>
      <c r="F313" s="141" t="s">
        <v>1066</v>
      </c>
      <c r="G313" s="146"/>
      <c r="H313" s="147"/>
      <c r="I313" s="148" t="s">
        <v>1367</v>
      </c>
      <c r="J313" s="149" t="s">
        <v>68</v>
      </c>
      <c r="K313" s="144"/>
      <c r="L313" s="150"/>
      <c r="M313" s="151"/>
      <c r="N313" s="151"/>
      <c r="O313" s="152"/>
      <c r="P313" s="153"/>
      <c r="Q313" s="154"/>
      <c r="R313" s="155" t="s">
        <v>1371</v>
      </c>
      <c r="S313" s="154"/>
      <c r="T313" s="154"/>
      <c r="U313" s="227"/>
      <c r="V313" s="228"/>
      <c r="W313" s="142"/>
      <c r="X313" s="229"/>
      <c r="Y313" s="172"/>
      <c r="Z313" s="173"/>
      <c r="AA313" s="176">
        <v>7492074</v>
      </c>
      <c r="AB313" s="176">
        <v>7492074</v>
      </c>
      <c r="AC313" s="230"/>
      <c r="AD313" s="230"/>
      <c r="AE313" s="230"/>
      <c r="AF313" s="231"/>
      <c r="AG313" s="231"/>
      <c r="AH313" s="232"/>
      <c r="AI313" s="233"/>
      <c r="AJ313" s="231"/>
      <c r="AK313" s="231"/>
      <c r="AL313" s="231"/>
      <c r="AM313" s="234"/>
      <c r="AN313" s="234"/>
      <c r="AO313" s="234"/>
      <c r="AP313" s="234"/>
      <c r="AQ313" s="112"/>
    </row>
    <row r="314" spans="1:43" ht="27.75" customHeight="1" x14ac:dyDescent="0.25">
      <c r="B314" s="145"/>
      <c r="C314" s="145">
        <v>2021</v>
      </c>
      <c r="D314" s="170"/>
      <c r="E314" s="251">
        <v>104</v>
      </c>
      <c r="F314" s="141" t="s">
        <v>1066</v>
      </c>
      <c r="G314" s="146"/>
      <c r="H314" s="147"/>
      <c r="I314" s="148" t="s">
        <v>1366</v>
      </c>
      <c r="J314" s="149" t="s">
        <v>68</v>
      </c>
      <c r="K314" s="144"/>
      <c r="L314" s="150"/>
      <c r="M314" s="151"/>
      <c r="N314" s="151"/>
      <c r="O314" s="152"/>
      <c r="P314" s="153"/>
      <c r="Q314" s="154"/>
      <c r="R314" s="155" t="s">
        <v>1372</v>
      </c>
      <c r="S314" s="154"/>
      <c r="T314" s="154"/>
      <c r="U314" s="227"/>
      <c r="V314" s="228"/>
      <c r="W314" s="142"/>
      <c r="X314" s="229"/>
      <c r="Y314" s="172"/>
      <c r="Z314" s="173"/>
      <c r="AA314" s="176">
        <v>7492074</v>
      </c>
      <c r="AB314" s="176">
        <v>7492074</v>
      </c>
      <c r="AC314" s="230"/>
      <c r="AD314" s="230"/>
      <c r="AE314" s="230"/>
      <c r="AF314" s="231"/>
      <c r="AG314" s="231"/>
      <c r="AH314" s="232"/>
      <c r="AI314" s="233"/>
      <c r="AJ314" s="231"/>
      <c r="AK314" s="231"/>
      <c r="AL314" s="231"/>
      <c r="AM314" s="234"/>
      <c r="AN314" s="234"/>
      <c r="AO314" s="234"/>
      <c r="AP314" s="234"/>
      <c r="AQ314" s="112"/>
    </row>
    <row r="315" spans="1:43" ht="27.75" customHeight="1" x14ac:dyDescent="0.25">
      <c r="B315" s="145"/>
      <c r="C315" s="145">
        <v>2021</v>
      </c>
      <c r="D315" s="170"/>
      <c r="E315" s="251">
        <v>105</v>
      </c>
      <c r="F315" s="141" t="s">
        <v>1066</v>
      </c>
      <c r="G315" s="146"/>
      <c r="H315" s="147"/>
      <c r="I315" s="148" t="s">
        <v>1366</v>
      </c>
      <c r="J315" s="149" t="s">
        <v>68</v>
      </c>
      <c r="K315" s="144"/>
      <c r="L315" s="150"/>
      <c r="M315" s="151"/>
      <c r="N315" s="151"/>
      <c r="O315" s="152"/>
      <c r="P315" s="153"/>
      <c r="Q315" s="154"/>
      <c r="R315" s="155" t="s">
        <v>1373</v>
      </c>
      <c r="S315" s="154"/>
      <c r="T315" s="154"/>
      <c r="U315" s="227"/>
      <c r="V315" s="228"/>
      <c r="W315" s="142"/>
      <c r="X315" s="229"/>
      <c r="Y315" s="172"/>
      <c r="Z315" s="173"/>
      <c r="AA315" s="176">
        <v>7492074</v>
      </c>
      <c r="AB315" s="176">
        <v>7492074</v>
      </c>
      <c r="AC315" s="230"/>
      <c r="AD315" s="230"/>
      <c r="AE315" s="230"/>
      <c r="AF315" s="231"/>
      <c r="AG315" s="231"/>
      <c r="AH315" s="232"/>
      <c r="AI315" s="233"/>
      <c r="AJ315" s="231"/>
      <c r="AK315" s="231"/>
      <c r="AL315" s="231"/>
      <c r="AM315" s="234"/>
      <c r="AN315" s="234"/>
      <c r="AO315" s="234"/>
      <c r="AP315" s="234"/>
      <c r="AQ315" s="112"/>
    </row>
    <row r="316" spans="1:43" ht="27.75" customHeight="1" x14ac:dyDescent="0.25">
      <c r="B316" s="145"/>
      <c r="C316" s="145">
        <v>2021</v>
      </c>
      <c r="D316" s="170"/>
      <c r="E316" s="251">
        <v>106</v>
      </c>
      <c r="F316" s="141" t="s">
        <v>1066</v>
      </c>
      <c r="G316" s="146"/>
      <c r="H316" s="147"/>
      <c r="I316" s="148" t="s">
        <v>1366</v>
      </c>
      <c r="J316" s="149" t="s">
        <v>68</v>
      </c>
      <c r="K316" s="144"/>
      <c r="L316" s="150"/>
      <c r="M316" s="151"/>
      <c r="N316" s="151"/>
      <c r="O316" s="152"/>
      <c r="P316" s="153"/>
      <c r="Q316" s="154"/>
      <c r="R316" s="155" t="s">
        <v>1374</v>
      </c>
      <c r="S316" s="154"/>
      <c r="T316" s="154"/>
      <c r="U316" s="227"/>
      <c r="V316" s="228"/>
      <c r="W316" s="142"/>
      <c r="X316" s="229"/>
      <c r="Y316" s="172"/>
      <c r="Z316" s="173"/>
      <c r="AA316" s="176">
        <v>7492074</v>
      </c>
      <c r="AB316" s="176">
        <v>7492074</v>
      </c>
      <c r="AC316" s="230"/>
      <c r="AD316" s="230"/>
      <c r="AE316" s="230"/>
      <c r="AF316" s="231"/>
      <c r="AG316" s="231"/>
      <c r="AH316" s="232"/>
      <c r="AI316" s="233"/>
      <c r="AJ316" s="231"/>
      <c r="AK316" s="231"/>
      <c r="AL316" s="231"/>
      <c r="AM316" s="234"/>
      <c r="AN316" s="234"/>
      <c r="AO316" s="234"/>
      <c r="AP316" s="234"/>
      <c r="AQ316" s="112"/>
    </row>
    <row r="317" spans="1:43" ht="27.75" customHeight="1" x14ac:dyDescent="0.25">
      <c r="B317" s="145"/>
      <c r="C317" s="145">
        <v>2021</v>
      </c>
      <c r="D317" s="170"/>
      <c r="E317" s="251">
        <v>107</v>
      </c>
      <c r="F317" s="141" t="s">
        <v>1066</v>
      </c>
      <c r="G317" s="146"/>
      <c r="H317" s="147"/>
      <c r="I317" s="148" t="s">
        <v>1366</v>
      </c>
      <c r="J317" s="149" t="s">
        <v>68</v>
      </c>
      <c r="K317" s="144"/>
      <c r="L317" s="150"/>
      <c r="M317" s="151"/>
      <c r="N317" s="151"/>
      <c r="O317" s="152"/>
      <c r="P317" s="153"/>
      <c r="Q317" s="154"/>
      <c r="R317" s="155" t="s">
        <v>1375</v>
      </c>
      <c r="S317" s="154"/>
      <c r="T317" s="154"/>
      <c r="U317" s="227"/>
      <c r="V317" s="228"/>
      <c r="W317" s="142"/>
      <c r="X317" s="229"/>
      <c r="Y317" s="172"/>
      <c r="Z317" s="173"/>
      <c r="AA317" s="176">
        <v>7492074</v>
      </c>
      <c r="AB317" s="176">
        <v>7492074</v>
      </c>
      <c r="AC317" s="230"/>
      <c r="AD317" s="230"/>
      <c r="AE317" s="230"/>
      <c r="AF317" s="231"/>
      <c r="AG317" s="231"/>
      <c r="AH317" s="232"/>
      <c r="AI317" s="233"/>
      <c r="AJ317" s="231"/>
      <c r="AK317" s="231"/>
      <c r="AL317" s="231"/>
      <c r="AM317" s="234"/>
      <c r="AN317" s="234"/>
      <c r="AO317" s="234"/>
      <c r="AP317" s="234"/>
      <c r="AQ317" s="112"/>
    </row>
    <row r="318" spans="1:43" ht="27.75" customHeight="1" x14ac:dyDescent="0.25">
      <c r="B318" s="145"/>
      <c r="C318" s="145">
        <v>2021</v>
      </c>
      <c r="D318" s="170"/>
      <c r="E318" s="251" t="s">
        <v>1359</v>
      </c>
      <c r="F318" s="141" t="s">
        <v>1066</v>
      </c>
      <c r="G318" s="146"/>
      <c r="H318" s="147"/>
      <c r="I318" s="148" t="s">
        <v>1368</v>
      </c>
      <c r="J318" s="149" t="s">
        <v>68</v>
      </c>
      <c r="K318" s="144"/>
      <c r="L318" s="150"/>
      <c r="M318" s="151"/>
      <c r="N318" s="151"/>
      <c r="O318" s="152"/>
      <c r="P318" s="153"/>
      <c r="Q318" s="154"/>
      <c r="R318" s="155" t="s">
        <v>1369</v>
      </c>
      <c r="S318" s="154"/>
      <c r="T318" s="154"/>
      <c r="U318" s="227"/>
      <c r="V318" s="228"/>
      <c r="W318" s="142"/>
      <c r="X318" s="229"/>
      <c r="Y318" s="172"/>
      <c r="Z318" s="173"/>
      <c r="AA318" s="176">
        <v>85000000</v>
      </c>
      <c r="AB318" s="176">
        <v>84300822</v>
      </c>
      <c r="AC318" s="230"/>
      <c r="AD318" s="230"/>
      <c r="AE318" s="230"/>
      <c r="AF318" s="231"/>
      <c r="AG318" s="231"/>
      <c r="AH318" s="232"/>
      <c r="AI318" s="233"/>
      <c r="AJ318" s="231"/>
      <c r="AK318" s="231"/>
      <c r="AL318" s="231"/>
      <c r="AM318" s="234"/>
      <c r="AN318" s="234"/>
      <c r="AO318" s="234"/>
      <c r="AP318" s="234"/>
      <c r="AQ318" s="112"/>
    </row>
    <row r="319" spans="1:43" ht="27.75" customHeight="1" x14ac:dyDescent="0.25">
      <c r="B319" s="145"/>
      <c r="C319" s="145">
        <v>2021</v>
      </c>
      <c r="D319" s="170"/>
      <c r="E319" s="251" t="s">
        <v>1360</v>
      </c>
      <c r="F319" s="141" t="s">
        <v>1066</v>
      </c>
      <c r="G319" s="146"/>
      <c r="H319" s="147"/>
      <c r="I319" s="148" t="s">
        <v>1368</v>
      </c>
      <c r="J319" s="149" t="s">
        <v>68</v>
      </c>
      <c r="K319" s="144"/>
      <c r="L319" s="150"/>
      <c r="M319" s="151"/>
      <c r="N319" s="151"/>
      <c r="O319" s="152"/>
      <c r="P319" s="153"/>
      <c r="Q319" s="154"/>
      <c r="R319" s="155" t="s">
        <v>1370</v>
      </c>
      <c r="S319" s="154"/>
      <c r="T319" s="154"/>
      <c r="U319" s="227"/>
      <c r="V319" s="228"/>
      <c r="W319" s="142"/>
      <c r="X319" s="229"/>
      <c r="Y319" s="172"/>
      <c r="Z319" s="173"/>
      <c r="AA319" s="176">
        <v>85000000</v>
      </c>
      <c r="AB319" s="176">
        <v>84300822</v>
      </c>
      <c r="AC319" s="230"/>
      <c r="AD319" s="230"/>
      <c r="AE319" s="230"/>
      <c r="AF319" s="231"/>
      <c r="AG319" s="231"/>
      <c r="AH319" s="232"/>
      <c r="AI319" s="233"/>
      <c r="AJ319" s="231"/>
      <c r="AK319" s="231"/>
      <c r="AL319" s="231"/>
      <c r="AM319" s="234"/>
      <c r="AN319" s="234"/>
      <c r="AO319" s="234"/>
      <c r="AP319" s="234"/>
      <c r="AQ319" s="112"/>
    </row>
    <row r="320" spans="1:43" ht="27.75" customHeight="1" x14ac:dyDescent="0.25">
      <c r="B320" s="145"/>
      <c r="C320" s="145">
        <v>2021</v>
      </c>
      <c r="D320" s="170"/>
      <c r="E320" s="251" t="s">
        <v>1361</v>
      </c>
      <c r="F320" s="141" t="s">
        <v>1066</v>
      </c>
      <c r="G320" s="146"/>
      <c r="H320" s="147"/>
      <c r="I320" s="148" t="s">
        <v>1368</v>
      </c>
      <c r="J320" s="149" t="s">
        <v>68</v>
      </c>
      <c r="K320" s="144"/>
      <c r="L320" s="150"/>
      <c r="M320" s="151"/>
      <c r="N320" s="151"/>
      <c r="O320" s="152"/>
      <c r="P320" s="153"/>
      <c r="Q320" s="154"/>
      <c r="R320" s="155" t="s">
        <v>1371</v>
      </c>
      <c r="S320" s="154"/>
      <c r="T320" s="154"/>
      <c r="U320" s="227"/>
      <c r="V320" s="228"/>
      <c r="W320" s="142"/>
      <c r="X320" s="229"/>
      <c r="Y320" s="172"/>
      <c r="Z320" s="173"/>
      <c r="AA320" s="176">
        <v>85000000</v>
      </c>
      <c r="AB320" s="176">
        <v>84300822</v>
      </c>
      <c r="AC320" s="230"/>
      <c r="AD320" s="230"/>
      <c r="AE320" s="230"/>
      <c r="AF320" s="231"/>
      <c r="AG320" s="231"/>
      <c r="AH320" s="232"/>
      <c r="AI320" s="233"/>
      <c r="AJ320" s="231"/>
      <c r="AK320" s="231"/>
      <c r="AL320" s="231"/>
      <c r="AM320" s="234"/>
      <c r="AN320" s="234"/>
      <c r="AO320" s="234"/>
      <c r="AP320" s="234"/>
      <c r="AQ320" s="112"/>
    </row>
    <row r="321" spans="2:43" ht="27.75" customHeight="1" x14ac:dyDescent="0.25">
      <c r="B321" s="145"/>
      <c r="C321" s="145">
        <v>2021</v>
      </c>
      <c r="D321" s="170"/>
      <c r="E321" s="251" t="s">
        <v>1362</v>
      </c>
      <c r="F321" s="141" t="s">
        <v>1066</v>
      </c>
      <c r="G321" s="146"/>
      <c r="H321" s="147"/>
      <c r="I321" s="148" t="s">
        <v>1368</v>
      </c>
      <c r="J321" s="149" t="s">
        <v>68</v>
      </c>
      <c r="K321" s="144"/>
      <c r="L321" s="150"/>
      <c r="M321" s="151"/>
      <c r="N321" s="151"/>
      <c r="O321" s="152"/>
      <c r="P321" s="153"/>
      <c r="Q321" s="154"/>
      <c r="R321" s="155" t="s">
        <v>1372</v>
      </c>
      <c r="S321" s="154"/>
      <c r="T321" s="154"/>
      <c r="U321" s="227"/>
      <c r="V321" s="228"/>
      <c r="W321" s="142"/>
      <c r="X321" s="229"/>
      <c r="Y321" s="172"/>
      <c r="Z321" s="173"/>
      <c r="AA321" s="176">
        <v>85000000</v>
      </c>
      <c r="AB321" s="176">
        <v>84300822</v>
      </c>
      <c r="AC321" s="230"/>
      <c r="AD321" s="230"/>
      <c r="AE321" s="230"/>
      <c r="AF321" s="231"/>
      <c r="AG321" s="231"/>
      <c r="AH321" s="232"/>
      <c r="AI321" s="233"/>
      <c r="AJ321" s="231"/>
      <c r="AK321" s="231"/>
      <c r="AL321" s="231"/>
      <c r="AM321" s="234"/>
      <c r="AN321" s="234"/>
      <c r="AO321" s="234"/>
      <c r="AP321" s="234"/>
      <c r="AQ321" s="112"/>
    </row>
    <row r="322" spans="2:43" ht="27.75" customHeight="1" x14ac:dyDescent="0.25">
      <c r="B322" s="145"/>
      <c r="C322" s="145">
        <v>2021</v>
      </c>
      <c r="D322" s="170"/>
      <c r="E322" s="251" t="s">
        <v>1363</v>
      </c>
      <c r="F322" s="141" t="s">
        <v>1066</v>
      </c>
      <c r="G322" s="146"/>
      <c r="H322" s="147"/>
      <c r="I322" s="148" t="s">
        <v>1368</v>
      </c>
      <c r="J322" s="149" t="s">
        <v>68</v>
      </c>
      <c r="K322" s="144"/>
      <c r="L322" s="150"/>
      <c r="M322" s="151"/>
      <c r="N322" s="151"/>
      <c r="O322" s="152"/>
      <c r="P322" s="153"/>
      <c r="Q322" s="154"/>
      <c r="R322" s="155" t="s">
        <v>1373</v>
      </c>
      <c r="S322" s="154"/>
      <c r="T322" s="154"/>
      <c r="U322" s="227"/>
      <c r="V322" s="228"/>
      <c r="W322" s="142"/>
      <c r="X322" s="229"/>
      <c r="Y322" s="172"/>
      <c r="Z322" s="173"/>
      <c r="AA322" s="176">
        <v>85000000</v>
      </c>
      <c r="AB322" s="176">
        <v>84300822</v>
      </c>
      <c r="AC322" s="230"/>
      <c r="AD322" s="230"/>
      <c r="AE322" s="230"/>
      <c r="AF322" s="231"/>
      <c r="AG322" s="231"/>
      <c r="AH322" s="232"/>
      <c r="AI322" s="233"/>
      <c r="AJ322" s="231"/>
      <c r="AK322" s="231"/>
      <c r="AL322" s="231"/>
      <c r="AM322" s="234"/>
      <c r="AN322" s="234"/>
      <c r="AO322" s="234"/>
      <c r="AP322" s="234"/>
      <c r="AQ322" s="112"/>
    </row>
    <row r="323" spans="2:43" ht="27.75" customHeight="1" x14ac:dyDescent="0.25">
      <c r="B323" s="145"/>
      <c r="C323" s="145">
        <v>2021</v>
      </c>
      <c r="D323" s="170"/>
      <c r="E323" s="251" t="s">
        <v>1364</v>
      </c>
      <c r="F323" s="141" t="s">
        <v>1066</v>
      </c>
      <c r="G323" s="146"/>
      <c r="H323" s="147"/>
      <c r="I323" s="148" t="s">
        <v>1368</v>
      </c>
      <c r="J323" s="149" t="s">
        <v>68</v>
      </c>
      <c r="K323" s="144"/>
      <c r="L323" s="150"/>
      <c r="M323" s="151"/>
      <c r="N323" s="151"/>
      <c r="O323" s="152"/>
      <c r="P323" s="153"/>
      <c r="Q323" s="154"/>
      <c r="R323" s="155" t="s">
        <v>1374</v>
      </c>
      <c r="S323" s="154"/>
      <c r="T323" s="154"/>
      <c r="U323" s="227"/>
      <c r="V323" s="228"/>
      <c r="W323" s="142"/>
      <c r="X323" s="229"/>
      <c r="Y323" s="172"/>
      <c r="Z323" s="173"/>
      <c r="AA323" s="176">
        <v>85000000</v>
      </c>
      <c r="AB323" s="176">
        <v>84300822</v>
      </c>
      <c r="AC323" s="230"/>
      <c r="AD323" s="230"/>
      <c r="AE323" s="230"/>
      <c r="AF323" s="231"/>
      <c r="AG323" s="231"/>
      <c r="AH323" s="232"/>
      <c r="AI323" s="233"/>
      <c r="AJ323" s="231"/>
      <c r="AK323" s="231"/>
      <c r="AL323" s="231"/>
      <c r="AM323" s="234"/>
      <c r="AN323" s="234"/>
      <c r="AO323" s="234"/>
      <c r="AP323" s="234"/>
      <c r="AQ323" s="112"/>
    </row>
    <row r="324" spans="2:43" ht="27.75" customHeight="1" x14ac:dyDescent="0.25">
      <c r="B324" s="145"/>
      <c r="C324" s="145">
        <v>2021</v>
      </c>
      <c r="D324" s="170"/>
      <c r="E324" s="251" t="s">
        <v>1365</v>
      </c>
      <c r="F324" s="141" t="s">
        <v>1066</v>
      </c>
      <c r="G324" s="146"/>
      <c r="H324" s="147"/>
      <c r="I324" s="148" t="s">
        <v>1368</v>
      </c>
      <c r="J324" s="149" t="s">
        <v>68</v>
      </c>
      <c r="K324" s="144"/>
      <c r="L324" s="150"/>
      <c r="M324" s="151"/>
      <c r="N324" s="151"/>
      <c r="O324" s="152"/>
      <c r="P324" s="153"/>
      <c r="Q324" s="154"/>
      <c r="R324" s="155" t="s">
        <v>1375</v>
      </c>
      <c r="S324" s="154"/>
      <c r="T324" s="154"/>
      <c r="U324" s="227"/>
      <c r="V324" s="228"/>
      <c r="W324" s="142"/>
      <c r="X324" s="229"/>
      <c r="Y324" s="172"/>
      <c r="Z324" s="173"/>
      <c r="AA324" s="176">
        <v>85000000</v>
      </c>
      <c r="AB324" s="176">
        <v>84300822</v>
      </c>
      <c r="AC324" s="230"/>
      <c r="AD324" s="230"/>
      <c r="AE324" s="230"/>
      <c r="AF324" s="231"/>
      <c r="AG324" s="231"/>
      <c r="AH324" s="232"/>
      <c r="AI324" s="233"/>
      <c r="AJ324" s="231"/>
      <c r="AK324" s="231"/>
      <c r="AL324" s="231"/>
      <c r="AM324" s="234"/>
      <c r="AN324" s="234"/>
      <c r="AO324" s="234"/>
      <c r="AP324" s="234"/>
      <c r="AQ324" s="112"/>
    </row>
    <row r="325" spans="2:43" ht="27.75" customHeight="1" x14ac:dyDescent="0.25">
      <c r="B325" s="145"/>
      <c r="C325" s="145">
        <v>2021</v>
      </c>
      <c r="D325" s="170"/>
      <c r="E325" s="251">
        <v>108</v>
      </c>
      <c r="F325" s="141" t="s">
        <v>1066</v>
      </c>
      <c r="G325" s="146"/>
      <c r="H325" s="147"/>
      <c r="I325" s="148" t="s">
        <v>1376</v>
      </c>
      <c r="J325" s="149" t="s">
        <v>68</v>
      </c>
      <c r="K325" s="144"/>
      <c r="L325" s="150"/>
      <c r="M325" s="151"/>
      <c r="N325" s="151"/>
      <c r="O325" s="152"/>
      <c r="P325" s="153"/>
      <c r="Q325" s="154"/>
      <c r="R325" s="155" t="s">
        <v>1382</v>
      </c>
      <c r="S325" s="154"/>
      <c r="T325" s="154"/>
      <c r="U325" s="227"/>
      <c r="V325" s="228"/>
      <c r="W325" s="142"/>
      <c r="X325" s="229"/>
      <c r="Y325" s="172"/>
      <c r="Z325" s="173"/>
      <c r="AA325" s="176">
        <v>936600</v>
      </c>
      <c r="AB325" s="176">
        <v>936600</v>
      </c>
      <c r="AC325" s="230"/>
      <c r="AD325" s="230"/>
      <c r="AE325" s="230"/>
      <c r="AF325" s="231"/>
      <c r="AG325" s="231"/>
      <c r="AH325" s="232"/>
      <c r="AI325" s="233"/>
      <c r="AJ325" s="231"/>
      <c r="AK325" s="231"/>
      <c r="AL325" s="231"/>
      <c r="AM325" s="234"/>
      <c r="AN325" s="234"/>
      <c r="AO325" s="234"/>
      <c r="AP325" s="234"/>
      <c r="AQ325" s="112"/>
    </row>
    <row r="326" spans="2:43" ht="27.75" customHeight="1" x14ac:dyDescent="0.25">
      <c r="B326" s="145"/>
      <c r="C326" s="145">
        <v>2021</v>
      </c>
      <c r="D326" s="170"/>
      <c r="E326" s="251">
        <v>109</v>
      </c>
      <c r="F326" s="141" t="s">
        <v>1066</v>
      </c>
      <c r="G326" s="146"/>
      <c r="H326" s="147"/>
      <c r="I326" s="148" t="s">
        <v>1376</v>
      </c>
      <c r="J326" s="149" t="s">
        <v>68</v>
      </c>
      <c r="K326" s="144"/>
      <c r="L326" s="150"/>
      <c r="M326" s="151"/>
      <c r="N326" s="151"/>
      <c r="O326" s="152"/>
      <c r="P326" s="153"/>
      <c r="Q326" s="154"/>
      <c r="R326" s="155" t="s">
        <v>1383</v>
      </c>
      <c r="S326" s="154"/>
      <c r="T326" s="154"/>
      <c r="U326" s="227"/>
      <c r="V326" s="228"/>
      <c r="W326" s="142"/>
      <c r="X326" s="229"/>
      <c r="Y326" s="172"/>
      <c r="Z326" s="173"/>
      <c r="AA326" s="176">
        <v>1873200</v>
      </c>
      <c r="AB326" s="176">
        <v>1873200</v>
      </c>
      <c r="AC326" s="230"/>
      <c r="AD326" s="230"/>
      <c r="AE326" s="230"/>
      <c r="AF326" s="231"/>
      <c r="AG326" s="231"/>
      <c r="AH326" s="232"/>
      <c r="AI326" s="233"/>
      <c r="AJ326" s="231"/>
      <c r="AK326" s="231"/>
      <c r="AL326" s="231"/>
      <c r="AM326" s="234"/>
      <c r="AN326" s="234"/>
      <c r="AO326" s="234"/>
      <c r="AP326" s="234"/>
      <c r="AQ326" s="112"/>
    </row>
    <row r="327" spans="2:43" ht="27.75" customHeight="1" x14ac:dyDescent="0.25">
      <c r="B327" s="145"/>
      <c r="C327" s="145">
        <v>2021</v>
      </c>
      <c r="D327" s="170"/>
      <c r="E327" s="251">
        <v>110</v>
      </c>
      <c r="F327" s="141" t="s">
        <v>1066</v>
      </c>
      <c r="G327" s="146"/>
      <c r="H327" s="147"/>
      <c r="I327" s="148" t="s">
        <v>1376</v>
      </c>
      <c r="J327" s="149" t="s">
        <v>68</v>
      </c>
      <c r="K327" s="144"/>
      <c r="L327" s="150"/>
      <c r="M327" s="151"/>
      <c r="N327" s="151"/>
      <c r="O327" s="152"/>
      <c r="P327" s="153"/>
      <c r="Q327" s="154"/>
      <c r="R327" s="155" t="s">
        <v>1384</v>
      </c>
      <c r="S327" s="154"/>
      <c r="T327" s="154"/>
      <c r="U327" s="227"/>
      <c r="V327" s="228"/>
      <c r="W327" s="142"/>
      <c r="X327" s="229"/>
      <c r="Y327" s="172"/>
      <c r="Z327" s="173"/>
      <c r="AA327" s="176">
        <v>2809800</v>
      </c>
      <c r="AB327" s="176">
        <v>2809800</v>
      </c>
      <c r="AC327" s="230"/>
      <c r="AD327" s="230"/>
      <c r="AE327" s="230"/>
      <c r="AF327" s="231"/>
      <c r="AG327" s="231"/>
      <c r="AH327" s="232"/>
      <c r="AI327" s="233"/>
      <c r="AJ327" s="231"/>
      <c r="AK327" s="231"/>
      <c r="AL327" s="231"/>
      <c r="AM327" s="234"/>
      <c r="AN327" s="234"/>
      <c r="AO327" s="234"/>
      <c r="AP327" s="234"/>
      <c r="AQ327" s="112"/>
    </row>
    <row r="328" spans="2:43" ht="27.75" customHeight="1" x14ac:dyDescent="0.25">
      <c r="B328" s="145"/>
      <c r="C328" s="145">
        <v>2021</v>
      </c>
      <c r="D328" s="170"/>
      <c r="E328" s="251">
        <v>111</v>
      </c>
      <c r="F328" s="141" t="s">
        <v>1066</v>
      </c>
      <c r="G328" s="146"/>
      <c r="H328" s="147"/>
      <c r="I328" s="148" t="s">
        <v>1376</v>
      </c>
      <c r="J328" s="149" t="s">
        <v>68</v>
      </c>
      <c r="K328" s="144"/>
      <c r="L328" s="150"/>
      <c r="M328" s="151"/>
      <c r="N328" s="151"/>
      <c r="O328" s="152"/>
      <c r="P328" s="153"/>
      <c r="Q328" s="154"/>
      <c r="R328" s="155" t="s">
        <v>1385</v>
      </c>
      <c r="S328" s="154"/>
      <c r="T328" s="154"/>
      <c r="U328" s="227"/>
      <c r="V328" s="228"/>
      <c r="W328" s="142"/>
      <c r="X328" s="229"/>
      <c r="Y328" s="172"/>
      <c r="Z328" s="173"/>
      <c r="AA328" s="176">
        <v>936600</v>
      </c>
      <c r="AB328" s="176">
        <v>936600</v>
      </c>
      <c r="AC328" s="230"/>
      <c r="AD328" s="230"/>
      <c r="AE328" s="230"/>
      <c r="AF328" s="231"/>
      <c r="AG328" s="231"/>
      <c r="AH328" s="232"/>
      <c r="AI328" s="233"/>
      <c r="AJ328" s="231"/>
      <c r="AK328" s="231"/>
      <c r="AL328" s="231"/>
      <c r="AM328" s="234"/>
      <c r="AN328" s="234"/>
      <c r="AO328" s="234"/>
      <c r="AP328" s="234"/>
      <c r="AQ328" s="112"/>
    </row>
    <row r="329" spans="2:43" ht="27.75" customHeight="1" x14ac:dyDescent="0.25">
      <c r="B329" s="145"/>
      <c r="C329" s="145">
        <v>2021</v>
      </c>
      <c r="D329" s="170"/>
      <c r="E329" s="251" t="s">
        <v>1378</v>
      </c>
      <c r="F329" s="141" t="s">
        <v>1066</v>
      </c>
      <c r="G329" s="146"/>
      <c r="H329" s="147"/>
      <c r="I329" s="148" t="s">
        <v>1377</v>
      </c>
      <c r="J329" s="149" t="s">
        <v>68</v>
      </c>
      <c r="K329" s="144"/>
      <c r="L329" s="150"/>
      <c r="M329" s="151"/>
      <c r="N329" s="151"/>
      <c r="O329" s="152"/>
      <c r="P329" s="153"/>
      <c r="Q329" s="154"/>
      <c r="R329" s="155" t="s">
        <v>1382</v>
      </c>
      <c r="S329" s="154"/>
      <c r="T329" s="154"/>
      <c r="U329" s="227"/>
      <c r="V329" s="228"/>
      <c r="W329" s="142"/>
      <c r="X329" s="229"/>
      <c r="Y329" s="172"/>
      <c r="Z329" s="173"/>
      <c r="AA329" s="176">
        <v>10612000</v>
      </c>
      <c r="AB329" s="176">
        <v>10538000</v>
      </c>
      <c r="AC329" s="230"/>
      <c r="AD329" s="230"/>
      <c r="AE329" s="230"/>
      <c r="AF329" s="231"/>
      <c r="AG329" s="231"/>
      <c r="AH329" s="232"/>
      <c r="AI329" s="233"/>
      <c r="AJ329" s="231"/>
      <c r="AK329" s="231"/>
      <c r="AL329" s="231"/>
      <c r="AM329" s="234"/>
      <c r="AN329" s="234"/>
      <c r="AO329" s="234"/>
      <c r="AP329" s="234"/>
      <c r="AQ329" s="112"/>
    </row>
    <row r="330" spans="2:43" ht="27.75" customHeight="1" x14ac:dyDescent="0.25">
      <c r="B330" s="145"/>
      <c r="C330" s="145">
        <v>2021</v>
      </c>
      <c r="D330" s="170"/>
      <c r="E330" s="251" t="s">
        <v>1379</v>
      </c>
      <c r="F330" s="141" t="s">
        <v>1066</v>
      </c>
      <c r="G330" s="146"/>
      <c r="H330" s="147"/>
      <c r="I330" s="148" t="s">
        <v>1377</v>
      </c>
      <c r="J330" s="149" t="s">
        <v>68</v>
      </c>
      <c r="K330" s="144"/>
      <c r="L330" s="150"/>
      <c r="M330" s="151"/>
      <c r="N330" s="151"/>
      <c r="O330" s="152"/>
      <c r="P330" s="153"/>
      <c r="Q330" s="154"/>
      <c r="R330" s="155" t="s">
        <v>1383</v>
      </c>
      <c r="S330" s="154"/>
      <c r="T330" s="154"/>
      <c r="U330" s="227"/>
      <c r="V330" s="228"/>
      <c r="W330" s="142"/>
      <c r="X330" s="229"/>
      <c r="Y330" s="172"/>
      <c r="Z330" s="173"/>
      <c r="AA330" s="176">
        <v>21223000</v>
      </c>
      <c r="AB330" s="176">
        <v>21076000</v>
      </c>
      <c r="AC330" s="230"/>
      <c r="AD330" s="230"/>
      <c r="AE330" s="230"/>
      <c r="AF330" s="231"/>
      <c r="AG330" s="231"/>
      <c r="AH330" s="232"/>
      <c r="AI330" s="233"/>
      <c r="AJ330" s="231"/>
      <c r="AK330" s="231"/>
      <c r="AL330" s="231"/>
      <c r="AM330" s="234"/>
      <c r="AN330" s="234"/>
      <c r="AO330" s="234"/>
      <c r="AP330" s="234"/>
      <c r="AQ330" s="112"/>
    </row>
    <row r="331" spans="2:43" ht="27.75" customHeight="1" x14ac:dyDescent="0.25">
      <c r="B331" s="145"/>
      <c r="C331" s="145">
        <v>2021</v>
      </c>
      <c r="D331" s="170"/>
      <c r="E331" s="251" t="s">
        <v>1380</v>
      </c>
      <c r="F331" s="141" t="s">
        <v>1066</v>
      </c>
      <c r="G331" s="146"/>
      <c r="H331" s="147"/>
      <c r="I331" s="148" t="s">
        <v>1377</v>
      </c>
      <c r="J331" s="149" t="s">
        <v>68</v>
      </c>
      <c r="K331" s="144"/>
      <c r="L331" s="150"/>
      <c r="M331" s="151"/>
      <c r="N331" s="151"/>
      <c r="O331" s="152"/>
      <c r="P331" s="153"/>
      <c r="Q331" s="154"/>
      <c r="R331" s="155" t="s">
        <v>1384</v>
      </c>
      <c r="S331" s="154"/>
      <c r="T331" s="154"/>
      <c r="U331" s="227"/>
      <c r="V331" s="228"/>
      <c r="W331" s="142"/>
      <c r="X331" s="229"/>
      <c r="Y331" s="172"/>
      <c r="Z331" s="173"/>
      <c r="AA331" s="176">
        <v>31835000</v>
      </c>
      <c r="AB331" s="176">
        <v>31614000</v>
      </c>
      <c r="AC331" s="230"/>
      <c r="AD331" s="230"/>
      <c r="AE331" s="230"/>
      <c r="AF331" s="231"/>
      <c r="AG331" s="231"/>
      <c r="AH331" s="232"/>
      <c r="AI331" s="233"/>
      <c r="AJ331" s="231"/>
      <c r="AK331" s="231"/>
      <c r="AL331" s="231"/>
      <c r="AM331" s="234"/>
      <c r="AN331" s="234"/>
      <c r="AO331" s="234"/>
      <c r="AP331" s="234"/>
      <c r="AQ331" s="112"/>
    </row>
    <row r="332" spans="2:43" ht="27.75" customHeight="1" x14ac:dyDescent="0.25">
      <c r="B332" s="145"/>
      <c r="C332" s="145">
        <v>2021</v>
      </c>
      <c r="D332" s="170"/>
      <c r="E332" s="251" t="s">
        <v>1381</v>
      </c>
      <c r="F332" s="141" t="s">
        <v>1066</v>
      </c>
      <c r="G332" s="146"/>
      <c r="H332" s="147"/>
      <c r="I332" s="148" t="s">
        <v>1377</v>
      </c>
      <c r="J332" s="149" t="s">
        <v>68</v>
      </c>
      <c r="K332" s="144"/>
      <c r="L332" s="150"/>
      <c r="M332" s="151"/>
      <c r="N332" s="151"/>
      <c r="O332" s="152"/>
      <c r="P332" s="153"/>
      <c r="Q332" s="154"/>
      <c r="R332" s="155" t="s">
        <v>1385</v>
      </c>
      <c r="S332" s="154"/>
      <c r="T332" s="154"/>
      <c r="U332" s="227"/>
      <c r="V332" s="228"/>
      <c r="W332" s="142"/>
      <c r="X332" s="229"/>
      <c r="Y332" s="172"/>
      <c r="Z332" s="173"/>
      <c r="AA332" s="176">
        <v>10612000</v>
      </c>
      <c r="AB332" s="176">
        <v>10538000</v>
      </c>
      <c r="AC332" s="230"/>
      <c r="AD332" s="230"/>
      <c r="AE332" s="230"/>
      <c r="AF332" s="231"/>
      <c r="AG332" s="231"/>
      <c r="AH332" s="232"/>
      <c r="AI332" s="233"/>
      <c r="AJ332" s="231"/>
      <c r="AK332" s="231"/>
      <c r="AL332" s="231"/>
      <c r="AM332" s="234"/>
      <c r="AN332" s="234"/>
      <c r="AO332" s="234"/>
      <c r="AP332" s="234"/>
      <c r="AQ332" s="112"/>
    </row>
    <row r="333" spans="2:43" ht="27.75" customHeight="1" x14ac:dyDescent="0.25">
      <c r="B333" s="145"/>
      <c r="C333" s="145">
        <v>2021</v>
      </c>
      <c r="D333" s="170" t="s">
        <v>1442</v>
      </c>
      <c r="E333" s="251">
        <v>1272020</v>
      </c>
      <c r="F333" s="141" t="s">
        <v>1066</v>
      </c>
      <c r="G333" s="146"/>
      <c r="H333" s="147"/>
      <c r="I333" s="148" t="s">
        <v>1358</v>
      </c>
      <c r="J333" s="149" t="s">
        <v>68</v>
      </c>
      <c r="K333" s="144"/>
      <c r="L333" s="150"/>
      <c r="M333" s="151"/>
      <c r="N333" s="151"/>
      <c r="O333" s="152"/>
      <c r="P333" s="153"/>
      <c r="Q333" s="154"/>
      <c r="R333" s="155" t="s">
        <v>1386</v>
      </c>
      <c r="S333" s="154"/>
      <c r="T333" s="154"/>
      <c r="U333" s="227"/>
      <c r="V333" s="228"/>
      <c r="W333" s="142"/>
      <c r="X333" s="229"/>
      <c r="Y333" s="172"/>
      <c r="Z333" s="173"/>
      <c r="AA333" s="176">
        <v>5625717</v>
      </c>
      <c r="AB333" s="176">
        <v>5625717</v>
      </c>
      <c r="AC333" s="230"/>
      <c r="AD333" s="230"/>
      <c r="AE333" s="230"/>
      <c r="AF333" s="231"/>
      <c r="AG333" s="231"/>
      <c r="AH333" s="232"/>
      <c r="AI333" s="233"/>
      <c r="AJ333" s="231"/>
      <c r="AK333" s="231"/>
      <c r="AL333" s="231"/>
      <c r="AM333" s="234"/>
      <c r="AN333" s="234"/>
      <c r="AO333" s="234"/>
      <c r="AP333" s="234"/>
      <c r="AQ333" s="112"/>
    </row>
    <row r="334" spans="2:43" ht="27.75" customHeight="1" x14ac:dyDescent="0.25">
      <c r="B334" s="145"/>
      <c r="C334" s="145">
        <v>2021</v>
      </c>
      <c r="D334" s="170" t="s">
        <v>1443</v>
      </c>
      <c r="E334" s="139">
        <v>1692019</v>
      </c>
      <c r="F334" s="141" t="s">
        <v>79</v>
      </c>
      <c r="G334" s="146"/>
      <c r="H334" s="147"/>
      <c r="I334" s="148" t="s">
        <v>1387</v>
      </c>
      <c r="J334" s="149" t="s">
        <v>68</v>
      </c>
      <c r="K334" s="144"/>
      <c r="L334" s="150"/>
      <c r="M334" s="151"/>
      <c r="N334" s="151"/>
      <c r="O334" s="152"/>
      <c r="P334" s="153"/>
      <c r="Q334" s="154"/>
      <c r="R334" s="155" t="s">
        <v>1388</v>
      </c>
      <c r="S334" s="154"/>
      <c r="T334" s="154"/>
      <c r="U334" s="227"/>
      <c r="V334" s="228"/>
      <c r="W334" s="142"/>
      <c r="X334" s="229"/>
      <c r="Y334" s="172"/>
      <c r="Z334" s="173"/>
      <c r="AA334" s="176">
        <v>2453423</v>
      </c>
      <c r="AB334" s="176">
        <v>2453423</v>
      </c>
      <c r="AC334" s="230"/>
      <c r="AD334" s="230"/>
      <c r="AE334" s="230"/>
      <c r="AF334" s="231"/>
      <c r="AG334" s="231"/>
      <c r="AH334" s="232"/>
      <c r="AI334" s="233"/>
      <c r="AJ334" s="231"/>
      <c r="AK334" s="231"/>
      <c r="AL334" s="231"/>
      <c r="AM334" s="234"/>
      <c r="AN334" s="234"/>
      <c r="AO334" s="234"/>
      <c r="AP334" s="234"/>
      <c r="AQ334" s="112"/>
    </row>
    <row r="335" spans="2:43" ht="27.75" customHeight="1" x14ac:dyDescent="0.25">
      <c r="B335" s="145"/>
      <c r="C335" s="145">
        <v>2021</v>
      </c>
      <c r="D335" s="170"/>
      <c r="E335" s="139">
        <v>110129498</v>
      </c>
      <c r="F335" s="141" t="s">
        <v>451</v>
      </c>
      <c r="G335" s="146"/>
      <c r="H335" s="147"/>
      <c r="I335" s="148" t="s">
        <v>1389</v>
      </c>
      <c r="J335" s="149" t="s">
        <v>68</v>
      </c>
      <c r="K335" s="144"/>
      <c r="L335" s="150"/>
      <c r="M335" s="151"/>
      <c r="N335" s="151"/>
      <c r="O335" s="152"/>
      <c r="P335" s="153"/>
      <c r="Q335" s="154"/>
      <c r="R335" s="155" t="s">
        <v>1390</v>
      </c>
      <c r="S335" s="154"/>
      <c r="T335" s="154"/>
      <c r="U335" s="227"/>
      <c r="V335" s="228"/>
      <c r="W335" s="142"/>
      <c r="X335" s="229"/>
      <c r="Y335" s="172"/>
      <c r="Z335" s="173"/>
      <c r="AA335" s="176">
        <v>11340000</v>
      </c>
      <c r="AB335" s="176">
        <v>8506400</v>
      </c>
      <c r="AC335" s="230"/>
      <c r="AD335" s="230"/>
      <c r="AE335" s="230"/>
      <c r="AF335" s="231"/>
      <c r="AG335" s="231"/>
      <c r="AH335" s="232"/>
      <c r="AI335" s="233"/>
      <c r="AJ335" s="231"/>
      <c r="AK335" s="231"/>
      <c r="AL335" s="231"/>
      <c r="AM335" s="234"/>
      <c r="AN335" s="234"/>
      <c r="AO335" s="234"/>
      <c r="AP335" s="234"/>
      <c r="AQ335" s="112"/>
    </row>
    <row r="336" spans="2:43" ht="27.75" customHeight="1" x14ac:dyDescent="0.25">
      <c r="B336" s="145"/>
      <c r="C336" s="145">
        <v>2021</v>
      </c>
      <c r="D336" s="170" t="s">
        <v>1444</v>
      </c>
      <c r="E336" s="139">
        <v>454382020</v>
      </c>
      <c r="F336" s="141" t="s">
        <v>460</v>
      </c>
      <c r="G336" s="146"/>
      <c r="H336" s="147"/>
      <c r="I336" s="148" t="s">
        <v>1391</v>
      </c>
      <c r="J336" s="149" t="s">
        <v>68</v>
      </c>
      <c r="K336" s="144"/>
      <c r="L336" s="150"/>
      <c r="M336" s="151"/>
      <c r="N336" s="151"/>
      <c r="O336" s="152"/>
      <c r="P336" s="153"/>
      <c r="Q336" s="154"/>
      <c r="R336" s="155" t="s">
        <v>1392</v>
      </c>
      <c r="S336" s="154"/>
      <c r="T336" s="154"/>
      <c r="U336" s="227"/>
      <c r="V336" s="228"/>
      <c r="W336" s="142"/>
      <c r="X336" s="229"/>
      <c r="Y336" s="172"/>
      <c r="Z336" s="173"/>
      <c r="AA336" s="176">
        <v>9122875</v>
      </c>
      <c r="AB336" s="176">
        <v>0</v>
      </c>
      <c r="AC336" s="230"/>
      <c r="AD336" s="230"/>
      <c r="AE336" s="230"/>
      <c r="AF336" s="231"/>
      <c r="AG336" s="231"/>
      <c r="AH336" s="232"/>
      <c r="AI336" s="233"/>
      <c r="AJ336" s="231"/>
      <c r="AK336" s="231"/>
      <c r="AL336" s="231"/>
      <c r="AM336" s="234"/>
      <c r="AN336" s="234"/>
      <c r="AO336" s="234"/>
      <c r="AP336" s="234"/>
      <c r="AQ336" s="112"/>
    </row>
    <row r="337" spans="2:43" ht="27.75" customHeight="1" x14ac:dyDescent="0.25">
      <c r="B337" s="145"/>
      <c r="C337" s="145">
        <v>2021</v>
      </c>
      <c r="D337" s="170"/>
      <c r="E337" s="139">
        <v>10288624</v>
      </c>
      <c r="F337" s="141" t="s">
        <v>1066</v>
      </c>
      <c r="G337" s="146"/>
      <c r="H337" s="147"/>
      <c r="I337" s="148" t="s">
        <v>1395</v>
      </c>
      <c r="J337" s="149" t="s">
        <v>68</v>
      </c>
      <c r="K337" s="144"/>
      <c r="L337" s="150"/>
      <c r="M337" s="151"/>
      <c r="N337" s="151"/>
      <c r="O337" s="152"/>
      <c r="P337" s="153"/>
      <c r="Q337" s="154"/>
      <c r="R337" s="155" t="s">
        <v>1406</v>
      </c>
      <c r="S337" s="154"/>
      <c r="T337" s="154"/>
      <c r="U337" s="227"/>
      <c r="V337" s="228"/>
      <c r="W337" s="142"/>
      <c r="X337" s="229"/>
      <c r="Y337" s="172"/>
      <c r="Z337" s="173"/>
      <c r="AA337" s="176">
        <v>144750</v>
      </c>
      <c r="AB337" s="176">
        <v>144750</v>
      </c>
      <c r="AC337" s="230"/>
      <c r="AD337" s="230"/>
      <c r="AE337" s="230"/>
      <c r="AF337" s="231"/>
      <c r="AG337" s="231"/>
      <c r="AH337" s="232"/>
      <c r="AI337" s="233"/>
      <c r="AJ337" s="231"/>
      <c r="AK337" s="231"/>
      <c r="AL337" s="231"/>
      <c r="AM337" s="234"/>
      <c r="AN337" s="234"/>
      <c r="AO337" s="234"/>
      <c r="AP337" s="234"/>
      <c r="AQ337" s="112"/>
    </row>
    <row r="338" spans="2:43" ht="27.75" customHeight="1" x14ac:dyDescent="0.25">
      <c r="B338" s="145"/>
      <c r="C338" s="145">
        <v>2021</v>
      </c>
      <c r="D338" s="170"/>
      <c r="E338" s="139">
        <v>12053035439</v>
      </c>
      <c r="F338" s="141" t="s">
        <v>1066</v>
      </c>
      <c r="G338" s="146"/>
      <c r="H338" s="147"/>
      <c r="I338" s="148" t="s">
        <v>1396</v>
      </c>
      <c r="J338" s="149" t="s">
        <v>68</v>
      </c>
      <c r="K338" s="144"/>
      <c r="L338" s="150"/>
      <c r="M338" s="151"/>
      <c r="N338" s="151"/>
      <c r="O338" s="152"/>
      <c r="P338" s="153"/>
      <c r="Q338" s="154"/>
      <c r="R338" s="155" t="s">
        <v>1407</v>
      </c>
      <c r="S338" s="154"/>
      <c r="T338" s="154"/>
      <c r="U338" s="227"/>
      <c r="V338" s="228"/>
      <c r="W338" s="142"/>
      <c r="X338" s="229"/>
      <c r="Y338" s="172"/>
      <c r="Z338" s="173"/>
      <c r="AA338" s="176">
        <v>1330540</v>
      </c>
      <c r="AB338" s="176">
        <v>1330540</v>
      </c>
      <c r="AC338" s="230"/>
      <c r="AD338" s="230"/>
      <c r="AE338" s="230"/>
      <c r="AF338" s="231"/>
      <c r="AG338" s="231"/>
      <c r="AH338" s="232"/>
      <c r="AI338" s="233"/>
      <c r="AJ338" s="231"/>
      <c r="AK338" s="231"/>
      <c r="AL338" s="231"/>
      <c r="AM338" s="234"/>
      <c r="AN338" s="234"/>
      <c r="AO338" s="234"/>
      <c r="AP338" s="234"/>
      <c r="AQ338" s="112"/>
    </row>
    <row r="339" spans="2:43" ht="27.75" customHeight="1" x14ac:dyDescent="0.25">
      <c r="B339" s="145"/>
      <c r="C339" s="145">
        <v>2021</v>
      </c>
      <c r="D339" s="170"/>
      <c r="E339" s="139">
        <v>12052795395</v>
      </c>
      <c r="F339" s="141" t="s">
        <v>1066</v>
      </c>
      <c r="G339" s="146"/>
      <c r="H339" s="147"/>
      <c r="I339" s="148" t="s">
        <v>1397</v>
      </c>
      <c r="J339" s="149" t="s">
        <v>68</v>
      </c>
      <c r="K339" s="144"/>
      <c r="L339" s="150"/>
      <c r="M339" s="151"/>
      <c r="N339" s="151"/>
      <c r="O339" s="152"/>
      <c r="P339" s="153"/>
      <c r="Q339" s="154"/>
      <c r="R339" s="155" t="s">
        <v>1407</v>
      </c>
      <c r="S339" s="154"/>
      <c r="T339" s="154"/>
      <c r="U339" s="227"/>
      <c r="V339" s="228"/>
      <c r="W339" s="142"/>
      <c r="X339" s="229"/>
      <c r="Y339" s="172"/>
      <c r="Z339" s="173"/>
      <c r="AA339" s="176">
        <v>856800</v>
      </c>
      <c r="AB339" s="176">
        <v>856800</v>
      </c>
      <c r="AC339" s="230"/>
      <c r="AD339" s="230"/>
      <c r="AE339" s="230"/>
      <c r="AF339" s="231"/>
      <c r="AG339" s="231"/>
      <c r="AH339" s="232"/>
      <c r="AI339" s="233"/>
      <c r="AJ339" s="231"/>
      <c r="AK339" s="231"/>
      <c r="AL339" s="231"/>
      <c r="AM339" s="234"/>
      <c r="AN339" s="234"/>
      <c r="AO339" s="234"/>
      <c r="AP339" s="234"/>
      <c r="AQ339" s="112"/>
    </row>
    <row r="340" spans="2:43" ht="27.75" customHeight="1" x14ac:dyDescent="0.25">
      <c r="B340" s="145"/>
      <c r="C340" s="145">
        <v>2021</v>
      </c>
      <c r="D340" s="170"/>
      <c r="E340" s="139">
        <v>60737467</v>
      </c>
      <c r="F340" s="141" t="s">
        <v>1066</v>
      </c>
      <c r="G340" s="146"/>
      <c r="H340" s="147"/>
      <c r="I340" s="148" t="s">
        <v>1398</v>
      </c>
      <c r="J340" s="149" t="s">
        <v>68</v>
      </c>
      <c r="K340" s="144"/>
      <c r="L340" s="150"/>
      <c r="M340" s="151"/>
      <c r="N340" s="151"/>
      <c r="O340" s="152"/>
      <c r="P340" s="153"/>
      <c r="Q340" s="154"/>
      <c r="R340" s="155" t="s">
        <v>1406</v>
      </c>
      <c r="S340" s="154"/>
      <c r="T340" s="154"/>
      <c r="U340" s="227"/>
      <c r="V340" s="228"/>
      <c r="W340" s="142"/>
      <c r="X340" s="229"/>
      <c r="Y340" s="172"/>
      <c r="Z340" s="173"/>
      <c r="AA340" s="176">
        <v>2872850</v>
      </c>
      <c r="AB340" s="176">
        <v>2872850</v>
      </c>
      <c r="AC340" s="230"/>
      <c r="AD340" s="230"/>
      <c r="AE340" s="230"/>
      <c r="AF340" s="231"/>
      <c r="AG340" s="231"/>
      <c r="AH340" s="232"/>
      <c r="AI340" s="233"/>
      <c r="AJ340" s="231"/>
      <c r="AK340" s="231"/>
      <c r="AL340" s="231"/>
      <c r="AM340" s="234"/>
      <c r="AN340" s="234"/>
      <c r="AO340" s="234"/>
      <c r="AP340" s="234"/>
      <c r="AQ340" s="112"/>
    </row>
    <row r="341" spans="2:43" ht="27.75" customHeight="1" x14ac:dyDescent="0.25">
      <c r="B341" s="145"/>
      <c r="C341" s="145">
        <v>2021</v>
      </c>
      <c r="D341" s="170"/>
      <c r="E341" s="139" t="s">
        <v>1393</v>
      </c>
      <c r="F341" s="141" t="s">
        <v>1066</v>
      </c>
      <c r="G341" s="146"/>
      <c r="H341" s="147"/>
      <c r="I341" s="148" t="s">
        <v>1399</v>
      </c>
      <c r="J341" s="149" t="s">
        <v>68</v>
      </c>
      <c r="K341" s="144"/>
      <c r="L341" s="150"/>
      <c r="M341" s="151"/>
      <c r="N341" s="151"/>
      <c r="O341" s="152"/>
      <c r="P341" s="153"/>
      <c r="Q341" s="154"/>
      <c r="R341" s="155" t="s">
        <v>1408</v>
      </c>
      <c r="S341" s="154"/>
      <c r="T341" s="154"/>
      <c r="U341" s="227"/>
      <c r="V341" s="228"/>
      <c r="W341" s="142"/>
      <c r="X341" s="229"/>
      <c r="Y341" s="172"/>
      <c r="Z341" s="173"/>
      <c r="AA341" s="176">
        <v>1123530</v>
      </c>
      <c r="AB341" s="176">
        <v>1123530</v>
      </c>
      <c r="AC341" s="230"/>
      <c r="AD341" s="230"/>
      <c r="AE341" s="230"/>
      <c r="AF341" s="231"/>
      <c r="AG341" s="231"/>
      <c r="AH341" s="232"/>
      <c r="AI341" s="233"/>
      <c r="AJ341" s="231"/>
      <c r="AK341" s="231"/>
      <c r="AL341" s="231"/>
      <c r="AM341" s="234"/>
      <c r="AN341" s="234"/>
      <c r="AO341" s="234"/>
      <c r="AP341" s="234"/>
      <c r="AQ341" s="112"/>
    </row>
    <row r="342" spans="2:43" ht="27.75" customHeight="1" x14ac:dyDescent="0.25">
      <c r="B342" s="145"/>
      <c r="C342" s="145">
        <v>2021</v>
      </c>
      <c r="D342" s="170"/>
      <c r="E342" s="139">
        <v>6389927</v>
      </c>
      <c r="F342" s="141" t="s">
        <v>1066</v>
      </c>
      <c r="G342" s="146"/>
      <c r="H342" s="147"/>
      <c r="I342" s="148" t="s">
        <v>1400</v>
      </c>
      <c r="J342" s="149" t="s">
        <v>68</v>
      </c>
      <c r="K342" s="144"/>
      <c r="L342" s="150"/>
      <c r="M342" s="151"/>
      <c r="N342" s="151"/>
      <c r="O342" s="152"/>
      <c r="P342" s="153"/>
      <c r="Q342" s="154"/>
      <c r="R342" s="155" t="s">
        <v>1407</v>
      </c>
      <c r="S342" s="154"/>
      <c r="T342" s="154"/>
      <c r="U342" s="227"/>
      <c r="V342" s="228"/>
      <c r="W342" s="142"/>
      <c r="X342" s="229"/>
      <c r="Y342" s="172"/>
      <c r="Z342" s="173"/>
      <c r="AA342" s="176">
        <v>866740</v>
      </c>
      <c r="AB342" s="176">
        <v>866740</v>
      </c>
      <c r="AC342" s="230"/>
      <c r="AD342" s="230"/>
      <c r="AE342" s="230"/>
      <c r="AF342" s="231"/>
      <c r="AG342" s="231"/>
      <c r="AH342" s="232"/>
      <c r="AI342" s="233"/>
      <c r="AJ342" s="231"/>
      <c r="AK342" s="231"/>
      <c r="AL342" s="231"/>
      <c r="AM342" s="234"/>
      <c r="AN342" s="234"/>
      <c r="AO342" s="234"/>
      <c r="AP342" s="234"/>
      <c r="AQ342" s="112"/>
    </row>
    <row r="343" spans="2:43" ht="27.75" customHeight="1" x14ac:dyDescent="0.25">
      <c r="B343" s="145"/>
      <c r="C343" s="145">
        <v>2021</v>
      </c>
      <c r="D343" s="170"/>
      <c r="E343" s="139">
        <v>12194163</v>
      </c>
      <c r="F343" s="141" t="s">
        <v>1066</v>
      </c>
      <c r="G343" s="146"/>
      <c r="H343" s="147"/>
      <c r="I343" s="148" t="s">
        <v>1401</v>
      </c>
      <c r="J343" s="149" t="s">
        <v>68</v>
      </c>
      <c r="K343" s="144"/>
      <c r="L343" s="150"/>
      <c r="M343" s="151"/>
      <c r="N343" s="151"/>
      <c r="O343" s="152"/>
      <c r="P343" s="153"/>
      <c r="Q343" s="154"/>
      <c r="R343" s="155" t="s">
        <v>1409</v>
      </c>
      <c r="S343" s="154"/>
      <c r="T343" s="154"/>
      <c r="U343" s="227"/>
      <c r="V343" s="228"/>
      <c r="W343" s="142"/>
      <c r="X343" s="229"/>
      <c r="Y343" s="172"/>
      <c r="Z343" s="173"/>
      <c r="AA343" s="176">
        <v>185100</v>
      </c>
      <c r="AB343" s="176">
        <v>185100</v>
      </c>
      <c r="AC343" s="230"/>
      <c r="AD343" s="230"/>
      <c r="AE343" s="230"/>
      <c r="AF343" s="231"/>
      <c r="AG343" s="231"/>
      <c r="AH343" s="232"/>
      <c r="AI343" s="233"/>
      <c r="AJ343" s="231"/>
      <c r="AK343" s="231"/>
      <c r="AL343" s="231"/>
      <c r="AM343" s="234"/>
      <c r="AN343" s="234"/>
      <c r="AO343" s="234"/>
      <c r="AP343" s="234"/>
      <c r="AQ343" s="112"/>
    </row>
    <row r="344" spans="2:43" ht="27.75" customHeight="1" x14ac:dyDescent="0.25">
      <c r="B344" s="145"/>
      <c r="C344" s="145">
        <v>2021</v>
      </c>
      <c r="D344" s="170"/>
      <c r="E344" s="139">
        <v>7875046</v>
      </c>
      <c r="F344" s="141" t="s">
        <v>1066</v>
      </c>
      <c r="G344" s="146"/>
      <c r="H344" s="147"/>
      <c r="I344" s="148" t="s">
        <v>1402</v>
      </c>
      <c r="J344" s="149" t="s">
        <v>68</v>
      </c>
      <c r="K344" s="144"/>
      <c r="L344" s="150"/>
      <c r="M344" s="151"/>
      <c r="N344" s="151"/>
      <c r="O344" s="152"/>
      <c r="P344" s="153"/>
      <c r="Q344" s="154"/>
      <c r="R344" s="155" t="s">
        <v>1407</v>
      </c>
      <c r="S344" s="154"/>
      <c r="T344" s="154"/>
      <c r="U344" s="227"/>
      <c r="V344" s="228"/>
      <c r="W344" s="142"/>
      <c r="X344" s="229"/>
      <c r="Y344" s="172"/>
      <c r="Z344" s="173"/>
      <c r="AA344" s="176">
        <v>142640</v>
      </c>
      <c r="AB344" s="176">
        <v>142640</v>
      </c>
      <c r="AC344" s="230"/>
      <c r="AD344" s="230"/>
      <c r="AE344" s="230"/>
      <c r="AF344" s="231"/>
      <c r="AG344" s="231"/>
      <c r="AH344" s="232"/>
      <c r="AI344" s="233"/>
      <c r="AJ344" s="231"/>
      <c r="AK344" s="231"/>
      <c r="AL344" s="231"/>
      <c r="AM344" s="234"/>
      <c r="AN344" s="234"/>
      <c r="AO344" s="234"/>
      <c r="AP344" s="234"/>
      <c r="AQ344" s="112"/>
    </row>
    <row r="345" spans="2:43" ht="27.75" customHeight="1" x14ac:dyDescent="0.25">
      <c r="B345" s="145"/>
      <c r="C345" s="145">
        <v>2021</v>
      </c>
      <c r="D345" s="170"/>
      <c r="E345" s="139" t="s">
        <v>1394</v>
      </c>
      <c r="F345" s="141" t="s">
        <v>1066</v>
      </c>
      <c r="G345" s="146"/>
      <c r="H345" s="147"/>
      <c r="I345" s="148" t="s">
        <v>1403</v>
      </c>
      <c r="J345" s="149" t="s">
        <v>68</v>
      </c>
      <c r="K345" s="144"/>
      <c r="L345" s="150"/>
      <c r="M345" s="151"/>
      <c r="N345" s="151"/>
      <c r="O345" s="152"/>
      <c r="P345" s="153"/>
      <c r="Q345" s="154"/>
      <c r="R345" s="155" t="s">
        <v>1406</v>
      </c>
      <c r="S345" s="154"/>
      <c r="T345" s="154"/>
      <c r="U345" s="227"/>
      <c r="V345" s="228"/>
      <c r="W345" s="142"/>
      <c r="X345" s="229"/>
      <c r="Y345" s="172"/>
      <c r="Z345" s="173"/>
      <c r="AA345" s="176">
        <v>56700400</v>
      </c>
      <c r="AB345" s="176">
        <v>49973450</v>
      </c>
      <c r="AC345" s="230"/>
      <c r="AD345" s="230"/>
      <c r="AE345" s="230"/>
      <c r="AF345" s="231"/>
      <c r="AG345" s="231"/>
      <c r="AH345" s="232"/>
      <c r="AI345" s="233"/>
      <c r="AJ345" s="231"/>
      <c r="AK345" s="231"/>
      <c r="AL345" s="231"/>
      <c r="AM345" s="234"/>
      <c r="AN345" s="234"/>
      <c r="AO345" s="234"/>
      <c r="AP345" s="234"/>
      <c r="AQ345" s="112"/>
    </row>
    <row r="346" spans="2:43" ht="27.75" customHeight="1" x14ac:dyDescent="0.25">
      <c r="B346" s="145"/>
      <c r="C346" s="145">
        <v>2021</v>
      </c>
      <c r="D346" s="170"/>
      <c r="E346" s="139" t="s">
        <v>1394</v>
      </c>
      <c r="F346" s="141" t="s">
        <v>1066</v>
      </c>
      <c r="G346" s="146"/>
      <c r="H346" s="147"/>
      <c r="I346" s="148" t="s">
        <v>1403</v>
      </c>
      <c r="J346" s="149" t="s">
        <v>68</v>
      </c>
      <c r="K346" s="144"/>
      <c r="L346" s="150"/>
      <c r="M346" s="151"/>
      <c r="N346" s="151"/>
      <c r="O346" s="152"/>
      <c r="P346" s="153"/>
      <c r="Q346" s="154"/>
      <c r="R346" s="155" t="s">
        <v>1406</v>
      </c>
      <c r="S346" s="154"/>
      <c r="T346" s="154"/>
      <c r="U346" s="227"/>
      <c r="V346" s="228"/>
      <c r="W346" s="142"/>
      <c r="X346" s="229"/>
      <c r="Y346" s="172"/>
      <c r="Z346" s="173"/>
      <c r="AA346" s="176">
        <v>9279900</v>
      </c>
      <c r="AB346" s="176">
        <v>4869570</v>
      </c>
      <c r="AC346" s="230"/>
      <c r="AD346" s="230"/>
      <c r="AE346" s="230"/>
      <c r="AF346" s="231"/>
      <c r="AG346" s="231"/>
      <c r="AH346" s="232"/>
      <c r="AI346" s="233"/>
      <c r="AJ346" s="231"/>
      <c r="AK346" s="231"/>
      <c r="AL346" s="231"/>
      <c r="AM346" s="234"/>
      <c r="AN346" s="234"/>
      <c r="AO346" s="234"/>
      <c r="AP346" s="234"/>
      <c r="AQ346" s="112"/>
    </row>
    <row r="347" spans="2:43" ht="27.75" customHeight="1" x14ac:dyDescent="0.25">
      <c r="B347" s="145"/>
      <c r="C347" s="145">
        <v>2021</v>
      </c>
      <c r="D347" s="170"/>
      <c r="E347" s="139" t="s">
        <v>1394</v>
      </c>
      <c r="F347" s="141" t="s">
        <v>1066</v>
      </c>
      <c r="G347" s="146"/>
      <c r="H347" s="147"/>
      <c r="I347" s="148" t="s">
        <v>1404</v>
      </c>
      <c r="J347" s="149" t="s">
        <v>68</v>
      </c>
      <c r="K347" s="144"/>
      <c r="L347" s="150"/>
      <c r="M347" s="151"/>
      <c r="N347" s="151"/>
      <c r="O347" s="152"/>
      <c r="P347" s="153"/>
      <c r="Q347" s="154"/>
      <c r="R347" s="155" t="s">
        <v>1408</v>
      </c>
      <c r="S347" s="154"/>
      <c r="T347" s="154"/>
      <c r="U347" s="227"/>
      <c r="V347" s="228"/>
      <c r="W347" s="142"/>
      <c r="X347" s="229"/>
      <c r="Y347" s="172"/>
      <c r="Z347" s="173"/>
      <c r="AA347" s="176">
        <v>12876470</v>
      </c>
      <c r="AB347" s="176">
        <v>9898775</v>
      </c>
      <c r="AC347" s="230"/>
      <c r="AD347" s="230"/>
      <c r="AE347" s="230"/>
      <c r="AF347" s="231"/>
      <c r="AG347" s="231"/>
      <c r="AH347" s="232"/>
      <c r="AI347" s="233"/>
      <c r="AJ347" s="231"/>
      <c r="AK347" s="231"/>
      <c r="AL347" s="231"/>
      <c r="AM347" s="234"/>
      <c r="AN347" s="234"/>
      <c r="AO347" s="234"/>
      <c r="AP347" s="234"/>
      <c r="AQ347" s="112"/>
    </row>
    <row r="348" spans="2:43" ht="27.75" customHeight="1" x14ac:dyDescent="0.25">
      <c r="B348" s="145"/>
      <c r="C348" s="145">
        <v>2021</v>
      </c>
      <c r="D348" s="170"/>
      <c r="E348" s="139" t="s">
        <v>1394</v>
      </c>
      <c r="F348" s="141" t="s">
        <v>1066</v>
      </c>
      <c r="G348" s="146"/>
      <c r="H348" s="147"/>
      <c r="I348" s="148" t="s">
        <v>1405</v>
      </c>
      <c r="J348" s="149" t="s">
        <v>68</v>
      </c>
      <c r="K348" s="144"/>
      <c r="L348" s="150"/>
      <c r="M348" s="151"/>
      <c r="N348" s="151"/>
      <c r="O348" s="152"/>
      <c r="P348" s="153"/>
      <c r="Q348" s="154"/>
      <c r="R348" s="155" t="s">
        <v>1407</v>
      </c>
      <c r="S348" s="154"/>
      <c r="T348" s="154"/>
      <c r="U348" s="227"/>
      <c r="V348" s="228"/>
      <c r="W348" s="142"/>
      <c r="X348" s="229"/>
      <c r="Y348" s="172"/>
      <c r="Z348" s="173"/>
      <c r="AA348" s="176">
        <v>31403280</v>
      </c>
      <c r="AB348" s="176">
        <v>19707710</v>
      </c>
      <c r="AC348" s="230"/>
      <c r="AD348" s="230"/>
      <c r="AE348" s="230"/>
      <c r="AF348" s="231"/>
      <c r="AG348" s="231"/>
      <c r="AH348" s="232"/>
      <c r="AI348" s="233"/>
      <c r="AJ348" s="231"/>
      <c r="AK348" s="231"/>
      <c r="AL348" s="231"/>
      <c r="AM348" s="234"/>
      <c r="AN348" s="234"/>
      <c r="AO348" s="234"/>
      <c r="AP348" s="234"/>
      <c r="AQ348" s="112"/>
    </row>
    <row r="349" spans="2:43" ht="27.75" customHeight="1" x14ac:dyDescent="0.25">
      <c r="B349" s="145"/>
      <c r="C349" s="145">
        <v>2021</v>
      </c>
      <c r="D349" s="170"/>
      <c r="E349" s="139" t="s">
        <v>1394</v>
      </c>
      <c r="F349" s="141" t="s">
        <v>1066</v>
      </c>
      <c r="G349" s="146"/>
      <c r="H349" s="147"/>
      <c r="I349" s="148" t="s">
        <v>1405</v>
      </c>
      <c r="J349" s="149" t="s">
        <v>68</v>
      </c>
      <c r="K349" s="144"/>
      <c r="L349" s="150"/>
      <c r="M349" s="151"/>
      <c r="N349" s="151"/>
      <c r="O349" s="152"/>
      <c r="P349" s="153"/>
      <c r="Q349" s="154"/>
      <c r="R349" s="155" t="s">
        <v>1407</v>
      </c>
      <c r="S349" s="154"/>
      <c r="T349" s="154"/>
      <c r="U349" s="227"/>
      <c r="V349" s="228"/>
      <c r="W349" s="142"/>
      <c r="X349" s="229"/>
      <c r="Y349" s="172"/>
      <c r="Z349" s="173"/>
      <c r="AA349" s="176">
        <v>28000000</v>
      </c>
      <c r="AB349" s="176">
        <v>15311380</v>
      </c>
      <c r="AC349" s="230"/>
      <c r="AD349" s="230"/>
      <c r="AE349" s="230"/>
      <c r="AF349" s="231"/>
      <c r="AG349" s="231"/>
      <c r="AH349" s="232"/>
      <c r="AI349" s="233"/>
      <c r="AJ349" s="231"/>
      <c r="AK349" s="231"/>
      <c r="AL349" s="231"/>
      <c r="AM349" s="234"/>
      <c r="AN349" s="234"/>
      <c r="AO349" s="234"/>
      <c r="AP349" s="234"/>
      <c r="AQ349" s="112"/>
    </row>
    <row r="350" spans="2:43" ht="27.75" customHeight="1" x14ac:dyDescent="0.25">
      <c r="B350" s="145"/>
      <c r="C350" s="145">
        <v>2021</v>
      </c>
      <c r="D350" s="170"/>
      <c r="E350" s="139">
        <v>212021</v>
      </c>
      <c r="F350" s="141" t="s">
        <v>1066</v>
      </c>
      <c r="G350" s="146"/>
      <c r="H350" s="147"/>
      <c r="I350" s="148" t="s">
        <v>1416</v>
      </c>
      <c r="J350" s="149" t="s">
        <v>89</v>
      </c>
      <c r="K350" s="144" t="s">
        <v>69</v>
      </c>
      <c r="L350" s="150">
        <v>57</v>
      </c>
      <c r="M350" s="151" t="str">
        <f>IF(ISERROR(VLOOKUP(L350,Proposito_programa!$C$2:$E$59,2,FALSE))," ",VLOOKUP(L350,Proposito_programa!$C$2:$E$59,2,FALSE))</f>
        <v>Gestión pública local</v>
      </c>
      <c r="N350" s="151" t="str">
        <f>IF(ISERROR(VLOOKUP(L350,Proposito_programa!$C$2:$E$59,3,FALSE))," ",VLOOKUP(L350,Proposito_programa!$C$2:$E$59,3,FALSE))</f>
        <v>Propósito 5: Construir Bogotá - Región con gobierno abierto, transparente y ciudadanía consciente</v>
      </c>
      <c r="O350" s="152">
        <v>2105</v>
      </c>
      <c r="P350" s="153"/>
      <c r="Q350" s="154"/>
      <c r="R350" s="155" t="s">
        <v>76</v>
      </c>
      <c r="S350" s="154"/>
      <c r="T350" s="154"/>
      <c r="U350" s="227"/>
      <c r="V350" s="228"/>
      <c r="W350" s="142"/>
      <c r="X350" s="229"/>
      <c r="Y350" s="172"/>
      <c r="Z350" s="173"/>
      <c r="AA350" s="176">
        <v>3365600</v>
      </c>
      <c r="AB350" s="176">
        <v>3365600</v>
      </c>
      <c r="AC350" s="230"/>
      <c r="AD350" s="230"/>
      <c r="AE350" s="230"/>
      <c r="AF350" s="231"/>
      <c r="AG350" s="231"/>
      <c r="AH350" s="232"/>
      <c r="AI350" s="233"/>
      <c r="AJ350" s="231"/>
      <c r="AK350" s="231"/>
      <c r="AL350" s="231"/>
      <c r="AM350" s="234"/>
      <c r="AN350" s="234"/>
      <c r="AO350" s="234"/>
      <c r="AP350" s="234"/>
      <c r="AQ350" s="112"/>
    </row>
    <row r="351" spans="2:43" ht="27.75" customHeight="1" x14ac:dyDescent="0.25">
      <c r="B351" s="145"/>
      <c r="C351" s="145">
        <v>2021</v>
      </c>
      <c r="D351" s="170"/>
      <c r="E351" s="139">
        <v>212021</v>
      </c>
      <c r="F351" s="141" t="s">
        <v>1066</v>
      </c>
      <c r="G351" s="146"/>
      <c r="H351" s="147"/>
      <c r="I351" s="148" t="s">
        <v>1417</v>
      </c>
      <c r="J351" s="149" t="s">
        <v>89</v>
      </c>
      <c r="K351" s="144" t="s">
        <v>69</v>
      </c>
      <c r="L351" s="150">
        <v>57</v>
      </c>
      <c r="M351" s="151" t="str">
        <f>IF(ISERROR(VLOOKUP(L351,Proposito_programa!$C$2:$E$59,2,FALSE))," ",VLOOKUP(L351,Proposito_programa!$C$2:$E$59,2,FALSE))</f>
        <v>Gestión pública local</v>
      </c>
      <c r="N351" s="151" t="str">
        <f>IF(ISERROR(VLOOKUP(L351,Proposito_programa!$C$2:$E$59,3,FALSE))," ",VLOOKUP(L351,Proposito_programa!$C$2:$E$59,3,FALSE))</f>
        <v>Propósito 5: Construir Bogotá - Región con gobierno abierto, transparente y ciudadanía consciente</v>
      </c>
      <c r="O351" s="152">
        <v>2105</v>
      </c>
      <c r="P351" s="153"/>
      <c r="Q351" s="154"/>
      <c r="R351" s="155" t="s">
        <v>76</v>
      </c>
      <c r="S351" s="154"/>
      <c r="T351" s="154"/>
      <c r="U351" s="227"/>
      <c r="V351" s="228"/>
      <c r="W351" s="142"/>
      <c r="X351" s="229"/>
      <c r="Y351" s="172"/>
      <c r="Z351" s="173"/>
      <c r="AA351" s="176">
        <v>888900</v>
      </c>
      <c r="AB351" s="176">
        <v>888900</v>
      </c>
      <c r="AC351" s="230"/>
      <c r="AD351" s="230"/>
      <c r="AE351" s="230"/>
      <c r="AF351" s="231"/>
      <c r="AG351" s="231"/>
      <c r="AH351" s="232"/>
      <c r="AI351" s="233"/>
      <c r="AJ351" s="231"/>
      <c r="AK351" s="231"/>
      <c r="AL351" s="231"/>
      <c r="AM351" s="234"/>
      <c r="AN351" s="234"/>
      <c r="AO351" s="234"/>
      <c r="AP351" s="234"/>
      <c r="AQ351" s="112"/>
    </row>
    <row r="352" spans="2:43" ht="27.75" customHeight="1" x14ac:dyDescent="0.25">
      <c r="B352" s="145"/>
      <c r="C352" s="145">
        <v>2021</v>
      </c>
      <c r="D352" s="170"/>
      <c r="E352" s="139">
        <v>212021</v>
      </c>
      <c r="F352" s="141" t="s">
        <v>1066</v>
      </c>
      <c r="G352" s="146"/>
      <c r="H352" s="147"/>
      <c r="I352" s="148" t="s">
        <v>1418</v>
      </c>
      <c r="J352" s="149" t="s">
        <v>89</v>
      </c>
      <c r="K352" s="144" t="s">
        <v>69</v>
      </c>
      <c r="L352" s="150">
        <v>57</v>
      </c>
      <c r="M352" s="151" t="str">
        <f>IF(ISERROR(VLOOKUP(L352,Proposito_programa!$C$2:$E$59,2,FALSE))," ",VLOOKUP(L352,Proposito_programa!$C$2:$E$59,2,FALSE))</f>
        <v>Gestión pública local</v>
      </c>
      <c r="N352" s="151" t="str">
        <f>IF(ISERROR(VLOOKUP(L352,Proposito_programa!$C$2:$E$59,3,FALSE))," ",VLOOKUP(L352,Proposito_programa!$C$2:$E$59,3,FALSE))</f>
        <v>Propósito 5: Construir Bogotá - Región con gobierno abierto, transparente y ciudadanía consciente</v>
      </c>
      <c r="O352" s="152">
        <v>2105</v>
      </c>
      <c r="P352" s="153"/>
      <c r="Q352" s="154"/>
      <c r="R352" s="155" t="s">
        <v>76</v>
      </c>
      <c r="S352" s="154"/>
      <c r="T352" s="154"/>
      <c r="U352" s="227"/>
      <c r="V352" s="228"/>
      <c r="W352" s="142"/>
      <c r="X352" s="229"/>
      <c r="Y352" s="172"/>
      <c r="Z352" s="173"/>
      <c r="AA352" s="176">
        <v>1156800</v>
      </c>
      <c r="AB352" s="176">
        <v>1156800</v>
      </c>
      <c r="AC352" s="230"/>
      <c r="AD352" s="230"/>
      <c r="AE352" s="230"/>
      <c r="AF352" s="231"/>
      <c r="AG352" s="231"/>
      <c r="AH352" s="232"/>
      <c r="AI352" s="233"/>
      <c r="AJ352" s="231"/>
      <c r="AK352" s="231"/>
      <c r="AL352" s="231"/>
      <c r="AM352" s="234"/>
      <c r="AN352" s="234"/>
      <c r="AO352" s="234"/>
      <c r="AP352" s="234"/>
      <c r="AQ352" s="112"/>
    </row>
    <row r="353" spans="2:43" ht="27.75" customHeight="1" x14ac:dyDescent="0.25">
      <c r="B353" s="145"/>
      <c r="C353" s="145">
        <v>2021</v>
      </c>
      <c r="D353" s="170"/>
      <c r="E353" s="139">
        <v>212021</v>
      </c>
      <c r="F353" s="141" t="s">
        <v>1066</v>
      </c>
      <c r="G353" s="146"/>
      <c r="H353" s="147"/>
      <c r="I353" s="148" t="s">
        <v>1419</v>
      </c>
      <c r="J353" s="149" t="s">
        <v>89</v>
      </c>
      <c r="K353" s="144" t="s">
        <v>69</v>
      </c>
      <c r="L353" s="150">
        <v>57</v>
      </c>
      <c r="M353" s="151" t="str">
        <f>IF(ISERROR(VLOOKUP(L353,Proposito_programa!$C$2:$E$59,2,FALSE))," ",VLOOKUP(L353,Proposito_programa!$C$2:$E$59,2,FALSE))</f>
        <v>Gestión pública local</v>
      </c>
      <c r="N353" s="151" t="str">
        <f>IF(ISERROR(VLOOKUP(L353,Proposito_programa!$C$2:$E$59,3,FALSE))," ",VLOOKUP(L353,Proposito_programa!$C$2:$E$59,3,FALSE))</f>
        <v>Propósito 5: Construir Bogotá - Región con gobierno abierto, transparente y ciudadanía consciente</v>
      </c>
      <c r="O353" s="152">
        <v>2105</v>
      </c>
      <c r="P353" s="153"/>
      <c r="Q353" s="154"/>
      <c r="R353" s="155" t="s">
        <v>76</v>
      </c>
      <c r="S353" s="154"/>
      <c r="T353" s="154"/>
      <c r="U353" s="227"/>
      <c r="V353" s="228"/>
      <c r="W353" s="142"/>
      <c r="X353" s="229"/>
      <c r="Y353" s="172"/>
      <c r="Z353" s="173"/>
      <c r="AA353" s="176">
        <v>2362300</v>
      </c>
      <c r="AB353" s="176">
        <v>2362300</v>
      </c>
      <c r="AC353" s="230"/>
      <c r="AD353" s="230"/>
      <c r="AE353" s="230"/>
      <c r="AF353" s="231"/>
      <c r="AG353" s="231"/>
      <c r="AH353" s="232"/>
      <c r="AI353" s="233"/>
      <c r="AJ353" s="231"/>
      <c r="AK353" s="231"/>
      <c r="AL353" s="231"/>
      <c r="AM353" s="234"/>
      <c r="AN353" s="234"/>
      <c r="AO353" s="234"/>
      <c r="AP353" s="234"/>
      <c r="AQ353" s="112"/>
    </row>
    <row r="354" spans="2:43" ht="27.75" customHeight="1" x14ac:dyDescent="0.25">
      <c r="B354" s="145"/>
      <c r="C354" s="145">
        <v>2021</v>
      </c>
      <c r="D354" s="170"/>
      <c r="E354" s="139">
        <v>212021</v>
      </c>
      <c r="F354" s="141" t="s">
        <v>1066</v>
      </c>
      <c r="G354" s="146"/>
      <c r="H354" s="147"/>
      <c r="I354" s="148" t="s">
        <v>1420</v>
      </c>
      <c r="J354" s="149" t="s">
        <v>89</v>
      </c>
      <c r="K354" s="144" t="s">
        <v>69</v>
      </c>
      <c r="L354" s="150">
        <v>57</v>
      </c>
      <c r="M354" s="151" t="str">
        <f>IF(ISERROR(VLOOKUP(L354,Proposito_programa!$C$2:$E$59,2,FALSE))," ",VLOOKUP(L354,Proposito_programa!$C$2:$E$59,2,FALSE))</f>
        <v>Gestión pública local</v>
      </c>
      <c r="N354" s="151" t="str">
        <f>IF(ISERROR(VLOOKUP(L354,Proposito_programa!$C$2:$E$59,3,FALSE))," ",VLOOKUP(L354,Proposito_programa!$C$2:$E$59,3,FALSE))</f>
        <v>Propósito 5: Construir Bogotá - Región con gobierno abierto, transparente y ciudadanía consciente</v>
      </c>
      <c r="O354" s="152">
        <v>2105</v>
      </c>
      <c r="P354" s="153"/>
      <c r="Q354" s="154"/>
      <c r="R354" s="155" t="s">
        <v>76</v>
      </c>
      <c r="S354" s="154"/>
      <c r="T354" s="154"/>
      <c r="U354" s="227"/>
      <c r="V354" s="228"/>
      <c r="W354" s="142"/>
      <c r="X354" s="229"/>
      <c r="Y354" s="172"/>
      <c r="Z354" s="173"/>
      <c r="AA354" s="176">
        <v>4932400</v>
      </c>
      <c r="AB354" s="176">
        <v>4932400</v>
      </c>
      <c r="AC354" s="230"/>
      <c r="AD354" s="230"/>
      <c r="AE354" s="230"/>
      <c r="AF354" s="231"/>
      <c r="AG354" s="231"/>
      <c r="AH354" s="232"/>
      <c r="AI354" s="233"/>
      <c r="AJ354" s="231"/>
      <c r="AK354" s="231"/>
      <c r="AL354" s="231"/>
      <c r="AM354" s="234"/>
      <c r="AN354" s="234"/>
      <c r="AO354" s="234"/>
      <c r="AP354" s="234"/>
      <c r="AQ354" s="112"/>
    </row>
    <row r="355" spans="2:43" ht="27.75" customHeight="1" x14ac:dyDescent="0.25">
      <c r="B355" s="145"/>
      <c r="C355" s="145">
        <v>2021</v>
      </c>
      <c r="D355" s="170"/>
      <c r="E355" s="139">
        <v>212021</v>
      </c>
      <c r="F355" s="141" t="s">
        <v>1066</v>
      </c>
      <c r="G355" s="146"/>
      <c r="H355" s="147"/>
      <c r="I355" s="148" t="s">
        <v>1421</v>
      </c>
      <c r="J355" s="149" t="s">
        <v>89</v>
      </c>
      <c r="K355" s="144" t="s">
        <v>69</v>
      </c>
      <c r="L355" s="150">
        <v>57</v>
      </c>
      <c r="M355" s="151" t="str">
        <f>IF(ISERROR(VLOOKUP(L355,Proposito_programa!$C$2:$E$59,2,FALSE))," ",VLOOKUP(L355,Proposito_programa!$C$2:$E$59,2,FALSE))</f>
        <v>Gestión pública local</v>
      </c>
      <c r="N355" s="151" t="str">
        <f>IF(ISERROR(VLOOKUP(L355,Proposito_programa!$C$2:$E$59,3,FALSE))," ",VLOOKUP(L355,Proposito_programa!$C$2:$E$59,3,FALSE))</f>
        <v>Propósito 5: Construir Bogotá - Región con gobierno abierto, transparente y ciudadanía consciente</v>
      </c>
      <c r="O355" s="152">
        <v>2105</v>
      </c>
      <c r="P355" s="153"/>
      <c r="Q355" s="154"/>
      <c r="R355" s="155" t="s">
        <v>76</v>
      </c>
      <c r="S355" s="154"/>
      <c r="T355" s="154"/>
      <c r="U355" s="227"/>
      <c r="V355" s="228"/>
      <c r="W355" s="142"/>
      <c r="X355" s="229"/>
      <c r="Y355" s="172"/>
      <c r="Z355" s="173"/>
      <c r="AA355" s="176">
        <v>2466200</v>
      </c>
      <c r="AB355" s="176">
        <v>2466200</v>
      </c>
      <c r="AC355" s="230"/>
      <c r="AD355" s="230"/>
      <c r="AE355" s="230"/>
      <c r="AF355" s="231"/>
      <c r="AG355" s="231"/>
      <c r="AH355" s="232"/>
      <c r="AI355" s="233"/>
      <c r="AJ355" s="231"/>
      <c r="AK355" s="231"/>
      <c r="AL355" s="231"/>
      <c r="AM355" s="234"/>
      <c r="AN355" s="234"/>
      <c r="AO355" s="234"/>
      <c r="AP355" s="234"/>
      <c r="AQ355" s="112"/>
    </row>
    <row r="356" spans="2:43" ht="27.75" customHeight="1" x14ac:dyDescent="0.25">
      <c r="B356" s="145"/>
      <c r="C356" s="145">
        <v>2021</v>
      </c>
      <c r="D356" s="170"/>
      <c r="E356" s="139">
        <v>202121</v>
      </c>
      <c r="F356" s="141" t="s">
        <v>1066</v>
      </c>
      <c r="G356" s="146"/>
      <c r="H356" s="147"/>
      <c r="I356" s="148" t="s">
        <v>1422</v>
      </c>
      <c r="J356" s="149" t="s">
        <v>89</v>
      </c>
      <c r="K356" s="144" t="s">
        <v>69</v>
      </c>
      <c r="L356" s="150">
        <v>57</v>
      </c>
      <c r="M356" s="151" t="str">
        <f>IF(ISERROR(VLOOKUP(L356,Proposito_programa!$C$2:$E$59,2,FALSE))," ",VLOOKUP(L356,Proposito_programa!$C$2:$E$59,2,FALSE))</f>
        <v>Gestión pública local</v>
      </c>
      <c r="N356" s="151" t="str">
        <f>IF(ISERROR(VLOOKUP(L356,Proposito_programa!$C$2:$E$59,3,FALSE))," ",VLOOKUP(L356,Proposito_programa!$C$2:$E$59,3,FALSE))</f>
        <v>Propósito 5: Construir Bogotá - Región con gobierno abierto, transparente y ciudadanía consciente</v>
      </c>
      <c r="O356" s="152">
        <v>2105</v>
      </c>
      <c r="P356" s="153"/>
      <c r="Q356" s="154"/>
      <c r="R356" s="155" t="s">
        <v>76</v>
      </c>
      <c r="S356" s="154"/>
      <c r="T356" s="154"/>
      <c r="U356" s="227"/>
      <c r="V356" s="228"/>
      <c r="W356" s="142"/>
      <c r="X356" s="229"/>
      <c r="Y356" s="172"/>
      <c r="Z356" s="173"/>
      <c r="AA356" s="176">
        <v>2592800</v>
      </c>
      <c r="AB356" s="176">
        <v>2592800</v>
      </c>
      <c r="AC356" s="230"/>
      <c r="AD356" s="230"/>
      <c r="AE356" s="230"/>
      <c r="AF356" s="231"/>
      <c r="AG356" s="231"/>
      <c r="AH356" s="232"/>
      <c r="AI356" s="233"/>
      <c r="AJ356" s="231"/>
      <c r="AK356" s="231"/>
      <c r="AL356" s="231"/>
      <c r="AM356" s="234"/>
      <c r="AN356" s="234"/>
      <c r="AO356" s="234"/>
      <c r="AP356" s="234"/>
      <c r="AQ356" s="112"/>
    </row>
    <row r="357" spans="2:43" ht="27.75" customHeight="1" x14ac:dyDescent="0.25">
      <c r="B357" s="145"/>
      <c r="C357" s="145">
        <v>2021</v>
      </c>
      <c r="D357" s="170"/>
      <c r="E357" s="139">
        <v>212021</v>
      </c>
      <c r="F357" s="141" t="s">
        <v>1066</v>
      </c>
      <c r="G357" s="146"/>
      <c r="H357" s="147"/>
      <c r="I357" s="148" t="s">
        <v>1423</v>
      </c>
      <c r="J357" s="149" t="s">
        <v>89</v>
      </c>
      <c r="K357" s="144" t="s">
        <v>69</v>
      </c>
      <c r="L357" s="150">
        <v>57</v>
      </c>
      <c r="M357" s="151" t="str">
        <f>IF(ISERROR(VLOOKUP(L357,Proposito_programa!$C$2:$E$59,2,FALSE))," ",VLOOKUP(L357,Proposito_programa!$C$2:$E$59,2,FALSE))</f>
        <v>Gestión pública local</v>
      </c>
      <c r="N357" s="151" t="str">
        <f>IF(ISERROR(VLOOKUP(L357,Proposito_programa!$C$2:$E$59,3,FALSE))," ",VLOOKUP(L357,Proposito_programa!$C$2:$E$59,3,FALSE))</f>
        <v>Propósito 5: Construir Bogotá - Región con gobierno abierto, transparente y ciudadanía consciente</v>
      </c>
      <c r="O357" s="152">
        <v>2105</v>
      </c>
      <c r="P357" s="153"/>
      <c r="Q357" s="154"/>
      <c r="R357" s="155" t="s">
        <v>76</v>
      </c>
      <c r="S357" s="154"/>
      <c r="T357" s="154"/>
      <c r="U357" s="227"/>
      <c r="V357" s="228"/>
      <c r="W357" s="142"/>
      <c r="X357" s="229"/>
      <c r="Y357" s="172"/>
      <c r="Z357" s="173"/>
      <c r="AA357" s="176">
        <v>2300900</v>
      </c>
      <c r="AB357" s="176">
        <v>2300900</v>
      </c>
      <c r="AC357" s="230"/>
      <c r="AD357" s="230"/>
      <c r="AE357" s="230"/>
      <c r="AF357" s="231"/>
      <c r="AG357" s="231"/>
      <c r="AH357" s="232"/>
      <c r="AI357" s="233"/>
      <c r="AJ357" s="231"/>
      <c r="AK357" s="231"/>
      <c r="AL357" s="231"/>
      <c r="AM357" s="234"/>
      <c r="AN357" s="234"/>
      <c r="AO357" s="234"/>
      <c r="AP357" s="234"/>
      <c r="AQ357" s="112"/>
    </row>
    <row r="358" spans="2:43" ht="27.75" customHeight="1" x14ac:dyDescent="0.25">
      <c r="B358" s="145"/>
      <c r="C358" s="145">
        <v>2021</v>
      </c>
      <c r="D358" s="170"/>
      <c r="E358" s="139">
        <v>212021</v>
      </c>
      <c r="F358" s="141" t="s">
        <v>1066</v>
      </c>
      <c r="G358" s="146"/>
      <c r="H358" s="147"/>
      <c r="I358" s="148" t="s">
        <v>1424</v>
      </c>
      <c r="J358" s="149" t="s">
        <v>89</v>
      </c>
      <c r="K358" s="144" t="s">
        <v>69</v>
      </c>
      <c r="L358" s="150">
        <v>57</v>
      </c>
      <c r="M358" s="151" t="str">
        <f>IF(ISERROR(VLOOKUP(L358,Proposito_programa!$C$2:$E$59,2,FALSE))," ",VLOOKUP(L358,Proposito_programa!$C$2:$E$59,2,FALSE))</f>
        <v>Gestión pública local</v>
      </c>
      <c r="N358" s="151" t="str">
        <f>IF(ISERROR(VLOOKUP(L358,Proposito_programa!$C$2:$E$59,3,FALSE))," ",VLOOKUP(L358,Proposito_programa!$C$2:$E$59,3,FALSE))</f>
        <v>Propósito 5: Construir Bogotá - Región con gobierno abierto, transparente y ciudadanía consciente</v>
      </c>
      <c r="O358" s="152">
        <v>2105</v>
      </c>
      <c r="P358" s="153"/>
      <c r="Q358" s="154"/>
      <c r="R358" s="155" t="s">
        <v>76</v>
      </c>
      <c r="S358" s="154"/>
      <c r="T358" s="154"/>
      <c r="U358" s="227"/>
      <c r="V358" s="228"/>
      <c r="W358" s="142"/>
      <c r="X358" s="229"/>
      <c r="Y358" s="172"/>
      <c r="Z358" s="173"/>
      <c r="AA358" s="176">
        <v>2354300</v>
      </c>
      <c r="AB358" s="176">
        <v>2354300</v>
      </c>
      <c r="AC358" s="230"/>
      <c r="AD358" s="230"/>
      <c r="AE358" s="230"/>
      <c r="AF358" s="231"/>
      <c r="AG358" s="231"/>
      <c r="AH358" s="232"/>
      <c r="AI358" s="233"/>
      <c r="AJ358" s="231"/>
      <c r="AK358" s="231"/>
      <c r="AL358" s="231"/>
      <c r="AM358" s="234"/>
      <c r="AN358" s="234"/>
      <c r="AO358" s="234"/>
      <c r="AP358" s="234"/>
      <c r="AQ358" s="112"/>
    </row>
    <row r="359" spans="2:43" ht="27.75" customHeight="1" x14ac:dyDescent="0.25">
      <c r="B359" s="145"/>
      <c r="C359" s="145">
        <v>2021</v>
      </c>
      <c r="D359" s="170"/>
      <c r="E359" s="139">
        <v>202121</v>
      </c>
      <c r="F359" s="141" t="s">
        <v>1066</v>
      </c>
      <c r="G359" s="146"/>
      <c r="H359" s="147"/>
      <c r="I359" s="148" t="s">
        <v>1425</v>
      </c>
      <c r="J359" s="149" t="s">
        <v>89</v>
      </c>
      <c r="K359" s="144" t="s">
        <v>69</v>
      </c>
      <c r="L359" s="150">
        <v>57</v>
      </c>
      <c r="M359" s="151" t="str">
        <f>IF(ISERROR(VLOOKUP(L359,Proposito_programa!$C$2:$E$59,2,FALSE))," ",VLOOKUP(L359,Proposito_programa!$C$2:$E$59,2,FALSE))</f>
        <v>Gestión pública local</v>
      </c>
      <c r="N359" s="151" t="str">
        <f>IF(ISERROR(VLOOKUP(L359,Proposito_programa!$C$2:$E$59,3,FALSE))," ",VLOOKUP(L359,Proposito_programa!$C$2:$E$59,3,FALSE))</f>
        <v>Propósito 5: Construir Bogotá - Región con gobierno abierto, transparente y ciudadanía consciente</v>
      </c>
      <c r="O359" s="152">
        <v>2105</v>
      </c>
      <c r="P359" s="153"/>
      <c r="Q359" s="154"/>
      <c r="R359" s="155" t="s">
        <v>76</v>
      </c>
      <c r="S359" s="154"/>
      <c r="T359" s="154"/>
      <c r="U359" s="227"/>
      <c r="V359" s="228"/>
      <c r="W359" s="142"/>
      <c r="X359" s="229"/>
      <c r="Y359" s="172"/>
      <c r="Z359" s="173"/>
      <c r="AA359" s="176">
        <v>2354300</v>
      </c>
      <c r="AB359" s="176">
        <v>2354300</v>
      </c>
      <c r="AC359" s="230"/>
      <c r="AD359" s="230"/>
      <c r="AE359" s="230"/>
      <c r="AF359" s="231"/>
      <c r="AG359" s="231"/>
      <c r="AH359" s="232"/>
      <c r="AI359" s="233"/>
      <c r="AJ359" s="231"/>
      <c r="AK359" s="231"/>
      <c r="AL359" s="231"/>
      <c r="AM359" s="234"/>
      <c r="AN359" s="234"/>
      <c r="AO359" s="234"/>
      <c r="AP359" s="234"/>
      <c r="AQ359" s="112"/>
    </row>
    <row r="360" spans="2:43" ht="27.75" customHeight="1" x14ac:dyDescent="0.25">
      <c r="B360" s="145"/>
      <c r="C360" s="145">
        <v>2021</v>
      </c>
      <c r="D360" s="170"/>
      <c r="E360" s="139">
        <v>2021208</v>
      </c>
      <c r="F360" s="141" t="s">
        <v>1066</v>
      </c>
      <c r="G360" s="146"/>
      <c r="H360" s="147"/>
      <c r="I360" s="148" t="s">
        <v>1425</v>
      </c>
      <c r="J360" s="149" t="s">
        <v>89</v>
      </c>
      <c r="K360" s="144" t="s">
        <v>69</v>
      </c>
      <c r="L360" s="150">
        <v>57</v>
      </c>
      <c r="M360" s="151" t="str">
        <f>IF(ISERROR(VLOOKUP(L360,Proposito_programa!$C$2:$E$59,2,FALSE))," ",VLOOKUP(L360,Proposito_programa!$C$2:$E$59,2,FALSE))</f>
        <v>Gestión pública local</v>
      </c>
      <c r="N360" s="151" t="str">
        <f>IF(ISERROR(VLOOKUP(L360,Proposito_programa!$C$2:$E$59,3,FALSE))," ",VLOOKUP(L360,Proposito_programa!$C$2:$E$59,3,FALSE))</f>
        <v>Propósito 5: Construir Bogotá - Región con gobierno abierto, transparente y ciudadanía consciente</v>
      </c>
      <c r="O360" s="152">
        <v>2105</v>
      </c>
      <c r="P360" s="153"/>
      <c r="Q360" s="154"/>
      <c r="R360" s="155" t="s">
        <v>1439</v>
      </c>
      <c r="S360" s="154"/>
      <c r="T360" s="154"/>
      <c r="U360" s="227"/>
      <c r="V360" s="228"/>
      <c r="W360" s="142"/>
      <c r="X360" s="229"/>
      <c r="Y360" s="172"/>
      <c r="Z360" s="173"/>
      <c r="AA360" s="176">
        <v>83300</v>
      </c>
      <c r="AB360" s="176">
        <v>83300</v>
      </c>
      <c r="AC360" s="230"/>
      <c r="AD360" s="230"/>
      <c r="AE360" s="230"/>
      <c r="AF360" s="231"/>
      <c r="AG360" s="231"/>
      <c r="AH360" s="232"/>
      <c r="AI360" s="233"/>
      <c r="AJ360" s="231"/>
      <c r="AK360" s="231"/>
      <c r="AL360" s="231"/>
      <c r="AM360" s="234"/>
      <c r="AN360" s="234"/>
      <c r="AO360" s="234"/>
      <c r="AP360" s="234"/>
      <c r="AQ360" s="112"/>
    </row>
    <row r="361" spans="2:43" ht="27.75" customHeight="1" x14ac:dyDescent="0.25">
      <c r="B361" s="145"/>
      <c r="C361" s="145">
        <v>2021</v>
      </c>
      <c r="D361" s="170"/>
      <c r="E361" s="139">
        <v>212021</v>
      </c>
      <c r="F361" s="141" t="s">
        <v>1066</v>
      </c>
      <c r="G361" s="146"/>
      <c r="H361" s="147"/>
      <c r="I361" s="148" t="s">
        <v>1419</v>
      </c>
      <c r="J361" s="149" t="s">
        <v>89</v>
      </c>
      <c r="K361" s="144" t="s">
        <v>69</v>
      </c>
      <c r="L361" s="150">
        <v>1</v>
      </c>
      <c r="M361" s="151" t="s">
        <v>1141</v>
      </c>
      <c r="N361" s="151" t="s">
        <v>1142</v>
      </c>
      <c r="O361" s="152">
        <v>2081</v>
      </c>
      <c r="P361" s="153"/>
      <c r="Q361" s="154"/>
      <c r="R361" s="155" t="s">
        <v>76</v>
      </c>
      <c r="S361" s="154"/>
      <c r="T361" s="154"/>
      <c r="U361" s="227"/>
      <c r="V361" s="228"/>
      <c r="W361" s="142"/>
      <c r="X361" s="229"/>
      <c r="Y361" s="172"/>
      <c r="Z361" s="173"/>
      <c r="AA361" s="176">
        <v>1062500</v>
      </c>
      <c r="AB361" s="176">
        <v>1062500</v>
      </c>
      <c r="AC361" s="230"/>
      <c r="AD361" s="230"/>
      <c r="AE361" s="230"/>
      <c r="AF361" s="231"/>
      <c r="AG361" s="231"/>
      <c r="AH361" s="232"/>
      <c r="AI361" s="233"/>
      <c r="AJ361" s="231"/>
      <c r="AK361" s="231"/>
      <c r="AL361" s="231"/>
      <c r="AM361" s="234"/>
      <c r="AN361" s="234"/>
      <c r="AO361" s="234"/>
      <c r="AP361" s="234"/>
      <c r="AQ361" s="112"/>
    </row>
    <row r="362" spans="2:43" ht="27.75" customHeight="1" x14ac:dyDescent="0.25">
      <c r="B362" s="145"/>
      <c r="C362" s="145">
        <v>2021</v>
      </c>
      <c r="D362" s="170"/>
      <c r="E362" s="139">
        <v>212021</v>
      </c>
      <c r="F362" s="141" t="s">
        <v>1066</v>
      </c>
      <c r="G362" s="146"/>
      <c r="H362" s="147"/>
      <c r="I362" s="148" t="s">
        <v>1420</v>
      </c>
      <c r="J362" s="149" t="s">
        <v>89</v>
      </c>
      <c r="K362" s="144" t="s">
        <v>69</v>
      </c>
      <c r="L362" s="150">
        <v>1</v>
      </c>
      <c r="M362" s="151" t="s">
        <v>1141</v>
      </c>
      <c r="N362" s="151" t="s">
        <v>1142</v>
      </c>
      <c r="O362" s="152">
        <v>2081</v>
      </c>
      <c r="P362" s="153"/>
      <c r="Q362" s="154"/>
      <c r="R362" s="155" t="s">
        <v>76</v>
      </c>
      <c r="S362" s="154"/>
      <c r="T362" s="154"/>
      <c r="U362" s="227"/>
      <c r="V362" s="228"/>
      <c r="W362" s="142"/>
      <c r="X362" s="229"/>
      <c r="Y362" s="172"/>
      <c r="Z362" s="173"/>
      <c r="AA362" s="176">
        <v>1965600</v>
      </c>
      <c r="AB362" s="176">
        <v>1965600</v>
      </c>
      <c r="AC362" s="230"/>
      <c r="AD362" s="230"/>
      <c r="AE362" s="230"/>
      <c r="AF362" s="231"/>
      <c r="AG362" s="231"/>
      <c r="AH362" s="232"/>
      <c r="AI362" s="233"/>
      <c r="AJ362" s="231"/>
      <c r="AK362" s="231"/>
      <c r="AL362" s="231"/>
      <c r="AM362" s="234"/>
      <c r="AN362" s="234"/>
      <c r="AO362" s="234"/>
      <c r="AP362" s="234"/>
      <c r="AQ362" s="112"/>
    </row>
    <row r="363" spans="2:43" ht="27.75" customHeight="1" x14ac:dyDescent="0.25">
      <c r="B363" s="145"/>
      <c r="C363" s="145">
        <v>2021</v>
      </c>
      <c r="D363" s="170"/>
      <c r="E363" s="139">
        <v>212021</v>
      </c>
      <c r="F363" s="141" t="s">
        <v>1066</v>
      </c>
      <c r="G363" s="146"/>
      <c r="H363" s="147"/>
      <c r="I363" s="148" t="s">
        <v>1421</v>
      </c>
      <c r="J363" s="149" t="s">
        <v>89</v>
      </c>
      <c r="K363" s="144" t="s">
        <v>69</v>
      </c>
      <c r="L363" s="150">
        <v>1</v>
      </c>
      <c r="M363" s="151" t="s">
        <v>1141</v>
      </c>
      <c r="N363" s="151" t="s">
        <v>1142</v>
      </c>
      <c r="O363" s="152">
        <v>2081</v>
      </c>
      <c r="P363" s="153"/>
      <c r="Q363" s="154"/>
      <c r="R363" s="155" t="s">
        <v>76</v>
      </c>
      <c r="S363" s="154"/>
      <c r="T363" s="154"/>
      <c r="U363" s="227"/>
      <c r="V363" s="228"/>
      <c r="W363" s="142"/>
      <c r="X363" s="229"/>
      <c r="Y363" s="172"/>
      <c r="Z363" s="173"/>
      <c r="AA363" s="176">
        <v>982800</v>
      </c>
      <c r="AB363" s="176">
        <v>982800</v>
      </c>
      <c r="AC363" s="230"/>
      <c r="AD363" s="230"/>
      <c r="AE363" s="230"/>
      <c r="AF363" s="231"/>
      <c r="AG363" s="231"/>
      <c r="AH363" s="232"/>
      <c r="AI363" s="233"/>
      <c r="AJ363" s="231"/>
      <c r="AK363" s="231"/>
      <c r="AL363" s="231"/>
      <c r="AM363" s="234"/>
      <c r="AN363" s="234"/>
      <c r="AO363" s="234"/>
      <c r="AP363" s="234"/>
      <c r="AQ363" s="112"/>
    </row>
    <row r="364" spans="2:43" ht="27.75" customHeight="1" x14ac:dyDescent="0.25">
      <c r="B364" s="145"/>
      <c r="C364" s="145">
        <v>2021</v>
      </c>
      <c r="D364" s="170"/>
      <c r="E364" s="139">
        <v>202121</v>
      </c>
      <c r="F364" s="141" t="s">
        <v>1066</v>
      </c>
      <c r="G364" s="146"/>
      <c r="H364" s="147"/>
      <c r="I364" s="148" t="s">
        <v>1422</v>
      </c>
      <c r="J364" s="149" t="s">
        <v>89</v>
      </c>
      <c r="K364" s="144" t="s">
        <v>69</v>
      </c>
      <c r="L364" s="150">
        <v>1</v>
      </c>
      <c r="M364" s="151" t="s">
        <v>1141</v>
      </c>
      <c r="N364" s="151" t="s">
        <v>1142</v>
      </c>
      <c r="O364" s="152">
        <v>2081</v>
      </c>
      <c r="P364" s="153"/>
      <c r="Q364" s="154"/>
      <c r="R364" s="155" t="s">
        <v>76</v>
      </c>
      <c r="S364" s="154"/>
      <c r="T364" s="154"/>
      <c r="U364" s="227"/>
      <c r="V364" s="228"/>
      <c r="W364" s="142"/>
      <c r="X364" s="229"/>
      <c r="Y364" s="172"/>
      <c r="Z364" s="173"/>
      <c r="AA364" s="176">
        <v>982800</v>
      </c>
      <c r="AB364" s="176">
        <v>982800</v>
      </c>
      <c r="AC364" s="230"/>
      <c r="AD364" s="230"/>
      <c r="AE364" s="230"/>
      <c r="AF364" s="231"/>
      <c r="AG364" s="231"/>
      <c r="AH364" s="232"/>
      <c r="AI364" s="233"/>
      <c r="AJ364" s="231"/>
      <c r="AK364" s="231"/>
      <c r="AL364" s="231"/>
      <c r="AM364" s="234"/>
      <c r="AN364" s="234"/>
      <c r="AO364" s="234"/>
      <c r="AP364" s="234"/>
      <c r="AQ364" s="112"/>
    </row>
    <row r="365" spans="2:43" ht="27.75" customHeight="1" x14ac:dyDescent="0.25">
      <c r="B365" s="145"/>
      <c r="C365" s="145">
        <v>2021</v>
      </c>
      <c r="D365" s="170"/>
      <c r="E365" s="139">
        <v>212021</v>
      </c>
      <c r="F365" s="141" t="s">
        <v>1066</v>
      </c>
      <c r="G365" s="146"/>
      <c r="H365" s="147"/>
      <c r="I365" s="148" t="s">
        <v>1423</v>
      </c>
      <c r="J365" s="149" t="s">
        <v>89</v>
      </c>
      <c r="K365" s="144" t="s">
        <v>69</v>
      </c>
      <c r="L365" s="150">
        <v>1</v>
      </c>
      <c r="M365" s="151" t="s">
        <v>1141</v>
      </c>
      <c r="N365" s="151" t="s">
        <v>1142</v>
      </c>
      <c r="O365" s="152">
        <v>2081</v>
      </c>
      <c r="P365" s="153"/>
      <c r="Q365" s="154"/>
      <c r="R365" s="155" t="s">
        <v>76</v>
      </c>
      <c r="S365" s="154"/>
      <c r="T365" s="154"/>
      <c r="U365" s="227"/>
      <c r="V365" s="228"/>
      <c r="W365" s="142"/>
      <c r="X365" s="229"/>
      <c r="Y365" s="172"/>
      <c r="Z365" s="173"/>
      <c r="AA365" s="176">
        <v>950600</v>
      </c>
      <c r="AB365" s="176">
        <v>950600</v>
      </c>
      <c r="AC365" s="230"/>
      <c r="AD365" s="230"/>
      <c r="AE365" s="230"/>
      <c r="AF365" s="231"/>
      <c r="AG365" s="231"/>
      <c r="AH365" s="232"/>
      <c r="AI365" s="233"/>
      <c r="AJ365" s="231"/>
      <c r="AK365" s="231"/>
      <c r="AL365" s="231"/>
      <c r="AM365" s="234"/>
      <c r="AN365" s="234"/>
      <c r="AO365" s="234"/>
      <c r="AP365" s="234"/>
      <c r="AQ365" s="112"/>
    </row>
    <row r="366" spans="2:43" ht="27.75" customHeight="1" x14ac:dyDescent="0.25">
      <c r="B366" s="145"/>
      <c r="C366" s="145">
        <v>2021</v>
      </c>
      <c r="D366" s="170"/>
      <c r="E366" s="139">
        <v>212021</v>
      </c>
      <c r="F366" s="141" t="s">
        <v>1066</v>
      </c>
      <c r="G366" s="146"/>
      <c r="H366" s="147"/>
      <c r="I366" s="148" t="s">
        <v>1424</v>
      </c>
      <c r="J366" s="149" t="s">
        <v>89</v>
      </c>
      <c r="K366" s="144" t="s">
        <v>69</v>
      </c>
      <c r="L366" s="150">
        <v>1</v>
      </c>
      <c r="M366" s="151" t="s">
        <v>1141</v>
      </c>
      <c r="N366" s="151" t="s">
        <v>1142</v>
      </c>
      <c r="O366" s="152">
        <v>2081</v>
      </c>
      <c r="P366" s="153"/>
      <c r="Q366" s="154"/>
      <c r="R366" s="155" t="s">
        <v>76</v>
      </c>
      <c r="S366" s="154"/>
      <c r="T366" s="154"/>
      <c r="U366" s="227"/>
      <c r="V366" s="228"/>
      <c r="W366" s="142"/>
      <c r="X366" s="229"/>
      <c r="Y366" s="172"/>
      <c r="Z366" s="173"/>
      <c r="AA366" s="176">
        <v>844900</v>
      </c>
      <c r="AB366" s="176">
        <v>844900</v>
      </c>
      <c r="AC366" s="230"/>
      <c r="AD366" s="230"/>
      <c r="AE366" s="230"/>
      <c r="AF366" s="231"/>
      <c r="AG366" s="231"/>
      <c r="AH366" s="232"/>
      <c r="AI366" s="233"/>
      <c r="AJ366" s="231"/>
      <c r="AK366" s="231"/>
      <c r="AL366" s="231"/>
      <c r="AM366" s="234"/>
      <c r="AN366" s="234"/>
      <c r="AO366" s="234"/>
      <c r="AP366" s="234"/>
      <c r="AQ366" s="112"/>
    </row>
    <row r="367" spans="2:43" ht="27.75" customHeight="1" x14ac:dyDescent="0.25">
      <c r="B367" s="145"/>
      <c r="C367" s="145">
        <v>2021</v>
      </c>
      <c r="D367" s="170"/>
      <c r="E367" s="139">
        <v>202121</v>
      </c>
      <c r="F367" s="141" t="s">
        <v>1066</v>
      </c>
      <c r="G367" s="146"/>
      <c r="H367" s="147"/>
      <c r="I367" s="148" t="s">
        <v>1425</v>
      </c>
      <c r="J367" s="149" t="s">
        <v>89</v>
      </c>
      <c r="K367" s="144" t="s">
        <v>69</v>
      </c>
      <c r="L367" s="150">
        <v>1</v>
      </c>
      <c r="M367" s="151" t="s">
        <v>1141</v>
      </c>
      <c r="N367" s="151" t="s">
        <v>1142</v>
      </c>
      <c r="O367" s="152">
        <v>2081</v>
      </c>
      <c r="P367" s="153"/>
      <c r="Q367" s="154"/>
      <c r="R367" s="155" t="s">
        <v>76</v>
      </c>
      <c r="S367" s="154"/>
      <c r="T367" s="154"/>
      <c r="U367" s="227"/>
      <c r="V367" s="228"/>
      <c r="W367" s="142"/>
      <c r="X367" s="229"/>
      <c r="Y367" s="172"/>
      <c r="Z367" s="173"/>
      <c r="AA367" s="176">
        <v>973600</v>
      </c>
      <c r="AB367" s="176">
        <v>973600</v>
      </c>
      <c r="AC367" s="230"/>
      <c r="AD367" s="230"/>
      <c r="AE367" s="230"/>
      <c r="AF367" s="231"/>
      <c r="AG367" s="231"/>
      <c r="AH367" s="232"/>
      <c r="AI367" s="233"/>
      <c r="AJ367" s="231"/>
      <c r="AK367" s="231"/>
      <c r="AL367" s="231"/>
      <c r="AM367" s="234"/>
      <c r="AN367" s="234"/>
      <c r="AO367" s="234"/>
      <c r="AP367" s="234"/>
      <c r="AQ367" s="112"/>
    </row>
    <row r="368" spans="2:43" ht="27.75" customHeight="1" x14ac:dyDescent="0.25">
      <c r="B368" s="145"/>
      <c r="C368" s="145">
        <v>2021</v>
      </c>
      <c r="D368" s="170"/>
      <c r="E368" s="139">
        <v>212021</v>
      </c>
      <c r="F368" s="141" t="s">
        <v>1066</v>
      </c>
      <c r="G368" s="146"/>
      <c r="H368" s="147"/>
      <c r="I368" s="148" t="s">
        <v>1418</v>
      </c>
      <c r="J368" s="149" t="s">
        <v>89</v>
      </c>
      <c r="K368" s="144" t="s">
        <v>69</v>
      </c>
      <c r="L368" s="150">
        <v>43</v>
      </c>
      <c r="M368" s="151" t="str">
        <f>IF(ISERROR(VLOOKUP(L368,Proposito_programa!$C$2:$E$59,2,FALSE))," ",VLOOKUP(L368,Proposito_programa!$C$2:$E$59,2,FALSE))</f>
        <v>Cultura ciudadana para la confianza, la convivencia y la participación desde la vida cotidiana</v>
      </c>
      <c r="N368" s="151" t="str">
        <f>IF(ISERROR(VLOOKUP(L368,Proposito_programa!$C$2:$E$59,3,FALSE))," ",VLOOKUP(L368,Proposito_programa!$C$2:$E$59,3,FALSE))</f>
        <v>Propósito 3: Inspirar confianza y legitimidad para vivir sin miedo y ser epicentro de cultura ciudadana, paz y reconciliación</v>
      </c>
      <c r="O368" s="152">
        <v>2128</v>
      </c>
      <c r="P368" s="153"/>
      <c r="Q368" s="154"/>
      <c r="R368" s="155" t="s">
        <v>76</v>
      </c>
      <c r="S368" s="154"/>
      <c r="T368" s="154"/>
      <c r="U368" s="227"/>
      <c r="V368" s="228"/>
      <c r="W368" s="142"/>
      <c r="X368" s="229"/>
      <c r="Y368" s="172"/>
      <c r="Z368" s="173"/>
      <c r="AA368" s="176">
        <v>441200</v>
      </c>
      <c r="AB368" s="176">
        <v>441200</v>
      </c>
      <c r="AC368" s="230"/>
      <c r="AD368" s="230"/>
      <c r="AE368" s="230"/>
      <c r="AF368" s="231"/>
      <c r="AG368" s="231"/>
      <c r="AH368" s="232"/>
      <c r="AI368" s="233"/>
      <c r="AJ368" s="231"/>
      <c r="AK368" s="231"/>
      <c r="AL368" s="231"/>
      <c r="AM368" s="234"/>
      <c r="AN368" s="234"/>
      <c r="AO368" s="234"/>
      <c r="AP368" s="234"/>
      <c r="AQ368" s="112"/>
    </row>
    <row r="369" spans="2:43" ht="27.75" customHeight="1" x14ac:dyDescent="0.25">
      <c r="B369" s="145"/>
      <c r="C369" s="145">
        <v>2021</v>
      </c>
      <c r="D369" s="170"/>
      <c r="E369" s="139">
        <v>212021</v>
      </c>
      <c r="F369" s="141" t="s">
        <v>1066</v>
      </c>
      <c r="G369" s="146"/>
      <c r="H369" s="147"/>
      <c r="I369" s="148" t="s">
        <v>1419</v>
      </c>
      <c r="J369" s="149" t="s">
        <v>89</v>
      </c>
      <c r="K369" s="144" t="s">
        <v>69</v>
      </c>
      <c r="L369" s="150">
        <v>43</v>
      </c>
      <c r="M369" s="151" t="str">
        <f>IF(ISERROR(VLOOKUP(L369,Proposito_programa!$C$2:$E$59,2,FALSE))," ",VLOOKUP(L369,Proposito_programa!$C$2:$E$59,2,FALSE))</f>
        <v>Cultura ciudadana para la confianza, la convivencia y la participación desde la vida cotidiana</v>
      </c>
      <c r="N369" s="151" t="str">
        <f>IF(ISERROR(VLOOKUP(L369,Proposito_programa!$C$2:$E$59,3,FALSE))," ",VLOOKUP(L369,Proposito_programa!$C$2:$E$59,3,FALSE))</f>
        <v>Propósito 3: Inspirar confianza y legitimidad para vivir sin miedo y ser epicentro de cultura ciudadana, paz y reconciliación</v>
      </c>
      <c r="O369" s="152">
        <v>2128</v>
      </c>
      <c r="P369" s="153"/>
      <c r="Q369" s="154"/>
      <c r="R369" s="155" t="s">
        <v>76</v>
      </c>
      <c r="S369" s="154"/>
      <c r="T369" s="154"/>
      <c r="U369" s="227"/>
      <c r="V369" s="228"/>
      <c r="W369" s="142"/>
      <c r="X369" s="229"/>
      <c r="Y369" s="172"/>
      <c r="Z369" s="173"/>
      <c r="AA369" s="176">
        <v>506400</v>
      </c>
      <c r="AB369" s="176">
        <v>506400</v>
      </c>
      <c r="AC369" s="230"/>
      <c r="AD369" s="230"/>
      <c r="AE369" s="230"/>
      <c r="AF369" s="231"/>
      <c r="AG369" s="231"/>
      <c r="AH369" s="232"/>
      <c r="AI369" s="233"/>
      <c r="AJ369" s="231"/>
      <c r="AK369" s="231"/>
      <c r="AL369" s="231"/>
      <c r="AM369" s="234"/>
      <c r="AN369" s="234"/>
      <c r="AO369" s="234"/>
      <c r="AP369" s="234"/>
      <c r="AQ369" s="112"/>
    </row>
    <row r="370" spans="2:43" ht="27.75" customHeight="1" x14ac:dyDescent="0.25">
      <c r="B370" s="145"/>
      <c r="C370" s="145">
        <v>2021</v>
      </c>
      <c r="D370" s="170"/>
      <c r="E370" s="139">
        <v>212021</v>
      </c>
      <c r="F370" s="141" t="s">
        <v>1066</v>
      </c>
      <c r="G370" s="146"/>
      <c r="H370" s="147"/>
      <c r="I370" s="148" t="s">
        <v>1420</v>
      </c>
      <c r="J370" s="149" t="s">
        <v>89</v>
      </c>
      <c r="K370" s="144" t="s">
        <v>69</v>
      </c>
      <c r="L370" s="150">
        <v>43</v>
      </c>
      <c r="M370" s="151" t="str">
        <f>IF(ISERROR(VLOOKUP(L370,Proposito_programa!$C$2:$E$59,2,FALSE))," ",VLOOKUP(L370,Proposito_programa!$C$2:$E$59,2,FALSE))</f>
        <v>Cultura ciudadana para la confianza, la convivencia y la participación desde la vida cotidiana</v>
      </c>
      <c r="N370" s="151" t="str">
        <f>IF(ISERROR(VLOOKUP(L370,Proposito_programa!$C$2:$E$59,3,FALSE))," ",VLOOKUP(L370,Proposito_programa!$C$2:$E$59,3,FALSE))</f>
        <v>Propósito 3: Inspirar confianza y legitimidad para vivir sin miedo y ser epicentro de cultura ciudadana, paz y reconciliación</v>
      </c>
      <c r="O370" s="152">
        <v>2128</v>
      </c>
      <c r="P370" s="153"/>
      <c r="Q370" s="154"/>
      <c r="R370" s="155" t="s">
        <v>76</v>
      </c>
      <c r="S370" s="154"/>
      <c r="T370" s="154"/>
      <c r="U370" s="227"/>
      <c r="V370" s="228"/>
      <c r="W370" s="142"/>
      <c r="X370" s="229"/>
      <c r="Y370" s="172"/>
      <c r="Z370" s="173"/>
      <c r="AA370" s="176">
        <v>1012800</v>
      </c>
      <c r="AB370" s="176">
        <v>1012800</v>
      </c>
      <c r="AC370" s="230"/>
      <c r="AD370" s="230"/>
      <c r="AE370" s="230"/>
      <c r="AF370" s="231"/>
      <c r="AG370" s="231"/>
      <c r="AH370" s="232"/>
      <c r="AI370" s="233"/>
      <c r="AJ370" s="231"/>
      <c r="AK370" s="231"/>
      <c r="AL370" s="231"/>
      <c r="AM370" s="234"/>
      <c r="AN370" s="234"/>
      <c r="AO370" s="234"/>
      <c r="AP370" s="234"/>
      <c r="AQ370" s="112"/>
    </row>
    <row r="371" spans="2:43" ht="27.75" customHeight="1" x14ac:dyDescent="0.25">
      <c r="B371" s="145"/>
      <c r="C371" s="145">
        <v>2021</v>
      </c>
      <c r="D371" s="170"/>
      <c r="E371" s="139">
        <v>212021</v>
      </c>
      <c r="F371" s="141" t="s">
        <v>1066</v>
      </c>
      <c r="G371" s="146"/>
      <c r="H371" s="147"/>
      <c r="I371" s="148" t="s">
        <v>1421</v>
      </c>
      <c r="J371" s="149" t="s">
        <v>89</v>
      </c>
      <c r="K371" s="144" t="s">
        <v>69</v>
      </c>
      <c r="L371" s="150">
        <v>43</v>
      </c>
      <c r="M371" s="151" t="str">
        <f>IF(ISERROR(VLOOKUP(L371,Proposito_programa!$C$2:$E$59,2,FALSE))," ",VLOOKUP(L371,Proposito_programa!$C$2:$E$59,2,FALSE))</f>
        <v>Cultura ciudadana para la confianza, la convivencia y la participación desde la vida cotidiana</v>
      </c>
      <c r="N371" s="151" t="str">
        <f>IF(ISERROR(VLOOKUP(L371,Proposito_programa!$C$2:$E$59,3,FALSE))," ",VLOOKUP(L371,Proposito_programa!$C$2:$E$59,3,FALSE))</f>
        <v>Propósito 3: Inspirar confianza y legitimidad para vivir sin miedo y ser epicentro de cultura ciudadana, paz y reconciliación</v>
      </c>
      <c r="O371" s="152">
        <v>2128</v>
      </c>
      <c r="P371" s="153"/>
      <c r="Q371" s="154"/>
      <c r="R371" s="155" t="s">
        <v>76</v>
      </c>
      <c r="S371" s="154"/>
      <c r="T371" s="154"/>
      <c r="U371" s="227"/>
      <c r="V371" s="228"/>
      <c r="W371" s="142"/>
      <c r="X371" s="229"/>
      <c r="Y371" s="172"/>
      <c r="Z371" s="173"/>
      <c r="AA371" s="176">
        <v>506400</v>
      </c>
      <c r="AB371" s="176">
        <v>506400</v>
      </c>
      <c r="AC371" s="230"/>
      <c r="AD371" s="230"/>
      <c r="AE371" s="230"/>
      <c r="AF371" s="231"/>
      <c r="AG371" s="231"/>
      <c r="AH371" s="232"/>
      <c r="AI371" s="233"/>
      <c r="AJ371" s="231"/>
      <c r="AK371" s="231"/>
      <c r="AL371" s="231"/>
      <c r="AM371" s="234"/>
      <c r="AN371" s="234"/>
      <c r="AO371" s="234"/>
      <c r="AP371" s="234"/>
      <c r="AQ371" s="112"/>
    </row>
    <row r="372" spans="2:43" ht="27.75" customHeight="1" x14ac:dyDescent="0.25">
      <c r="B372" s="145"/>
      <c r="C372" s="145">
        <v>2021</v>
      </c>
      <c r="D372" s="170"/>
      <c r="E372" s="139">
        <v>202121</v>
      </c>
      <c r="F372" s="141" t="s">
        <v>1066</v>
      </c>
      <c r="G372" s="146"/>
      <c r="H372" s="147"/>
      <c r="I372" s="148" t="s">
        <v>1422</v>
      </c>
      <c r="J372" s="149" t="s">
        <v>89</v>
      </c>
      <c r="K372" s="144" t="s">
        <v>69</v>
      </c>
      <c r="L372" s="150">
        <v>43</v>
      </c>
      <c r="M372" s="151" t="str">
        <f>IF(ISERROR(VLOOKUP(L372,Proposito_programa!$C$2:$E$59,2,FALSE))," ",VLOOKUP(L372,Proposito_programa!$C$2:$E$59,2,FALSE))</f>
        <v>Cultura ciudadana para la confianza, la convivencia y la participación desde la vida cotidiana</v>
      </c>
      <c r="N372" s="151" t="str">
        <f>IF(ISERROR(VLOOKUP(L372,Proposito_programa!$C$2:$E$59,3,FALSE))," ",VLOOKUP(L372,Proposito_programa!$C$2:$E$59,3,FALSE))</f>
        <v>Propósito 3: Inspirar confianza y legitimidad para vivir sin miedo y ser epicentro de cultura ciudadana, paz y reconciliación</v>
      </c>
      <c r="O372" s="152">
        <v>2128</v>
      </c>
      <c r="P372" s="153"/>
      <c r="Q372" s="154"/>
      <c r="R372" s="155" t="s">
        <v>76</v>
      </c>
      <c r="S372" s="154"/>
      <c r="T372" s="154"/>
      <c r="U372" s="227"/>
      <c r="V372" s="228"/>
      <c r="W372" s="142"/>
      <c r="X372" s="229"/>
      <c r="Y372" s="172"/>
      <c r="Z372" s="173"/>
      <c r="AA372" s="176">
        <v>506400</v>
      </c>
      <c r="AB372" s="176">
        <v>506400</v>
      </c>
      <c r="AC372" s="230"/>
      <c r="AD372" s="230"/>
      <c r="AE372" s="230"/>
      <c r="AF372" s="231"/>
      <c r="AG372" s="231"/>
      <c r="AH372" s="232"/>
      <c r="AI372" s="233"/>
      <c r="AJ372" s="231"/>
      <c r="AK372" s="231"/>
      <c r="AL372" s="231"/>
      <c r="AM372" s="234"/>
      <c r="AN372" s="234"/>
      <c r="AO372" s="234"/>
      <c r="AP372" s="234"/>
      <c r="AQ372" s="112"/>
    </row>
    <row r="373" spans="2:43" ht="27.75" customHeight="1" x14ac:dyDescent="0.25">
      <c r="B373" s="145"/>
      <c r="C373" s="145">
        <v>2021</v>
      </c>
      <c r="D373" s="170"/>
      <c r="E373" s="139">
        <v>212021</v>
      </c>
      <c r="F373" s="141" t="s">
        <v>1066</v>
      </c>
      <c r="G373" s="146"/>
      <c r="H373" s="147"/>
      <c r="I373" s="148" t="s">
        <v>1423</v>
      </c>
      <c r="J373" s="149" t="s">
        <v>89</v>
      </c>
      <c r="K373" s="144" t="s">
        <v>69</v>
      </c>
      <c r="L373" s="150">
        <v>43</v>
      </c>
      <c r="M373" s="151" t="str">
        <f>IF(ISERROR(VLOOKUP(L373,Proposito_programa!$C$2:$E$59,2,FALSE))," ",VLOOKUP(L373,Proposito_programa!$C$2:$E$59,2,FALSE))</f>
        <v>Cultura ciudadana para la confianza, la convivencia y la participación desde la vida cotidiana</v>
      </c>
      <c r="N373" s="151" t="str">
        <f>IF(ISERROR(VLOOKUP(L373,Proposito_programa!$C$2:$E$59,3,FALSE))," ",VLOOKUP(L373,Proposito_programa!$C$2:$E$59,3,FALSE))</f>
        <v>Propósito 3: Inspirar confianza y legitimidad para vivir sin miedo y ser epicentro de cultura ciudadana, paz y reconciliación</v>
      </c>
      <c r="O373" s="152">
        <v>2128</v>
      </c>
      <c r="P373" s="153"/>
      <c r="Q373" s="154"/>
      <c r="R373" s="155" t="s">
        <v>76</v>
      </c>
      <c r="S373" s="154"/>
      <c r="T373" s="154"/>
      <c r="U373" s="227"/>
      <c r="V373" s="228"/>
      <c r="W373" s="142"/>
      <c r="X373" s="229"/>
      <c r="Y373" s="172"/>
      <c r="Z373" s="173"/>
      <c r="AA373" s="176">
        <v>787000</v>
      </c>
      <c r="AB373" s="176">
        <v>787000</v>
      </c>
      <c r="AC373" s="230"/>
      <c r="AD373" s="230"/>
      <c r="AE373" s="230"/>
      <c r="AF373" s="231"/>
      <c r="AG373" s="231"/>
      <c r="AH373" s="232"/>
      <c r="AI373" s="233"/>
      <c r="AJ373" s="231"/>
      <c r="AK373" s="231"/>
      <c r="AL373" s="231"/>
      <c r="AM373" s="234"/>
      <c r="AN373" s="234"/>
      <c r="AO373" s="234"/>
      <c r="AP373" s="234"/>
      <c r="AQ373" s="112"/>
    </row>
    <row r="374" spans="2:43" ht="27.75" customHeight="1" x14ac:dyDescent="0.25">
      <c r="B374" s="145"/>
      <c r="C374" s="145">
        <v>2021</v>
      </c>
      <c r="D374" s="170"/>
      <c r="E374" s="139">
        <v>212021</v>
      </c>
      <c r="F374" s="141" t="s">
        <v>1066</v>
      </c>
      <c r="G374" s="146"/>
      <c r="H374" s="147"/>
      <c r="I374" s="148" t="s">
        <v>1424</v>
      </c>
      <c r="J374" s="149" t="s">
        <v>89</v>
      </c>
      <c r="K374" s="144" t="s">
        <v>69</v>
      </c>
      <c r="L374" s="150">
        <v>43</v>
      </c>
      <c r="M374" s="151" t="str">
        <f>IF(ISERROR(VLOOKUP(L374,Proposito_programa!$C$2:$E$59,2,FALSE))," ",VLOOKUP(L374,Proposito_programa!$C$2:$E$59,2,FALSE))</f>
        <v>Cultura ciudadana para la confianza, la convivencia y la participación desde la vida cotidiana</v>
      </c>
      <c r="N374" s="151" t="str">
        <f>IF(ISERROR(VLOOKUP(L374,Proposito_programa!$C$2:$E$59,3,FALSE))," ",VLOOKUP(L374,Proposito_programa!$C$2:$E$59,3,FALSE))</f>
        <v>Propósito 3: Inspirar confianza y legitimidad para vivir sin miedo y ser epicentro de cultura ciudadana, paz y reconciliación</v>
      </c>
      <c r="O374" s="152">
        <v>2128</v>
      </c>
      <c r="P374" s="153"/>
      <c r="Q374" s="154"/>
      <c r="R374" s="155" t="s">
        <v>76</v>
      </c>
      <c r="S374" s="154"/>
      <c r="T374" s="154"/>
      <c r="U374" s="227"/>
      <c r="V374" s="228"/>
      <c r="W374" s="142"/>
      <c r="X374" s="229"/>
      <c r="Y374" s="172"/>
      <c r="Z374" s="173"/>
      <c r="AA374" s="176">
        <v>949500</v>
      </c>
      <c r="AB374" s="176">
        <v>949500</v>
      </c>
      <c r="AC374" s="230"/>
      <c r="AD374" s="230"/>
      <c r="AE374" s="230"/>
      <c r="AF374" s="231"/>
      <c r="AG374" s="231"/>
      <c r="AH374" s="232"/>
      <c r="AI374" s="233"/>
      <c r="AJ374" s="231"/>
      <c r="AK374" s="231"/>
      <c r="AL374" s="231"/>
      <c r="AM374" s="234"/>
      <c r="AN374" s="234"/>
      <c r="AO374" s="234"/>
      <c r="AP374" s="234"/>
      <c r="AQ374" s="112"/>
    </row>
    <row r="375" spans="2:43" ht="27.75" customHeight="1" x14ac:dyDescent="0.25">
      <c r="B375" s="145"/>
      <c r="C375" s="145">
        <v>2021</v>
      </c>
      <c r="D375" s="170"/>
      <c r="E375" s="139">
        <v>202121</v>
      </c>
      <c r="F375" s="141" t="s">
        <v>1066</v>
      </c>
      <c r="G375" s="146"/>
      <c r="H375" s="147"/>
      <c r="I375" s="148" t="s">
        <v>1425</v>
      </c>
      <c r="J375" s="149" t="s">
        <v>89</v>
      </c>
      <c r="K375" s="144" t="s">
        <v>69</v>
      </c>
      <c r="L375" s="150">
        <v>43</v>
      </c>
      <c r="M375" s="151" t="str">
        <f>IF(ISERROR(VLOOKUP(L375,Proposito_programa!$C$2:$E$59,2,FALSE))," ",VLOOKUP(L375,Proposito_programa!$C$2:$E$59,2,FALSE))</f>
        <v>Cultura ciudadana para la confianza, la convivencia y la participación desde la vida cotidiana</v>
      </c>
      <c r="N375" s="151" t="str">
        <f>IF(ISERROR(VLOOKUP(L375,Proposito_programa!$C$2:$E$59,3,FALSE))," ",VLOOKUP(L375,Proposito_programa!$C$2:$E$59,3,FALSE))</f>
        <v>Propósito 3: Inspirar confianza y legitimidad para vivir sin miedo y ser epicentro de cultura ciudadana, paz y reconciliación</v>
      </c>
      <c r="O375" s="152">
        <v>2128</v>
      </c>
      <c r="P375" s="153"/>
      <c r="Q375" s="154"/>
      <c r="R375" s="155" t="s">
        <v>76</v>
      </c>
      <c r="S375" s="154"/>
      <c r="T375" s="154"/>
      <c r="U375" s="227"/>
      <c r="V375" s="228"/>
      <c r="W375" s="142"/>
      <c r="X375" s="229"/>
      <c r="Y375" s="172"/>
      <c r="Z375" s="173"/>
      <c r="AA375" s="176">
        <v>949500</v>
      </c>
      <c r="AB375" s="176">
        <v>949500</v>
      </c>
      <c r="AC375" s="230"/>
      <c r="AD375" s="230"/>
      <c r="AE375" s="230"/>
      <c r="AF375" s="231"/>
      <c r="AG375" s="231"/>
      <c r="AH375" s="232"/>
      <c r="AI375" s="233"/>
      <c r="AJ375" s="231"/>
      <c r="AK375" s="231"/>
      <c r="AL375" s="231"/>
      <c r="AM375" s="234"/>
      <c r="AN375" s="234"/>
      <c r="AO375" s="234"/>
      <c r="AP375" s="234"/>
      <c r="AQ375" s="112"/>
    </row>
    <row r="376" spans="2:43" ht="27.75" customHeight="1" x14ac:dyDescent="0.25">
      <c r="B376" s="145"/>
      <c r="C376" s="145">
        <v>2021</v>
      </c>
      <c r="D376" s="170"/>
      <c r="E376" s="139">
        <v>212021</v>
      </c>
      <c r="F376" s="141" t="s">
        <v>1066</v>
      </c>
      <c r="G376" s="146"/>
      <c r="H376" s="147"/>
      <c r="I376" s="148" t="s">
        <v>1416</v>
      </c>
      <c r="J376" s="149" t="s">
        <v>89</v>
      </c>
      <c r="K376" s="144" t="s">
        <v>69</v>
      </c>
      <c r="L376" s="150">
        <v>45</v>
      </c>
      <c r="M376" s="151" t="str">
        <f>IF(ISERROR(VLOOKUP(L376,Proposito_programa!$C$2:$E$59,2,FALSE))," ",VLOOKUP(L376,Proposito_programa!$C$2:$E$59,2,FALSE))</f>
        <v>Espacio público más seguro y construido colectivamente</v>
      </c>
      <c r="N376" s="151" t="str">
        <f>IF(ISERROR(VLOOKUP(L376,Proposito_programa!$C$2:$E$59,3,FALSE))," ",VLOOKUP(L376,Proposito_programa!$C$2:$E$59,3,FALSE))</f>
        <v>Propósito 3: Inspirar confianza y legitimidad para vivir sin miedo y ser epicentro de cultura ciudadana, paz y reconciliación</v>
      </c>
      <c r="O376" s="152">
        <v>2130</v>
      </c>
      <c r="P376" s="153"/>
      <c r="Q376" s="154"/>
      <c r="R376" s="155" t="s">
        <v>76</v>
      </c>
      <c r="S376" s="154"/>
      <c r="T376" s="154"/>
      <c r="U376" s="227"/>
      <c r="V376" s="228"/>
      <c r="W376" s="142"/>
      <c r="X376" s="229"/>
      <c r="Y376" s="172"/>
      <c r="Z376" s="173"/>
      <c r="AA376" s="176">
        <v>140600</v>
      </c>
      <c r="AB376" s="176">
        <v>140600</v>
      </c>
      <c r="AC376" s="230"/>
      <c r="AD376" s="230"/>
      <c r="AE376" s="230"/>
      <c r="AF376" s="231"/>
      <c r="AG376" s="231"/>
      <c r="AH376" s="232"/>
      <c r="AI376" s="233"/>
      <c r="AJ376" s="231"/>
      <c r="AK376" s="231"/>
      <c r="AL376" s="231"/>
      <c r="AM376" s="234"/>
      <c r="AN376" s="234"/>
      <c r="AO376" s="234"/>
      <c r="AP376" s="234"/>
      <c r="AQ376" s="112"/>
    </row>
    <row r="377" spans="2:43" ht="27.75" customHeight="1" x14ac:dyDescent="0.25">
      <c r="B377" s="145"/>
      <c r="C377" s="145">
        <v>2021</v>
      </c>
      <c r="D377" s="170"/>
      <c r="E377" s="139">
        <v>212021</v>
      </c>
      <c r="F377" s="141" t="s">
        <v>1066</v>
      </c>
      <c r="G377" s="146"/>
      <c r="H377" s="147"/>
      <c r="I377" s="148" t="s">
        <v>1417</v>
      </c>
      <c r="J377" s="149" t="s">
        <v>89</v>
      </c>
      <c r="K377" s="144" t="s">
        <v>69</v>
      </c>
      <c r="L377" s="150">
        <v>45</v>
      </c>
      <c r="M377" s="151" t="str">
        <f>IF(ISERROR(VLOOKUP(L377,Proposito_programa!$C$2:$E$59,2,FALSE))," ",VLOOKUP(L377,Proposito_programa!$C$2:$E$59,2,FALSE))</f>
        <v>Espacio público más seguro y construido colectivamente</v>
      </c>
      <c r="N377" s="151" t="str">
        <f>IF(ISERROR(VLOOKUP(L377,Proposito_programa!$C$2:$E$59,3,FALSE))," ",VLOOKUP(L377,Proposito_programa!$C$2:$E$59,3,FALSE))</f>
        <v>Propósito 3: Inspirar confianza y legitimidad para vivir sin miedo y ser epicentro de cultura ciudadana, paz y reconciliación</v>
      </c>
      <c r="O377" s="152">
        <v>2130</v>
      </c>
      <c r="P377" s="153"/>
      <c r="Q377" s="154"/>
      <c r="R377" s="155" t="s">
        <v>76</v>
      </c>
      <c r="S377" s="154"/>
      <c r="T377" s="154"/>
      <c r="U377" s="227"/>
      <c r="V377" s="228"/>
      <c r="W377" s="142"/>
      <c r="X377" s="229"/>
      <c r="Y377" s="172"/>
      <c r="Z377" s="173"/>
      <c r="AA377" s="176">
        <v>70300</v>
      </c>
      <c r="AB377" s="176">
        <v>70300</v>
      </c>
      <c r="AC377" s="230"/>
      <c r="AD377" s="230"/>
      <c r="AE377" s="230"/>
      <c r="AF377" s="231"/>
      <c r="AG377" s="231"/>
      <c r="AH377" s="232"/>
      <c r="AI377" s="233"/>
      <c r="AJ377" s="231"/>
      <c r="AK377" s="231"/>
      <c r="AL377" s="231"/>
      <c r="AM377" s="234"/>
      <c r="AN377" s="234"/>
      <c r="AO377" s="234"/>
      <c r="AP377" s="234"/>
      <c r="AQ377" s="112"/>
    </row>
    <row r="378" spans="2:43" ht="27.75" customHeight="1" x14ac:dyDescent="0.25">
      <c r="B378" s="145"/>
      <c r="C378" s="145">
        <v>2021</v>
      </c>
      <c r="D378" s="170"/>
      <c r="E378" s="139">
        <v>212021</v>
      </c>
      <c r="F378" s="141" t="s">
        <v>1066</v>
      </c>
      <c r="G378" s="146"/>
      <c r="H378" s="147"/>
      <c r="I378" s="148" t="s">
        <v>1416</v>
      </c>
      <c r="J378" s="149" t="s">
        <v>89</v>
      </c>
      <c r="K378" s="144" t="s">
        <v>69</v>
      </c>
      <c r="L378" s="150">
        <v>49</v>
      </c>
      <c r="M378" s="151" t="str">
        <f>IF(ISERROR(VLOOKUP(L378,Proposito_programa!$C$2:$E$59,2,FALSE))," ",VLOOKUP(L378,Proposito_programa!$C$2:$E$59,2,FALSE))</f>
        <v>Movilidad segura, sostenible y accesible</v>
      </c>
      <c r="N378" s="151" t="str">
        <f>IF(ISERROR(VLOOKUP(L378,Proposito_programa!$C$2:$E$59,3,FALSE))," ",VLOOKUP(L378,Proposito_programa!$C$2:$E$59,3,FALSE))</f>
        <v>Propósito 4: Hacer de Bogotá Región un modelo de movilidad multimodal, incluyente y sostenible</v>
      </c>
      <c r="O378" s="152">
        <v>2145</v>
      </c>
      <c r="P378" s="153"/>
      <c r="Q378" s="154"/>
      <c r="R378" s="155" t="s">
        <v>76</v>
      </c>
      <c r="S378" s="154"/>
      <c r="T378" s="154"/>
      <c r="U378" s="227"/>
      <c r="V378" s="228"/>
      <c r="W378" s="142"/>
      <c r="X378" s="229"/>
      <c r="Y378" s="172"/>
      <c r="Z378" s="173"/>
      <c r="AA378" s="176">
        <v>1231100</v>
      </c>
      <c r="AB378" s="176">
        <v>1231100</v>
      </c>
      <c r="AC378" s="230"/>
      <c r="AD378" s="230"/>
      <c r="AE378" s="230"/>
      <c r="AF378" s="231"/>
      <c r="AG378" s="231"/>
      <c r="AH378" s="232"/>
      <c r="AI378" s="233"/>
      <c r="AJ378" s="231"/>
      <c r="AK378" s="231"/>
      <c r="AL378" s="231"/>
      <c r="AM378" s="234"/>
      <c r="AN378" s="234"/>
      <c r="AO378" s="234"/>
      <c r="AP378" s="234"/>
      <c r="AQ378" s="112"/>
    </row>
    <row r="379" spans="2:43" ht="27.75" customHeight="1" x14ac:dyDescent="0.25">
      <c r="B379" s="145"/>
      <c r="C379" s="145">
        <v>2021</v>
      </c>
      <c r="D379" s="170"/>
      <c r="E379" s="139">
        <v>212021</v>
      </c>
      <c r="F379" s="141" t="s">
        <v>1066</v>
      </c>
      <c r="G379" s="146"/>
      <c r="H379" s="147"/>
      <c r="I379" s="148" t="s">
        <v>1417</v>
      </c>
      <c r="J379" s="149" t="s">
        <v>89</v>
      </c>
      <c r="K379" s="144" t="s">
        <v>69</v>
      </c>
      <c r="L379" s="150">
        <v>49</v>
      </c>
      <c r="M379" s="151" t="str">
        <f>IF(ISERROR(VLOOKUP(L379,Proposito_programa!$C$2:$E$59,2,FALSE))," ",VLOOKUP(L379,Proposito_programa!$C$2:$E$59,2,FALSE))</f>
        <v>Movilidad segura, sostenible y accesible</v>
      </c>
      <c r="N379" s="151" t="str">
        <f>IF(ISERROR(VLOOKUP(L379,Proposito_programa!$C$2:$E$59,3,FALSE))," ",VLOOKUP(L379,Proposito_programa!$C$2:$E$59,3,FALSE))</f>
        <v>Propósito 4: Hacer de Bogotá Región un modelo de movilidad multimodal, incluyente y sostenible</v>
      </c>
      <c r="O379" s="152">
        <v>2145</v>
      </c>
      <c r="P379" s="153"/>
      <c r="Q379" s="154"/>
      <c r="R379" s="155" t="s">
        <v>76</v>
      </c>
      <c r="S379" s="154"/>
      <c r="T379" s="154"/>
      <c r="U379" s="227"/>
      <c r="V379" s="228"/>
      <c r="W379" s="142"/>
      <c r="X379" s="229"/>
      <c r="Y379" s="172"/>
      <c r="Z379" s="173"/>
      <c r="AA379" s="176">
        <v>212500</v>
      </c>
      <c r="AB379" s="176">
        <v>212500</v>
      </c>
      <c r="AC379" s="230"/>
      <c r="AD379" s="230"/>
      <c r="AE379" s="230"/>
      <c r="AF379" s="231"/>
      <c r="AG379" s="231"/>
      <c r="AH379" s="232"/>
      <c r="AI379" s="233"/>
      <c r="AJ379" s="231"/>
      <c r="AK379" s="231"/>
      <c r="AL379" s="231"/>
      <c r="AM379" s="234"/>
      <c r="AN379" s="234"/>
      <c r="AO379" s="234"/>
      <c r="AP379" s="234"/>
      <c r="AQ379" s="112"/>
    </row>
    <row r="380" spans="2:43" ht="27.75" customHeight="1" x14ac:dyDescent="0.25">
      <c r="B380" s="145"/>
      <c r="C380" s="145">
        <v>2021</v>
      </c>
      <c r="D380" s="170" t="s">
        <v>1445</v>
      </c>
      <c r="E380" s="139" t="s">
        <v>1428</v>
      </c>
      <c r="F380" s="141" t="s">
        <v>888</v>
      </c>
      <c r="G380" s="146"/>
      <c r="H380" s="147"/>
      <c r="I380" s="148" t="s">
        <v>1426</v>
      </c>
      <c r="J380" s="149" t="s">
        <v>89</v>
      </c>
      <c r="K380" s="144" t="s">
        <v>69</v>
      </c>
      <c r="L380" s="150">
        <v>49</v>
      </c>
      <c r="M380" s="151" t="str">
        <f>IF(ISERROR(VLOOKUP(L380,Proposito_programa!$C$2:$E$59,2,FALSE))," ",VLOOKUP(L380,Proposito_programa!$C$2:$E$59,2,FALSE))</f>
        <v>Movilidad segura, sostenible y accesible</v>
      </c>
      <c r="N380" s="151" t="str">
        <f>IF(ISERROR(VLOOKUP(L380,Proposito_programa!$C$2:$E$59,3,FALSE))," ",VLOOKUP(L380,Proposito_programa!$C$2:$E$59,3,FALSE))</f>
        <v>Propósito 4: Hacer de Bogotá Región un modelo de movilidad multimodal, incluyente y sostenible</v>
      </c>
      <c r="O380" s="152">
        <v>2145</v>
      </c>
      <c r="P380" s="153"/>
      <c r="Q380" s="154"/>
      <c r="R380" s="155" t="s">
        <v>1430</v>
      </c>
      <c r="S380" s="154"/>
      <c r="T380" s="154"/>
      <c r="U380" s="227"/>
      <c r="V380" s="228"/>
      <c r="W380" s="142"/>
      <c r="X380" s="229"/>
      <c r="Y380" s="172"/>
      <c r="Z380" s="173"/>
      <c r="AA380" s="176">
        <v>908051940</v>
      </c>
      <c r="AB380" s="176">
        <v>526121541</v>
      </c>
      <c r="AC380" s="230"/>
      <c r="AD380" s="230"/>
      <c r="AE380" s="230"/>
      <c r="AF380" s="231"/>
      <c r="AG380" s="231"/>
      <c r="AH380" s="232"/>
      <c r="AI380" s="233"/>
      <c r="AJ380" s="231"/>
      <c r="AK380" s="231"/>
      <c r="AL380" s="231"/>
      <c r="AM380" s="234"/>
      <c r="AN380" s="234"/>
      <c r="AO380" s="234"/>
      <c r="AP380" s="234"/>
      <c r="AQ380" s="112"/>
    </row>
    <row r="381" spans="2:43" ht="27.75" customHeight="1" x14ac:dyDescent="0.25">
      <c r="B381" s="145"/>
      <c r="C381" s="145">
        <v>2021</v>
      </c>
      <c r="D381" s="170" t="s">
        <v>1446</v>
      </c>
      <c r="E381" s="139" t="s">
        <v>1429</v>
      </c>
      <c r="F381" s="141" t="s">
        <v>717</v>
      </c>
      <c r="G381" s="146"/>
      <c r="H381" s="147"/>
      <c r="I381" s="148" t="s">
        <v>1427</v>
      </c>
      <c r="J381" s="149" t="s">
        <v>89</v>
      </c>
      <c r="K381" s="144" t="s">
        <v>69</v>
      </c>
      <c r="L381" s="150">
        <v>49</v>
      </c>
      <c r="M381" s="151" t="str">
        <f>IF(ISERROR(VLOOKUP(L381,Proposito_programa!$C$2:$E$59,2,FALSE))," ",VLOOKUP(L381,Proposito_programa!$C$2:$E$59,2,FALSE))</f>
        <v>Movilidad segura, sostenible y accesible</v>
      </c>
      <c r="N381" s="151" t="str">
        <f>IF(ISERROR(VLOOKUP(L381,Proposito_programa!$C$2:$E$59,3,FALSE))," ",VLOOKUP(L381,Proposito_programa!$C$2:$E$59,3,FALSE))</f>
        <v>Propósito 4: Hacer de Bogotá Región un modelo de movilidad multimodal, incluyente y sostenible</v>
      </c>
      <c r="O381" s="152">
        <v>2145</v>
      </c>
      <c r="P381" s="153"/>
      <c r="Q381" s="154"/>
      <c r="R381" s="155" t="s">
        <v>1431</v>
      </c>
      <c r="S381" s="154"/>
      <c r="T381" s="154"/>
      <c r="U381" s="227"/>
      <c r="V381" s="228"/>
      <c r="W381" s="142"/>
      <c r="X381" s="229"/>
      <c r="Y381" s="172"/>
      <c r="Z381" s="173"/>
      <c r="AA381" s="176">
        <v>196358868</v>
      </c>
      <c r="AB381" s="176">
        <v>133739974</v>
      </c>
      <c r="AC381" s="230"/>
      <c r="AD381" s="230"/>
      <c r="AE381" s="230"/>
      <c r="AF381" s="231"/>
      <c r="AG381" s="231"/>
      <c r="AH381" s="232"/>
      <c r="AI381" s="233"/>
      <c r="AJ381" s="231"/>
      <c r="AK381" s="231"/>
      <c r="AL381" s="231"/>
      <c r="AM381" s="234"/>
      <c r="AN381" s="234"/>
      <c r="AO381" s="234"/>
      <c r="AP381" s="234"/>
      <c r="AQ381" s="112"/>
    </row>
    <row r="382" spans="2:43" ht="27.75" customHeight="1" x14ac:dyDescent="0.25">
      <c r="B382" s="145"/>
      <c r="C382" s="145">
        <v>2021</v>
      </c>
      <c r="D382" s="170"/>
      <c r="E382" s="139">
        <v>22020</v>
      </c>
      <c r="F382" s="141" t="s">
        <v>1066</v>
      </c>
      <c r="G382" s="146"/>
      <c r="H382" s="147"/>
      <c r="I382" s="148" t="s">
        <v>1432</v>
      </c>
      <c r="J382" s="149" t="s">
        <v>89</v>
      </c>
      <c r="K382" s="144" t="s">
        <v>69</v>
      </c>
      <c r="L382" s="150">
        <v>1</v>
      </c>
      <c r="M382" s="151" t="s">
        <v>1141</v>
      </c>
      <c r="N382" s="151" t="s">
        <v>1142</v>
      </c>
      <c r="O382" s="152">
        <v>2081</v>
      </c>
      <c r="P382" s="153"/>
      <c r="Q382" s="154"/>
      <c r="R382" s="155" t="s">
        <v>1384</v>
      </c>
      <c r="S382" s="154"/>
      <c r="T382" s="154"/>
      <c r="U382" s="227"/>
      <c r="V382" s="228"/>
      <c r="W382" s="142"/>
      <c r="X382" s="229"/>
      <c r="Y382" s="172"/>
      <c r="Z382" s="173"/>
      <c r="AA382" s="176">
        <v>1875000000</v>
      </c>
      <c r="AB382" s="176">
        <v>1875000000</v>
      </c>
      <c r="AC382" s="230"/>
      <c r="AD382" s="230"/>
      <c r="AE382" s="230"/>
      <c r="AF382" s="231"/>
      <c r="AG382" s="231"/>
      <c r="AH382" s="232"/>
      <c r="AI382" s="233"/>
      <c r="AJ382" s="231"/>
      <c r="AK382" s="231"/>
      <c r="AL382" s="231"/>
      <c r="AM382" s="234"/>
      <c r="AN382" s="234"/>
      <c r="AO382" s="234"/>
      <c r="AP382" s="234"/>
      <c r="AQ382" s="112"/>
    </row>
    <row r="383" spans="2:43" ht="27.75" customHeight="1" x14ac:dyDescent="0.25">
      <c r="B383" s="145"/>
      <c r="C383" s="145">
        <v>2021</v>
      </c>
      <c r="D383" s="170"/>
      <c r="E383" s="139">
        <v>32020</v>
      </c>
      <c r="F383" s="141" t="s">
        <v>1066</v>
      </c>
      <c r="G383" s="146"/>
      <c r="H383" s="147"/>
      <c r="I383" s="148" t="s">
        <v>1433</v>
      </c>
      <c r="J383" s="149" t="s">
        <v>89</v>
      </c>
      <c r="K383" s="144" t="s">
        <v>69</v>
      </c>
      <c r="L383" s="150">
        <v>1</v>
      </c>
      <c r="M383" s="151" t="s">
        <v>1141</v>
      </c>
      <c r="N383" s="151" t="s">
        <v>1142</v>
      </c>
      <c r="O383" s="152">
        <v>2081</v>
      </c>
      <c r="P383" s="153"/>
      <c r="Q383" s="154"/>
      <c r="R383" s="155" t="s">
        <v>1384</v>
      </c>
      <c r="S383" s="154"/>
      <c r="T383" s="154"/>
      <c r="U383" s="227"/>
      <c r="V383" s="228"/>
      <c r="W383" s="142"/>
      <c r="X383" s="229"/>
      <c r="Y383" s="172"/>
      <c r="Z383" s="173"/>
      <c r="AA383" s="176">
        <v>25800000</v>
      </c>
      <c r="AB383" s="176">
        <v>24753638</v>
      </c>
      <c r="AC383" s="230"/>
      <c r="AD383" s="230"/>
      <c r="AE383" s="230"/>
      <c r="AF383" s="231"/>
      <c r="AG383" s="231"/>
      <c r="AH383" s="232"/>
      <c r="AI383" s="233"/>
      <c r="AJ383" s="231"/>
      <c r="AK383" s="231"/>
      <c r="AL383" s="231"/>
      <c r="AM383" s="234"/>
      <c r="AN383" s="234"/>
      <c r="AO383" s="234"/>
      <c r="AP383" s="234"/>
      <c r="AQ383" s="112"/>
    </row>
    <row r="384" spans="2:43" ht="27.75" customHeight="1" x14ac:dyDescent="0.25">
      <c r="B384" s="145"/>
      <c r="C384" s="145">
        <v>2021</v>
      </c>
      <c r="D384" s="170"/>
      <c r="E384" s="139">
        <v>9</v>
      </c>
      <c r="F384" s="141" t="s">
        <v>1066</v>
      </c>
      <c r="G384" s="146"/>
      <c r="H384" s="147"/>
      <c r="I384" s="148" t="s">
        <v>1434</v>
      </c>
      <c r="J384" s="149" t="s">
        <v>89</v>
      </c>
      <c r="K384" s="144" t="s">
        <v>69</v>
      </c>
      <c r="L384" s="150">
        <v>1</v>
      </c>
      <c r="M384" s="151" t="s">
        <v>1141</v>
      </c>
      <c r="N384" s="151" t="s">
        <v>1142</v>
      </c>
      <c r="O384" s="152">
        <v>2081</v>
      </c>
      <c r="P384" s="153"/>
      <c r="Q384" s="154"/>
      <c r="R384" s="155" t="s">
        <v>986</v>
      </c>
      <c r="S384" s="154"/>
      <c r="T384" s="154"/>
      <c r="U384" s="227"/>
      <c r="V384" s="228"/>
      <c r="W384" s="142"/>
      <c r="X384" s="229"/>
      <c r="Y384" s="172"/>
      <c r="Z384" s="173"/>
      <c r="AA384" s="176">
        <v>456000000</v>
      </c>
      <c r="AB384" s="176">
        <v>456000000</v>
      </c>
      <c r="AC384" s="230"/>
      <c r="AD384" s="230"/>
      <c r="AE384" s="230"/>
      <c r="AF384" s="231"/>
      <c r="AG384" s="231"/>
      <c r="AH384" s="232"/>
      <c r="AI384" s="233"/>
      <c r="AJ384" s="231"/>
      <c r="AK384" s="231"/>
      <c r="AL384" s="231"/>
      <c r="AM384" s="234"/>
      <c r="AN384" s="234"/>
      <c r="AO384" s="234"/>
      <c r="AP384" s="234"/>
      <c r="AQ384" s="112"/>
    </row>
    <row r="385" spans="2:43" ht="27.75" customHeight="1" x14ac:dyDescent="0.25">
      <c r="B385" s="145"/>
      <c r="C385" s="145">
        <v>2021</v>
      </c>
      <c r="D385" s="170"/>
      <c r="E385" s="139">
        <v>222021</v>
      </c>
      <c r="F385" s="141" t="s">
        <v>1066</v>
      </c>
      <c r="G385" s="146"/>
      <c r="H385" s="147"/>
      <c r="I385" s="148" t="s">
        <v>1435</v>
      </c>
      <c r="J385" s="149" t="s">
        <v>89</v>
      </c>
      <c r="K385" s="144" t="s">
        <v>69</v>
      </c>
      <c r="L385" s="150">
        <v>1</v>
      </c>
      <c r="M385" s="151" t="s">
        <v>1141</v>
      </c>
      <c r="N385" s="151" t="s">
        <v>1142</v>
      </c>
      <c r="O385" s="152">
        <v>2081</v>
      </c>
      <c r="P385" s="153"/>
      <c r="Q385" s="154"/>
      <c r="R385" s="155" t="s">
        <v>1384</v>
      </c>
      <c r="S385" s="154"/>
      <c r="T385" s="154"/>
      <c r="U385" s="227"/>
      <c r="V385" s="228"/>
      <c r="W385" s="142"/>
      <c r="X385" s="229"/>
      <c r="Y385" s="172"/>
      <c r="Z385" s="173"/>
      <c r="AA385" s="176">
        <v>2355777</v>
      </c>
      <c r="AB385" s="176">
        <v>2355777</v>
      </c>
      <c r="AC385" s="230"/>
      <c r="AD385" s="230"/>
      <c r="AE385" s="230"/>
      <c r="AF385" s="231"/>
      <c r="AG385" s="231"/>
      <c r="AH385" s="232"/>
      <c r="AI385" s="233"/>
      <c r="AJ385" s="231"/>
      <c r="AK385" s="231"/>
      <c r="AL385" s="231"/>
      <c r="AM385" s="234"/>
      <c r="AN385" s="234"/>
      <c r="AO385" s="234"/>
      <c r="AP385" s="234"/>
      <c r="AQ385" s="112"/>
    </row>
    <row r="386" spans="2:43" ht="27.75" customHeight="1" x14ac:dyDescent="0.25">
      <c r="B386" s="145"/>
      <c r="C386" s="145">
        <v>2021</v>
      </c>
      <c r="D386" s="170"/>
      <c r="E386" s="139">
        <v>502021</v>
      </c>
      <c r="F386" s="141" t="s">
        <v>1066</v>
      </c>
      <c r="G386" s="146"/>
      <c r="H386" s="147"/>
      <c r="I386" s="148" t="s">
        <v>1436</v>
      </c>
      <c r="J386" s="149" t="s">
        <v>89</v>
      </c>
      <c r="K386" s="144" t="s">
        <v>69</v>
      </c>
      <c r="L386" s="150">
        <v>1</v>
      </c>
      <c r="M386" s="151" t="s">
        <v>1141</v>
      </c>
      <c r="N386" s="151" t="s">
        <v>1142</v>
      </c>
      <c r="O386" s="152">
        <v>2081</v>
      </c>
      <c r="P386" s="153"/>
      <c r="Q386" s="154"/>
      <c r="R386" s="155" t="s">
        <v>986</v>
      </c>
      <c r="S386" s="154"/>
      <c r="T386" s="154"/>
      <c r="U386" s="227"/>
      <c r="V386" s="228"/>
      <c r="W386" s="142"/>
      <c r="X386" s="229"/>
      <c r="Y386" s="172"/>
      <c r="Z386" s="173"/>
      <c r="AA386" s="176">
        <v>1083767202</v>
      </c>
      <c r="AB386" s="176">
        <v>1083767202</v>
      </c>
      <c r="AC386" s="230"/>
      <c r="AD386" s="230"/>
      <c r="AE386" s="230"/>
      <c r="AF386" s="231"/>
      <c r="AG386" s="231"/>
      <c r="AH386" s="232"/>
      <c r="AI386" s="233"/>
      <c r="AJ386" s="231"/>
      <c r="AK386" s="231"/>
      <c r="AL386" s="231"/>
      <c r="AM386" s="234"/>
      <c r="AN386" s="234"/>
      <c r="AO386" s="234"/>
      <c r="AP386" s="234"/>
      <c r="AQ386" s="112"/>
    </row>
    <row r="387" spans="2:43" ht="27.75" customHeight="1" x14ac:dyDescent="0.25">
      <c r="B387" s="145"/>
      <c r="C387" s="145">
        <v>2021</v>
      </c>
      <c r="D387" s="170"/>
      <c r="E387" s="139">
        <v>502021</v>
      </c>
      <c r="F387" s="141" t="s">
        <v>1066</v>
      </c>
      <c r="G387" s="146"/>
      <c r="H387" s="147"/>
      <c r="I387" s="148" t="s">
        <v>1436</v>
      </c>
      <c r="J387" s="149" t="s">
        <v>89</v>
      </c>
      <c r="K387" s="144" t="s">
        <v>69</v>
      </c>
      <c r="L387" s="150">
        <v>1</v>
      </c>
      <c r="M387" s="151" t="s">
        <v>1141</v>
      </c>
      <c r="N387" s="151" t="s">
        <v>1142</v>
      </c>
      <c r="O387" s="152">
        <v>2081</v>
      </c>
      <c r="P387" s="153"/>
      <c r="Q387" s="154"/>
      <c r="R387" s="155" t="s">
        <v>986</v>
      </c>
      <c r="S387" s="154"/>
      <c r="T387" s="154"/>
      <c r="U387" s="227"/>
      <c r="V387" s="228"/>
      <c r="W387" s="142"/>
      <c r="X387" s="229"/>
      <c r="Y387" s="172"/>
      <c r="Z387" s="173"/>
      <c r="AA387" s="176">
        <v>87138415</v>
      </c>
      <c r="AB387" s="176">
        <v>87138415</v>
      </c>
      <c r="AC387" s="230"/>
      <c r="AD387" s="230"/>
      <c r="AE387" s="230"/>
      <c r="AF387" s="231"/>
      <c r="AG387" s="231"/>
      <c r="AH387" s="232"/>
      <c r="AI387" s="233"/>
      <c r="AJ387" s="231"/>
      <c r="AK387" s="231"/>
      <c r="AL387" s="231"/>
      <c r="AM387" s="234"/>
      <c r="AN387" s="234"/>
      <c r="AO387" s="234"/>
      <c r="AP387" s="234"/>
      <c r="AQ387" s="112"/>
    </row>
    <row r="388" spans="2:43" ht="27.75" customHeight="1" x14ac:dyDescent="0.25">
      <c r="B388" s="145"/>
      <c r="C388" s="145">
        <v>2021</v>
      </c>
      <c r="D388" s="170"/>
      <c r="E388" s="139">
        <v>712021</v>
      </c>
      <c r="F388" s="141" t="s">
        <v>1066</v>
      </c>
      <c r="G388" s="146"/>
      <c r="H388" s="147"/>
      <c r="I388" s="148" t="s">
        <v>1437</v>
      </c>
      <c r="J388" s="149" t="s">
        <v>89</v>
      </c>
      <c r="K388" s="144" t="s">
        <v>69</v>
      </c>
      <c r="L388" s="150">
        <v>1</v>
      </c>
      <c r="M388" s="151" t="s">
        <v>1141</v>
      </c>
      <c r="N388" s="151" t="s">
        <v>1142</v>
      </c>
      <c r="O388" s="152">
        <v>2081</v>
      </c>
      <c r="P388" s="153"/>
      <c r="Q388" s="154"/>
      <c r="R388" s="155" t="s">
        <v>1384</v>
      </c>
      <c r="S388" s="154"/>
      <c r="T388" s="154"/>
      <c r="U388" s="227"/>
      <c r="V388" s="228"/>
      <c r="W388" s="142"/>
      <c r="X388" s="229"/>
      <c r="Y388" s="172"/>
      <c r="Z388" s="173"/>
      <c r="AA388" s="176">
        <v>1937500000</v>
      </c>
      <c r="AB388" s="176">
        <v>1937500000</v>
      </c>
      <c r="AC388" s="230"/>
      <c r="AD388" s="230"/>
      <c r="AE388" s="230"/>
      <c r="AF388" s="231"/>
      <c r="AG388" s="231"/>
      <c r="AH388" s="232"/>
      <c r="AI388" s="233"/>
      <c r="AJ388" s="231"/>
      <c r="AK388" s="231"/>
      <c r="AL388" s="231"/>
      <c r="AM388" s="234"/>
      <c r="AN388" s="234"/>
      <c r="AO388" s="234"/>
      <c r="AP388" s="234"/>
      <c r="AQ388" s="112"/>
    </row>
    <row r="389" spans="2:43" ht="27.75" customHeight="1" x14ac:dyDescent="0.25">
      <c r="B389" s="145"/>
      <c r="C389" s="145">
        <v>2021</v>
      </c>
      <c r="D389" s="170"/>
      <c r="E389" s="139">
        <v>722021</v>
      </c>
      <c r="F389" s="141" t="s">
        <v>1066</v>
      </c>
      <c r="G389" s="146"/>
      <c r="H389" s="147"/>
      <c r="I389" s="148" t="s">
        <v>1438</v>
      </c>
      <c r="J389" s="149" t="s">
        <v>89</v>
      </c>
      <c r="K389" s="144" t="s">
        <v>69</v>
      </c>
      <c r="L389" s="150">
        <v>1</v>
      </c>
      <c r="M389" s="151" t="s">
        <v>1141</v>
      </c>
      <c r="N389" s="151" t="s">
        <v>1142</v>
      </c>
      <c r="O389" s="152">
        <v>2081</v>
      </c>
      <c r="P389" s="153"/>
      <c r="Q389" s="154"/>
      <c r="R389" s="155" t="s">
        <v>1384</v>
      </c>
      <c r="S389" s="154"/>
      <c r="T389" s="154"/>
      <c r="U389" s="227"/>
      <c r="V389" s="228"/>
      <c r="W389" s="142"/>
      <c r="X389" s="229"/>
      <c r="Y389" s="172"/>
      <c r="Z389" s="173"/>
      <c r="AA389" s="176">
        <v>29000000</v>
      </c>
      <c r="AB389" s="176">
        <v>17092911</v>
      </c>
      <c r="AC389" s="230"/>
      <c r="AD389" s="230"/>
      <c r="AE389" s="230"/>
      <c r="AF389" s="231"/>
      <c r="AG389" s="231"/>
      <c r="AH389" s="232"/>
      <c r="AI389" s="233"/>
      <c r="AJ389" s="231"/>
      <c r="AK389" s="231"/>
      <c r="AL389" s="231"/>
      <c r="AM389" s="234"/>
      <c r="AN389" s="234"/>
      <c r="AO389" s="234"/>
      <c r="AP389" s="234"/>
      <c r="AQ389" s="112"/>
    </row>
    <row r="390" spans="2:43" ht="27.75" customHeight="1" x14ac:dyDescent="0.25">
      <c r="B390" s="145"/>
      <c r="C390" s="145">
        <v>2021</v>
      </c>
      <c r="D390" s="170"/>
      <c r="E390" s="139"/>
      <c r="F390" s="141" t="s">
        <v>1066</v>
      </c>
      <c r="G390" s="146"/>
      <c r="H390" s="147"/>
      <c r="I390" s="148" t="s">
        <v>1441</v>
      </c>
      <c r="J390" s="149" t="s">
        <v>68</v>
      </c>
      <c r="K390" s="144"/>
      <c r="L390" s="150" t="s">
        <v>70</v>
      </c>
      <c r="M390" s="151"/>
      <c r="N390" s="151"/>
      <c r="O390" s="152"/>
      <c r="P390" s="153"/>
      <c r="Q390" s="154"/>
      <c r="R390" s="148" t="s">
        <v>1441</v>
      </c>
      <c r="S390" s="154"/>
      <c r="T390" s="154"/>
      <c r="U390" s="227"/>
      <c r="V390" s="228"/>
      <c r="W390" s="142"/>
      <c r="X390" s="229"/>
      <c r="Y390" s="172"/>
      <c r="Z390" s="173"/>
      <c r="AA390" s="176">
        <v>269138362</v>
      </c>
      <c r="AB390" s="176">
        <v>222629825</v>
      </c>
      <c r="AC390" s="230"/>
      <c r="AD390" s="230"/>
      <c r="AE390" s="230"/>
      <c r="AF390" s="231"/>
      <c r="AG390" s="231"/>
      <c r="AH390" s="232"/>
      <c r="AI390" s="233"/>
      <c r="AJ390" s="231"/>
      <c r="AK390" s="231"/>
      <c r="AL390" s="231"/>
      <c r="AM390" s="234"/>
      <c r="AN390" s="234"/>
      <c r="AO390" s="234"/>
      <c r="AP390" s="234"/>
      <c r="AQ390" s="112"/>
    </row>
    <row r="391" spans="2:43" ht="27.95" customHeight="1" x14ac:dyDescent="0.25">
      <c r="B391" s="252" t="s">
        <v>955</v>
      </c>
      <c r="C391" s="253"/>
      <c r="D391" s="253"/>
      <c r="E391" s="253"/>
      <c r="F391" s="141"/>
      <c r="G391" s="253"/>
      <c r="H391" s="253"/>
      <c r="I391" s="253"/>
      <c r="J391" s="253"/>
      <c r="K391" s="253"/>
      <c r="L391" s="253"/>
      <c r="M391" s="253"/>
      <c r="N391" s="253"/>
      <c r="O391" s="253"/>
      <c r="P391" s="254"/>
      <c r="Q391" s="144"/>
      <c r="R391" s="253"/>
      <c r="S391" s="253"/>
      <c r="T391" s="253"/>
      <c r="U391" s="253"/>
      <c r="V391" s="255"/>
      <c r="W391" s="256">
        <f>SUM(W14:W310)</f>
        <v>17617078618</v>
      </c>
      <c r="X391" s="256">
        <f>SUM(X14:X310)</f>
        <v>0</v>
      </c>
      <c r="Y391" s="256">
        <f>SUM(Y14:Y310)</f>
        <v>67</v>
      </c>
      <c r="Z391" s="256">
        <f>SUM(Z14:Z310)</f>
        <v>707028066</v>
      </c>
      <c r="AA391" s="256">
        <f>SUM(AA14:AA390)</f>
        <v>26129138615</v>
      </c>
      <c r="AB391" s="256">
        <f>SUM(AB14:AB390)</f>
        <v>15867585138</v>
      </c>
      <c r="AC391" s="253"/>
      <c r="AD391" s="253"/>
      <c r="AE391" s="254"/>
      <c r="AF391" s="144"/>
      <c r="AG391" s="253"/>
      <c r="AH391" s="257"/>
      <c r="AI391" s="253"/>
      <c r="AJ391" s="253"/>
      <c r="AK391" s="253"/>
      <c r="AL391" s="253"/>
      <c r="AM391" s="253"/>
      <c r="AN391" s="258"/>
      <c r="AO391" s="259"/>
      <c r="AP391" s="260"/>
      <c r="AQ391" s="256">
        <f>SUM(AQ14:AQ310)</f>
        <v>185.64495923505561</v>
      </c>
    </row>
  </sheetData>
  <autoFilter ref="B13:AW391" xr:uid="{00000000-0009-0000-0000-000000000000}"/>
  <mergeCells count="29">
    <mergeCell ref="AM11:AP11"/>
    <mergeCell ref="D12:E12"/>
    <mergeCell ref="J12:N12"/>
    <mergeCell ref="Q12:V12"/>
    <mergeCell ref="AM12:AP12"/>
    <mergeCell ref="B11:V11"/>
    <mergeCell ref="W11:AB11"/>
    <mergeCell ref="AC11:AH11"/>
    <mergeCell ref="AI11:AL11"/>
    <mergeCell ref="AI8:AJ8"/>
    <mergeCell ref="B9:E9"/>
    <mergeCell ref="H9:I9"/>
    <mergeCell ref="L9:Q10"/>
    <mergeCell ref="AI9:AJ9"/>
    <mergeCell ref="B10:E10"/>
    <mergeCell ref="G10:I10"/>
    <mergeCell ref="AI10:AJ10"/>
    <mergeCell ref="B6:E6"/>
    <mergeCell ref="J6:L6"/>
    <mergeCell ref="AI6:AJ6"/>
    <mergeCell ref="B7:E7"/>
    <mergeCell ref="J7:L7"/>
    <mergeCell ref="AI7:AJ7"/>
    <mergeCell ref="B2:AM2"/>
    <mergeCell ref="B3:AM3"/>
    <mergeCell ref="B5:E5"/>
    <mergeCell ref="J5:L5"/>
    <mergeCell ref="P5:Q5"/>
    <mergeCell ref="X5:AM5"/>
  </mergeCells>
  <dataValidations count="18">
    <dataValidation type="whole" operator="greaterThanOrEqual" allowBlank="1" showInputMessage="1" showErrorMessage="1" sqref="F9:F10" xr:uid="{00000000-0002-0000-0000-000000000000}">
      <formula1>0</formula1>
    </dataValidation>
    <dataValidation type="custom" allowBlank="1" showInputMessage="1" showErrorMessage="1" sqref="Z7" xr:uid="{00000000-0002-0000-0000-000001000000}">
      <formula1>vacio()</formula1>
    </dataValidation>
    <dataValidation type="whole" operator="greaterThan" allowBlank="1" showInputMessage="1" showErrorMessage="1" sqref="F6:F7 J6:K7 J10:K10" xr:uid="{00000000-0002-0000-0000-000002000000}">
      <formula1>0</formula1>
    </dataValidation>
    <dataValidation type="list" allowBlank="1" showInputMessage="1" showErrorMessage="1" sqref="J5:L5" xr:uid="{00000000-0002-0000-0000-000003000000}">
      <formula1>Sector</formula1>
    </dataValidation>
    <dataValidation type="date" allowBlank="1" showInputMessage="1" showErrorMessage="1" errorTitle="Error" error="La fecha de suscripción debe estar entre el 1/01/2021 a 30/04/2021." sqref="AC14:AC119" xr:uid="{00000000-0002-0000-0000-000004000000}">
      <formula1>44197</formula1>
      <formula2>44316</formula2>
    </dataValidation>
    <dataValidation type="whole" operator="greaterThanOrEqual" allowBlank="1" showInputMessage="1" showErrorMessage="1" errorTitle="Error" error="Registre solo números (no guiones, comas o texto)" sqref="AA34 W14:W390 Y14:Z390 AF14:AH390 AB14:AB375 AB380:AB390" xr:uid="{00000000-0002-0000-0000-000005000000}">
      <formula1>0</formula1>
    </dataValidation>
    <dataValidation type="list" showInputMessage="1" showErrorMessage="1" errorTitle="Tipo de contrato no permitido" error="El tipo de contrato debe corresponder a un número. Consulte el instructivo para más información_x000a_" sqref="F14:F390" xr:uid="{00000000-0002-0000-0000-000006000000}">
      <formula1>tipo</formula1>
    </dataValidation>
    <dataValidation type="list" allowBlank="1" showInputMessage="1" showErrorMessage="1" errorTitle="Error " error="Debe seleccionar una opción dentro de la lista_x000a_" sqref="G14:G390" xr:uid="{00000000-0002-0000-0000-000007000000}">
      <formula1>modal</formula1>
    </dataValidation>
    <dataValidation type="whole" operator="lessThanOrEqual" allowBlank="1" showInputMessage="1" showErrorMessage="1" error="Registre valor negativo" sqref="X14:X390" xr:uid="{00000000-0002-0000-0000-000008000000}">
      <formula1>0</formula1>
    </dataValidation>
    <dataValidation type="whole" operator="greaterThan" allowBlank="1" showInputMessage="1" showErrorMessage="1" error="Registre vigencia" sqref="C14:C390" xr:uid="{00000000-0002-0000-0000-000009000000}">
      <formula1>0</formula1>
    </dataValidation>
    <dataValidation type="whole" operator="greaterThanOrEqual" allowBlank="1" showInputMessage="1" showErrorMessage="1" error="Registre solo números (no guiones, comas o texto)" sqref="AL14:AL390" xr:uid="{00000000-0002-0000-0000-00000A000000}">
      <formula1>0</formula1>
    </dataValidation>
    <dataValidation operator="greaterThan" allowBlank="1" showErrorMessage="1" errorTitle="Error" error="Debe digitar un número._x000a_" sqref="O14:P390" xr:uid="{00000000-0002-0000-0000-00000B000000}"/>
    <dataValidation type="list" allowBlank="1" showInputMessage="1" showErrorMessage="1" errorTitle="Error" error="Debe seleccionar un item de la lista_x000a_" sqref="J14:J390" xr:uid="{00000000-0002-0000-0000-00000C000000}">
      <formula1>afectacion</formula1>
    </dataValidation>
    <dataValidation type="list" allowBlank="1" showInputMessage="1" showErrorMessage="1" sqref="S14:S390" xr:uid="{00000000-0002-0000-0000-00000D000000}">
      <formula1>naturaleza</formula1>
    </dataValidation>
    <dataValidation type="list" allowBlank="1" showInputMessage="1" showErrorMessage="1" sqref="H14:H390" xr:uid="{00000000-0002-0000-0000-00000E000000}">
      <formula1>IF(G14="Selección abreviada",sa,IF(G14="Contratación directa",cd,IF(G14="Régimen especial",re,na)))</formula1>
    </dataValidation>
    <dataValidation type="list" allowBlank="1" showInputMessage="1" showErrorMessage="1" sqref="L14:L390" xr:uid="{00000000-0002-0000-0000-00000F000000}">
      <formula1>IF(J14="Inversión",programanue,na)</formula1>
    </dataValidation>
    <dataValidation type="date" operator="greaterThanOrEqual" allowBlank="1" showInputMessage="1" showErrorMessage="1" errorTitle="ERROR" error="La fecha de cesión debe ser mayor a la fecha de inicio." sqref="AK14:AK390" xr:uid="{00000000-0002-0000-0000-000010000000}">
      <formula1>AC14</formula1>
    </dataValidation>
    <dataValidation type="date" allowBlank="1" showInputMessage="1" showErrorMessage="1" sqref="AC120:AC391" xr:uid="{00000000-0002-0000-0000-000011000000}">
      <formula1>44197</formula1>
      <formula2>44561</formula2>
    </dataValidation>
  </dataValidations>
  <hyperlinks>
    <hyperlink ref="E14" r:id="rId1" xr:uid="{00000000-0004-0000-0000-000000000000}"/>
    <hyperlink ref="E15" r:id="rId2" xr:uid="{00000000-0004-0000-0000-000001000000}"/>
    <hyperlink ref="E16" r:id="rId3" xr:uid="{00000000-0004-0000-0000-000002000000}"/>
    <hyperlink ref="E17" r:id="rId4" xr:uid="{00000000-0004-0000-0000-000003000000}"/>
    <hyperlink ref="E18" r:id="rId5" xr:uid="{00000000-0004-0000-0000-000004000000}"/>
    <hyperlink ref="E19" r:id="rId6" xr:uid="{00000000-0004-0000-0000-000005000000}"/>
    <hyperlink ref="E20" r:id="rId7" xr:uid="{00000000-0004-0000-0000-000006000000}"/>
    <hyperlink ref="E21" r:id="rId8" xr:uid="{00000000-0004-0000-0000-000007000000}"/>
    <hyperlink ref="E22" r:id="rId9" xr:uid="{00000000-0004-0000-0000-000008000000}"/>
    <hyperlink ref="E23" r:id="rId10" display="https://community.secop.gov.co/Public/Tendering/OpportunityDetail/Index?noticeUID=CO1.NTC.1751519&amp;isFromPublicArea=True&amp;isModal=False" xr:uid="{00000000-0004-0000-0000-000009000000}"/>
    <hyperlink ref="E24" r:id="rId11" xr:uid="{00000000-0004-0000-0000-00000A000000}"/>
    <hyperlink ref="E25" r:id="rId12" xr:uid="{00000000-0004-0000-0000-00000B000000}"/>
    <hyperlink ref="E26" r:id="rId13" tooltip="https://community.secop.gov.co/Public/Common/GoogleReCaptcha/Index?previousUrl=https%3a%2f%2fcommunity.secop.gov.co%2fPublic%2fTendering%2fOpportunityDetail%2fIndex%3fnoticeUID%3dCO1.NTC.1766098%26isFromPublicArea%3dTrue%26isModal%3dFalse" xr:uid="{00000000-0004-0000-0000-00000C000000}"/>
    <hyperlink ref="E27" r:id="rId14" xr:uid="{00000000-0004-0000-0000-00000D000000}"/>
    <hyperlink ref="E28" r:id="rId15" xr:uid="{00000000-0004-0000-0000-00000E000000}"/>
    <hyperlink ref="E29" r:id="rId16" xr:uid="{00000000-0004-0000-0000-00000F000000}"/>
    <hyperlink ref="E30" r:id="rId17" xr:uid="{00000000-0004-0000-0000-000010000000}"/>
    <hyperlink ref="E31" r:id="rId18" xr:uid="{00000000-0004-0000-0000-000011000000}"/>
    <hyperlink ref="E32" r:id="rId19" xr:uid="{00000000-0004-0000-0000-000012000000}"/>
    <hyperlink ref="E33" r:id="rId20" xr:uid="{00000000-0004-0000-0000-000013000000}"/>
    <hyperlink ref="E34" r:id="rId21" xr:uid="{00000000-0004-0000-0000-000014000000}"/>
    <hyperlink ref="E35" r:id="rId22" xr:uid="{00000000-0004-0000-0000-000015000000}"/>
    <hyperlink ref="E36" r:id="rId23" xr:uid="{00000000-0004-0000-0000-000016000000}"/>
    <hyperlink ref="E37" r:id="rId24" xr:uid="{00000000-0004-0000-0000-000017000000}"/>
    <hyperlink ref="E38" r:id="rId25" xr:uid="{00000000-0004-0000-0000-000018000000}"/>
    <hyperlink ref="E39" r:id="rId26" xr:uid="{00000000-0004-0000-0000-000019000000}"/>
    <hyperlink ref="E40" r:id="rId27" xr:uid="{00000000-0004-0000-0000-00001A000000}"/>
    <hyperlink ref="E41" r:id="rId28" xr:uid="{00000000-0004-0000-0000-00001B000000}"/>
    <hyperlink ref="E42" r:id="rId29" display="https://community.secop.gov.co/Public/Common/GoogleReCaptcha/Index?previousUrl=https%3a%2f%2fcommunity.secop.gov.co%2fPublic%2fTendering%2fOpportunityDetail%2fIndex%3fnoticeUID%3dCO1.NTC.1782891%26isFromPublicArea%3dTrue%26isModal%3dFalse" xr:uid="{00000000-0004-0000-0000-00001C000000}"/>
    <hyperlink ref="E43" r:id="rId30" display="https://community.secop.gov.co/Public/Common/GoogleReCaptcha/Index?previousUrl=https%3a%2f%2fcommunity.secop.gov.co%2fPublic%2fTendering%2fOpportunityDetail%2fIndex%3fnoticeUID%3dCO1.NTC.1782958%26isFromPublicArea%3dTrue%26isModal%3dFalse" xr:uid="{00000000-0004-0000-0000-00001D000000}"/>
    <hyperlink ref="E44" r:id="rId31" xr:uid="{00000000-0004-0000-0000-00001E000000}"/>
    <hyperlink ref="E45" r:id="rId32" xr:uid="{00000000-0004-0000-0000-00001F000000}"/>
    <hyperlink ref="E47" r:id="rId33" xr:uid="{00000000-0004-0000-0000-000020000000}"/>
    <hyperlink ref="E48" r:id="rId34" xr:uid="{00000000-0004-0000-0000-000021000000}"/>
    <hyperlink ref="E49" r:id="rId35" xr:uid="{00000000-0004-0000-0000-000022000000}"/>
    <hyperlink ref="E50" r:id="rId36" display="https://community.secop.gov.co/Public/Tendering/OpportunityDetail/Index?noticeUID=CO1.NTC.1735799&amp;isFromPublicArea=True&amp;isModal=False" xr:uid="{00000000-0004-0000-0000-000023000000}"/>
    <hyperlink ref="E52" r:id="rId37" xr:uid="{00000000-0004-0000-0000-000024000000}"/>
    <hyperlink ref="E53" r:id="rId38" xr:uid="{00000000-0004-0000-0000-000025000000}"/>
    <hyperlink ref="E54" r:id="rId39" xr:uid="{00000000-0004-0000-0000-000026000000}"/>
    <hyperlink ref="E55" r:id="rId40" xr:uid="{00000000-0004-0000-0000-000027000000}"/>
    <hyperlink ref="E56" r:id="rId41" xr:uid="{00000000-0004-0000-0000-000028000000}"/>
    <hyperlink ref="E57" r:id="rId42" xr:uid="{00000000-0004-0000-0000-000029000000}"/>
    <hyperlink ref="E58" r:id="rId43" xr:uid="{00000000-0004-0000-0000-00002A000000}"/>
    <hyperlink ref="E59" r:id="rId44" xr:uid="{00000000-0004-0000-0000-00002B000000}"/>
    <hyperlink ref="E60" r:id="rId45" display="FDLSF-CPS-048-2022" xr:uid="{00000000-0004-0000-0000-00002C000000}"/>
    <hyperlink ref="E61" r:id="rId46" xr:uid="{00000000-0004-0000-0000-00002D000000}"/>
    <hyperlink ref="E62" r:id="rId47" xr:uid="{00000000-0004-0000-0000-00002E000000}"/>
    <hyperlink ref="E66" r:id="rId48" xr:uid="{00000000-0004-0000-0000-00002F000000}"/>
    <hyperlink ref="E69" r:id="rId49" xr:uid="{00000000-0004-0000-0000-000030000000}"/>
    <hyperlink ref="E68" r:id="rId50" xr:uid="{00000000-0004-0000-0000-000031000000}"/>
    <hyperlink ref="E67" r:id="rId51" xr:uid="{00000000-0004-0000-0000-000032000000}"/>
    <hyperlink ref="E64" r:id="rId52" xr:uid="{00000000-0004-0000-0000-000033000000}"/>
    <hyperlink ref="E65" r:id="rId53" xr:uid="{00000000-0004-0000-0000-000034000000}"/>
    <hyperlink ref="E70" r:id="rId54" xr:uid="{00000000-0004-0000-0000-000035000000}"/>
    <hyperlink ref="E71" r:id="rId55" xr:uid="{00000000-0004-0000-0000-000036000000}"/>
    <hyperlink ref="E72" r:id="rId56" xr:uid="{00000000-0004-0000-0000-000037000000}"/>
    <hyperlink ref="E73" r:id="rId57" xr:uid="{00000000-0004-0000-0000-000038000000}"/>
    <hyperlink ref="E74" r:id="rId58" xr:uid="{00000000-0004-0000-0000-000039000000}"/>
    <hyperlink ref="E75" r:id="rId59" xr:uid="{00000000-0004-0000-0000-00003A000000}"/>
    <hyperlink ref="E77" r:id="rId60" xr:uid="{00000000-0004-0000-0000-00003B000000}"/>
    <hyperlink ref="E78" r:id="rId61" xr:uid="{00000000-0004-0000-0000-00003C000000}"/>
    <hyperlink ref="E79" r:id="rId62" xr:uid="{00000000-0004-0000-0000-00003D000000}"/>
    <hyperlink ref="E80" r:id="rId63" xr:uid="{00000000-0004-0000-0000-00003E000000}"/>
    <hyperlink ref="E81" r:id="rId64" xr:uid="{00000000-0004-0000-0000-00003F000000}"/>
    <hyperlink ref="E82" r:id="rId65" xr:uid="{00000000-0004-0000-0000-000040000000}"/>
    <hyperlink ref="E83" r:id="rId66" xr:uid="{00000000-0004-0000-0000-000041000000}"/>
    <hyperlink ref="E84" r:id="rId67" xr:uid="{00000000-0004-0000-0000-000042000000}"/>
    <hyperlink ref="E86" r:id="rId68" display="FDSF-CPS-075-2021" xr:uid="{00000000-0004-0000-0000-000043000000}"/>
    <hyperlink ref="E87" r:id="rId69" xr:uid="{00000000-0004-0000-0000-000044000000}"/>
    <hyperlink ref="E88" r:id="rId70" xr:uid="{00000000-0004-0000-0000-000045000000}"/>
    <hyperlink ref="E89" r:id="rId71" xr:uid="{00000000-0004-0000-0000-000046000000}"/>
    <hyperlink ref="E90" r:id="rId72" xr:uid="{00000000-0004-0000-0000-000047000000}"/>
    <hyperlink ref="E76" r:id="rId73" xr:uid="{00000000-0004-0000-0000-000048000000}"/>
    <hyperlink ref="E85" r:id="rId74" xr:uid="{00000000-0004-0000-0000-000049000000}"/>
    <hyperlink ref="E91" r:id="rId75" xr:uid="{00000000-0004-0000-0000-00004A000000}"/>
    <hyperlink ref="E92" r:id="rId76" xr:uid="{00000000-0004-0000-0000-00004B000000}"/>
    <hyperlink ref="E93" r:id="rId77" xr:uid="{00000000-0004-0000-0000-00004C000000}"/>
    <hyperlink ref="E94" r:id="rId78" xr:uid="{00000000-0004-0000-0000-00004D000000}"/>
    <hyperlink ref="E95" r:id="rId79" xr:uid="{00000000-0004-0000-0000-00004E000000}"/>
    <hyperlink ref="E96" r:id="rId80" display="FDLSF-CPS-085-2021" xr:uid="{00000000-0004-0000-0000-00004F000000}"/>
    <hyperlink ref="E97" r:id="rId81" xr:uid="{00000000-0004-0000-0000-000050000000}"/>
    <hyperlink ref="E98" r:id="rId82" xr:uid="{00000000-0004-0000-0000-000051000000}"/>
    <hyperlink ref="E99" r:id="rId83" xr:uid="{00000000-0004-0000-0000-000052000000}"/>
    <hyperlink ref="E100" r:id="rId84" xr:uid="{00000000-0004-0000-0000-000053000000}"/>
    <hyperlink ref="E101" r:id="rId85" xr:uid="{00000000-0004-0000-0000-000054000000}"/>
    <hyperlink ref="E102" r:id="rId86" xr:uid="{00000000-0004-0000-0000-000055000000}"/>
    <hyperlink ref="E103" r:id="rId87" xr:uid="{00000000-0004-0000-0000-000056000000}"/>
    <hyperlink ref="E104" r:id="rId88" xr:uid="{00000000-0004-0000-0000-000057000000}"/>
    <hyperlink ref="E105" r:id="rId89" xr:uid="{00000000-0004-0000-0000-000058000000}"/>
    <hyperlink ref="E106" r:id="rId90" display="FDLSF-CPS-097-2022" xr:uid="{00000000-0004-0000-0000-000059000000}"/>
    <hyperlink ref="E107" r:id="rId91" xr:uid="{00000000-0004-0000-0000-00005A000000}"/>
    <hyperlink ref="E108" r:id="rId92" xr:uid="{00000000-0004-0000-0000-00005B000000}"/>
    <hyperlink ref="E109" r:id="rId93" xr:uid="{00000000-0004-0000-0000-00005C000000}"/>
    <hyperlink ref="E110" r:id="rId94" xr:uid="{00000000-0004-0000-0000-00005D000000}"/>
    <hyperlink ref="E111" r:id="rId95" xr:uid="{00000000-0004-0000-0000-00005E000000}"/>
    <hyperlink ref="E113" r:id="rId96" xr:uid="{00000000-0004-0000-0000-00005F000000}"/>
    <hyperlink ref="E114" r:id="rId97" xr:uid="{00000000-0004-0000-0000-000060000000}"/>
    <hyperlink ref="E115" r:id="rId98" xr:uid="{00000000-0004-0000-0000-000061000000}"/>
    <hyperlink ref="E116" r:id="rId99" xr:uid="{00000000-0004-0000-0000-000062000000}"/>
    <hyperlink ref="E117" r:id="rId100" xr:uid="{00000000-0004-0000-0000-000063000000}"/>
    <hyperlink ref="E118" r:id="rId101" xr:uid="{00000000-0004-0000-0000-000064000000}"/>
    <hyperlink ref="E112" r:id="rId102" display="https://community.secop.gov.co/Public/Common/GoogleReCaptcha/Index?previousUrl=https%3a%2f%2fcommunity.secop.gov.co%2fPublic%2fTendering%2fOpportunityDetail%2fIndex%3fnoticeUID%3dCO1.NTC.1908871%26isFromPublicArea%3dTrue%26isModal%3dFalse" xr:uid="{00000000-0004-0000-0000-000065000000}"/>
    <hyperlink ref="E119" r:id="rId103" display="https://community.secop.gov.co/Public/Common/GoogleReCaptcha/Index?previousUrl=https%3a%2f%2fcommunity.secop.gov.co%2fPublic%2fTendering%2fOpportunityDetail%2fIndex%3fnoticeUID%3dCO1.NTC.1897456%26isFromPublicArea%3dTrue%26isModal%3dFalse" xr:uid="{00000000-0004-0000-0000-000066000000}"/>
    <hyperlink ref="E121" r:id="rId104" display="https://community.secop.gov.co/Public/Tendering/OpportunityDetail/Index?noticeUID=CO1.NTC.1958148&amp;isFromPublicArea=True&amp;isModal=False" xr:uid="{00000000-0004-0000-0000-000067000000}"/>
    <hyperlink ref="E122" r:id="rId105" display="https://community.secop.gov.co/Public/Tendering/OpportunityDetail/Index?noticeUID=CO1.NTC.1998335&amp;isFromPublicArea=True&amp;isModal=False" xr:uid="{00000000-0004-0000-0000-000068000000}"/>
    <hyperlink ref="E124" r:id="rId106" display="https://community.secop.gov.co/Public/Tendering/OpportunityDetail/Index?noticeUID=CO1.NTC.2015070&amp;isFromPublicArea=True&amp;isModal=False" xr:uid="{00000000-0004-0000-0000-000069000000}"/>
    <hyperlink ref="E125" r:id="rId107" display="https://community.secop.gov.co/Public/Tendering/OpportunityDetail/Index?noticeUID=CO1.NTC.1985261&amp;isFromPublicArea=True&amp;isModal=False" xr:uid="{00000000-0004-0000-0000-00006A000000}"/>
    <hyperlink ref="E126" r:id="rId108" display="https://community.secop.gov.co/Public/Tendering/OpportunityDetail/Index?noticeUID=CO1.NTC.2061624&amp;isFromPublicArea=True&amp;isModal=False" xr:uid="{00000000-0004-0000-0000-00006B000000}"/>
    <hyperlink ref="E128" r:id="rId109" display="https://community.secop.gov.co/Public/Tendering/OpportunityDetail/Index?noticeUID=CO1.NTC.2113794&amp;isFromPublicArea=True&amp;isModal=False" xr:uid="{00000000-0004-0000-0000-00006C000000}"/>
    <hyperlink ref="E123" r:id="rId110" display="https://community.secop.gov.co/Public/Tendering/OpportunityDetail/Index?noticeUID=CO1.NTC.2023840&amp;isFromPublicArea=True&amp;isModal=FalseFDLSF-CIA-114-2021" xr:uid="{00000000-0004-0000-0000-00006D000000}"/>
    <hyperlink ref="E130" r:id="rId111" display="https://community.secop.gov.co/Public/Tendering/OpportunityDetail/Index?noticeUID=CO1.NTC.2174369&amp;isFromPublicArea=True&amp;isModal=False" xr:uid="{00000000-0004-0000-0000-00006E000000}"/>
    <hyperlink ref="E129" r:id="rId112" display="https://community.secop.gov.co/Public/Tendering/OpportunityDetail/Index?noticeUID=CO1.NTC.2174017&amp;isFromPublicArea=True&amp;isModal=False" xr:uid="{00000000-0004-0000-0000-00006F000000}"/>
    <hyperlink ref="E131" r:id="rId113" display="https://community.secop.gov.co/Public/Tendering/OpportunityDetail/Index?noticeUID=CO1.NTC.2179627&amp;isFromPublicArea=True&amp;isModal=False" xr:uid="{00000000-0004-0000-0000-000070000000}"/>
    <hyperlink ref="E133" r:id="rId114" display="https://community.secop.gov.co/Public/Tendering/OpportunityDetail/Index?noticeUID=CO1.NTC.2179645&amp;isFromPublicArea=True&amp;isModal=False" xr:uid="{00000000-0004-0000-0000-000071000000}"/>
    <hyperlink ref="E134" r:id="rId115" display="https://community.secop.gov.co/Public/Tendering/OpportunityDetail/Index?noticeUID=CO1.NTC.2181207&amp;isFromPublicArea=True&amp;isModal=False" xr:uid="{00000000-0004-0000-0000-000072000000}"/>
    <hyperlink ref="E132" r:id="rId116" display="https://community.secop.gov.co/Public/Tendering/OpportunityDetail/Index?noticeUID=CO1.NTC.2179494&amp;isFromPublicArea=True&amp;isModal=False" xr:uid="{00000000-0004-0000-0000-000073000000}"/>
    <hyperlink ref="E120" r:id="rId117" display="https://community.secop.gov.co/Public/Tendering/OpportunityDetail/Index?noticeUID=CO1.NTC.1974119&amp;isFromPublicArea=True&amp;isModal=False" xr:uid="{00000000-0004-0000-0000-000074000000}"/>
    <hyperlink ref="E136" r:id="rId118" display="https://community.secop.gov.co/Public/Tendering/OpportunityDetail/Index?noticeUID=CO1.NTC.2187317&amp;isFromPublicArea=True&amp;isModal=False" xr:uid="{00000000-0004-0000-0000-000075000000}"/>
    <hyperlink ref="E139" r:id="rId119" display="https://community.secop.gov.co/Public/Tendering/OpportunityDetail/Index?noticeUID=CO1.NTC.2193608&amp;isFromPublicArea=True&amp;isModal=False" xr:uid="{00000000-0004-0000-0000-000076000000}"/>
    <hyperlink ref="E135" r:id="rId120" display="https://community.secop.gov.co/Public/Tendering/OpportunityDetail/Index?noticeUID=CO1.NTC.2182808&amp;isFromPublicArea=True&amp;isModal=False" xr:uid="{00000000-0004-0000-0000-000077000000}"/>
    <hyperlink ref="E137" r:id="rId121" display="https://community.secop.gov.co/Public/Tendering/OpportunityDetail/Index?noticeUID=CO1.NTC.2193394&amp;isFromPublicArea=True&amp;isModal=False" xr:uid="{00000000-0004-0000-0000-000078000000}"/>
    <hyperlink ref="E138" r:id="rId122" display="https://community.secop.gov.co/Public/Tendering/OpportunityDetail/Index?noticeUID=CO1.NTC.2193394&amp;isFromPublicArea=True&amp;isModal=False" xr:uid="{00000000-0004-0000-0000-000079000000}"/>
    <hyperlink ref="E127" r:id="rId123" xr:uid="{00000000-0004-0000-0000-00007A000000}"/>
    <hyperlink ref="E140" r:id="rId124" display="https://community.secop.gov.co/Public/Tendering/OpportunityDetail/Index?noticeUID=CO1.NTC.2193394&amp;isFromPublicArea=True&amp;isModal=False" xr:uid="{00000000-0004-0000-0000-00007B000000}"/>
    <hyperlink ref="E141" r:id="rId125" display="https://community.secop.gov.co/Public/Tendering/OpportunityDetail/Index?noticeUID=CO1.NTC.2196159&amp;isFromPublicArea=True&amp;isModal=False" xr:uid="{00000000-0004-0000-0000-00007C000000}"/>
    <hyperlink ref="E151" r:id="rId126" display="https://community.secop.gov.co/Public/Tendering/OpportunityDetail/Index?noticeUID=CO1.NTC.2198267&amp;isFromPublicArea=True&amp;isModal=False" xr:uid="{00000000-0004-0000-0000-00007D000000}"/>
    <hyperlink ref="E146" r:id="rId127" display="https://community.secop.gov.co/Public/Tendering/OpportunityDetail/Index?noticeUID=CO1.NTC.2196494&amp;isFromPublicArea=True&amp;isModal=False" xr:uid="{00000000-0004-0000-0000-00007E000000}"/>
    <hyperlink ref="E142" r:id="rId128" display="https://community.secop.gov.co/Public/Tendering/OpportunityDetail/Index?noticeUID=CO1.NTC.2196323&amp;isFromPublicArea=True&amp;isModal=False" xr:uid="{00000000-0004-0000-0000-00007F000000}"/>
    <hyperlink ref="E143" r:id="rId129" display="https://community.secop.gov.co/Public/Tendering/OpportunityDetail/Index?noticeUID=CO1.NTC.2196232&amp;isFromPublicArea=True&amp;isModal=False" xr:uid="{00000000-0004-0000-0000-000080000000}"/>
    <hyperlink ref="E153" r:id="rId130" display="https://community.secop.gov.co/Public/Tendering/OpportunityDetail/Index?noticeUID=CO1.NTC.2199924&amp;isFromPublicArea=True&amp;isModal=False" xr:uid="{00000000-0004-0000-0000-000081000000}"/>
    <hyperlink ref="E144" r:id="rId131" display="https://community.secop.gov.co/Public/Tendering/OpportunityDetail/Index?noticeUID=CO1.NTC.2195790&amp;isFromPublicArea=True&amp;isModal=False" xr:uid="{00000000-0004-0000-0000-000082000000}"/>
    <hyperlink ref="E145" r:id="rId132" display="https://community.secop.gov.co/Public/Tendering/OpportunityDetail/Index?noticeUID=CO1.NTC.2196626&amp;isFromPublicArea=True&amp;isModal=False" xr:uid="{00000000-0004-0000-0000-000083000000}"/>
    <hyperlink ref="E148" r:id="rId133" display="https://community.secop.gov.co/Public/Tendering/OpportunityDetail/Index?noticeUID=CO1.NTC.2196159&amp;isFromPublicArea=True&amp;isModal=False" xr:uid="{00000000-0004-0000-0000-000084000000}"/>
    <hyperlink ref="E147" r:id="rId134" display="https://community.secop.gov.co/Public/Tendering/OpportunityDetail/Index?noticeUID=CO1.NTC.2197259&amp;isFromPublicArea=True&amp;isModal=False" xr:uid="{00000000-0004-0000-0000-000085000000}"/>
    <hyperlink ref="E150" r:id="rId135" display="https://community.secop.gov.co/Public/Tendering/OpportunityDetail/Index?noticeUID=CO1.NTC.2199347&amp;isFromPublicArea=True&amp;isModal=False" xr:uid="{00000000-0004-0000-0000-000086000000}"/>
    <hyperlink ref="E152" r:id="rId136" display="https://community.secop.gov.co/Public/Tendering/OpportunityDetail/Index?noticeUID=CO1.NTC.2198958&amp;isFromPublicArea=True&amp;isModal=False" xr:uid="{00000000-0004-0000-0000-000087000000}"/>
    <hyperlink ref="E149" r:id="rId137" display="https://community.secop.gov.co/Public/Tendering/OpportunityDetail/Index?noticeUID=CO1.NTC.2198485&amp;isFromPublicArea=True&amp;isModal=False" xr:uid="{00000000-0004-0000-0000-000088000000}"/>
    <hyperlink ref="E154" r:id="rId138" display="https://community.secop.gov.co/Public/Tendering/OpportunityDetail/Index?noticeUID=CO1.NTC.2199629&amp;isFromPublicArea=True&amp;isModal=False" xr:uid="{00000000-0004-0000-0000-000089000000}"/>
    <hyperlink ref="E155" r:id="rId139" display="https://community.secop.gov.co/Public/Tendering/OpportunityDetail/Index?noticeUID=CO1.NTC.2199869&amp;isFromPublicArea=True&amp;isModal=False" xr:uid="{00000000-0004-0000-0000-00008A000000}"/>
    <hyperlink ref="E156" r:id="rId140" display="https://community.secop.gov.co/Public/Tendering/OpportunityDetail/Index?noticeUID=CO1.NTC.2200217&amp;isFromPublicArea=True&amp;isModal=False" xr:uid="{00000000-0004-0000-0000-00008B000000}"/>
    <hyperlink ref="E157" r:id="rId141" display="https://community.secop.gov.co/Public/Tendering/OpportunityDetail/Index?noticeUID=CO1.NTC.2215304&amp;isFromPublicArea=True&amp;isModal=False" xr:uid="{00000000-0004-0000-0000-00008C000000}"/>
    <hyperlink ref="E158" r:id="rId142" display="https://community.secop.gov.co/Public/Tendering/OpportunityDetail/Index?noticeUID=CO1.NTC.2200217&amp;isFromPublicArea=True&amp;isModal=False" xr:uid="{00000000-0004-0000-0000-00008D000000}"/>
    <hyperlink ref="E159" r:id="rId143" display="https://community.secop.gov.co/Public/Tendering/OpportunityDetail/Index?noticeUID=CO1.NTC.2196626&amp;isFromPublicArea=True&amp;isModal=False" xr:uid="{00000000-0004-0000-0000-00008E000000}"/>
    <hyperlink ref="E172" r:id="rId144" display="https://community.secop.gov.co/Public/Tendering/OpportunityDetail/Index?noticeUID=CO1.NTC.2216152&amp;isFromPublicArea=True&amp;isModal=False" xr:uid="{00000000-0004-0000-0000-00008F000000}"/>
    <hyperlink ref="E165" r:id="rId145" display="https://community.secop.gov.co/Public/Tendering/OpportunityDetail/Index?noticeUID=CO1.NTC.2216976&amp;isFromPublicArea=True&amp;isModal=False" xr:uid="{00000000-0004-0000-0000-000090000000}"/>
    <hyperlink ref="E166" r:id="rId146" display="https://community.secop.gov.co/Public/Tendering/OpportunityDetail/Index?noticeUID=CO1.NTC.2216976&amp;isFromPublicArea=True&amp;isModal=False" xr:uid="{00000000-0004-0000-0000-000091000000}"/>
    <hyperlink ref="E168" r:id="rId147" display="https://community.secop.gov.co/Public/Tendering/OpportunityDetail/Index?noticeUID=CO1.NTC.2216976&amp;isFromPublicArea=True&amp;isModal=False" xr:uid="{00000000-0004-0000-0000-000092000000}"/>
    <hyperlink ref="E169" r:id="rId148" display="https://community.secop.gov.co/Public/Tendering/OpportunityDetail/Index?noticeUID=CO1.NTC.2151474&amp;isFromPublicArea=True&amp;isModal=False" xr:uid="{00000000-0004-0000-0000-000093000000}"/>
    <hyperlink ref="E162" r:id="rId149" display="https://community.secop.gov.co/Public/Tendering/OpportunityDetail/Index?noticeUID=CO1.NTC.2216045&amp;isFromPublicArea=True&amp;isModal=False" xr:uid="{00000000-0004-0000-0000-000094000000}"/>
    <hyperlink ref="E163" r:id="rId150" display="https://community.secop.gov.co/Public/Tendering/OpportunityDetail/Index?noticeUID=CO1.NTC.2216045&amp;isFromPublicArea=True&amp;isModal=False" xr:uid="{00000000-0004-0000-0000-000095000000}"/>
    <hyperlink ref="E164" r:id="rId151" display="https://community.secop.gov.co/Public/Tendering/OpportunityDetail/Index?noticeUID=CO1.NTC.2216045&amp;isFromPublicArea=True&amp;isModal=False" xr:uid="{00000000-0004-0000-0000-000096000000}"/>
    <hyperlink ref="E161" r:id="rId152" display="https://community.secop.gov.co/Public/Tendering/OpportunityDetail/Index?noticeUID=CO1.NTC.2174017&amp;isFromPublicArea=True&amp;isModal=False" xr:uid="{00000000-0004-0000-0000-000097000000}"/>
    <hyperlink ref="E160" r:id="rId153" display="https://community.secop.gov.co/Public/Tendering/OpportunityDetail/Index?noticeUID=CO1.NTC.2199347&amp;isFromPublicArea=True&amp;isModal=False" xr:uid="{00000000-0004-0000-0000-000098000000}"/>
    <hyperlink ref="E167" r:id="rId154" display="https://community.secop.gov.co/Public/Tendering/OpportunityDetail/Index?noticeUID=CO1.NTC.2151474&amp;isFromPublicArea=True&amp;isModal=False" xr:uid="{00000000-0004-0000-0000-000099000000}"/>
    <hyperlink ref="E175" r:id="rId155" display="https://community.secop.gov.co/Public/Tendering/OpportunityDetail/Index?noticeUID=CO1.NTC.2216976&amp;isFromPublicArea=True&amp;isModal=False" xr:uid="{00000000-0004-0000-0000-00009A000000}"/>
    <hyperlink ref="E171" r:id="rId156" display="https://community.secop.gov.co/Public/Tendering/OpportunityDetail/Index?noticeUID=CO1.NTC.2219643&amp;isFromPublicArea=True&amp;isModal=False " xr:uid="{00000000-0004-0000-0000-00009B000000}"/>
    <hyperlink ref="E176" r:id="rId157" display="https://community.secop.gov.co/Public/Tendering/OpportunityDetail/Index?noticeUID=CO1.NTC.2227415&amp;isFromPublicArea=True&amp;isModal=False " xr:uid="{00000000-0004-0000-0000-00009C000000}"/>
    <hyperlink ref="E177" r:id="rId158" display="https://community.secop.gov.co/Public/Tendering/OpportunityDetail/Index?noticeUID=CO1.NTC.2227736&amp;isFromPublicArea=True&amp;isModal=False" xr:uid="{00000000-0004-0000-0000-00009D000000}"/>
    <hyperlink ref="E178" r:id="rId159" display="https://community.secop.gov.co/Public/Tendering/OpportunityDetail/Index?noticeUID=CO1.NTC.2228105&amp;isFromPublicArea=True&amp;isModal=False" xr:uid="{00000000-0004-0000-0000-00009E000000}"/>
    <hyperlink ref="E179" r:id="rId160" display="https://community.secop.gov.co/Public/Tendering/OpportunityDetail/Index?noticeUID=CO1.NTC.2227933&amp;isFromPublicArea=True&amp;isModal=False" xr:uid="{00000000-0004-0000-0000-00009F000000}"/>
    <hyperlink ref="E180" r:id="rId161" display="https://community.secop.gov.co/Public/Tendering/OpportunityDetail/Index?noticeUID=CO1.NTC.2126604&amp;isFromPublicArea=True&amp;isModal=False" xr:uid="{00000000-0004-0000-0000-0000A0000000}"/>
    <hyperlink ref="E182:E184" r:id="rId162" display="https://community.secop.gov.co/Public/Tendering/OpportunityDetail/Index?noticeUID=CO1.NTC.2126604&amp;isFromPublicArea=True&amp;isModal=False" xr:uid="{00000000-0004-0000-0000-0000A1000000}"/>
    <hyperlink ref="E190" r:id="rId163" display="https://community.secop.gov.co/Public/Tendering/OpportunityDetail/Index?noticeUID=CO1.NTC.2228105&amp;isFromPublicArea=True&amp;isModal=False" xr:uid="{00000000-0004-0000-0000-0000A2000000}"/>
    <hyperlink ref="E187" r:id="rId164" display="https://community.secop.gov.co/Public/Tendering/OpportunityDetail/Index?noticeUID=CO1.NTC.2230412&amp;isFromPublicArea=True&amp;isModal=False" xr:uid="{00000000-0004-0000-0000-0000A3000000}"/>
    <hyperlink ref="E186" r:id="rId165" display="https://community.secop.gov.co/Public/Tendering/OpportunityDetail/Index?noticeUID=CO1.NTC.2230225&amp;isFromPublicArea=True&amp;isModal=False" xr:uid="{00000000-0004-0000-0000-0000A4000000}"/>
    <hyperlink ref="E185" r:id="rId166" display="https://community.secop.gov.co/Public/Tendering/OpportunityDetail/Index?noticeUID=CO1.NTC.2230225&amp;isFromPublicArea=True&amp;isModal=False" xr:uid="{00000000-0004-0000-0000-0000A5000000}"/>
    <hyperlink ref="E188" r:id="rId167" display="https://community.secop.gov.co/Public/Tendering/OpportunityDetail/Index?noticeUID=CO1.NTC.2216976&amp;isFromPublicArea=True&amp;isModal=False" xr:uid="{00000000-0004-0000-0000-0000A6000000}"/>
    <hyperlink ref="E189" r:id="rId168" display="https://community.secop.gov.co/Public/Tendering/OpportunityDetail/Index?noticeUID=CO1.NTC.2216976&amp;isFromPublicArea=True&amp;isModal=False" xr:uid="{00000000-0004-0000-0000-0000A7000000}"/>
    <hyperlink ref="E191" r:id="rId169" display="https://community.secop.gov.co/Public/Tendering/OpportunityDetail/Index?noticeUID=CO1.NTC.2216976&amp;isFromPublicArea=True&amp;isModal=False" xr:uid="{00000000-0004-0000-0000-0000A8000000}"/>
    <hyperlink ref="E192" r:id="rId170" display="https://community.secop.gov.co/Public/Tendering/OpportunityDetail/Index?noticeUID=CO1.NTC.2216976&amp;isFromPublicArea=True&amp;isModal=False" xr:uid="{00000000-0004-0000-0000-0000A9000000}"/>
    <hyperlink ref="E193" r:id="rId171" display="https://community.secop.gov.co/Public/Tendering/OpportunityDetail/Index?noticeUID=CO1.NTC.2216976&amp;isFromPublicArea=True&amp;isModal=False" xr:uid="{00000000-0004-0000-0000-0000AA000000}"/>
    <hyperlink ref="E194" r:id="rId172" display="https://community.secop.gov.co/Public/Tendering/OpportunityDetail/Index?noticeUID=CO1.NTC.2216976&amp;isFromPublicArea=True&amp;isModal=False" xr:uid="{00000000-0004-0000-0000-0000AB000000}"/>
    <hyperlink ref="E195" r:id="rId173" display="https://community.secop.gov.co/Public/Tendering/OpportunityDetail/Index?noticeUID=CO1.NTC.2216976&amp;isFromPublicArea=True&amp;isModal=False" xr:uid="{00000000-0004-0000-0000-0000AC000000}"/>
    <hyperlink ref="E196" r:id="rId174" display="https://community.secop.gov.co/Public/Tendering/OpportunityDetail/Index?noticeUID=CO1.NTC.2216976&amp;isFromPublicArea=True&amp;isModal=False" xr:uid="{00000000-0004-0000-0000-0000AD000000}"/>
    <hyperlink ref="E198" r:id="rId175" display="https://community.secop.gov.co/Public/Tendering/OpportunityDetail/Index?noticeUID=CO1.NTC.2237994&amp;isFromPublicArea=True&amp;isModal=False" xr:uid="{00000000-0004-0000-0000-0000AE000000}"/>
    <hyperlink ref="E197" r:id="rId176" display="https://community.secop.gov.co/Public/Tendering/OpportunityDetail/Index?noticeUID=CO1.NTC.2238901&amp;isFromPublicArea=True&amp;isModal=False" xr:uid="{00000000-0004-0000-0000-0000AF000000}"/>
    <hyperlink ref="E199" r:id="rId177" display="https://community.secop.gov.co/Public/Tendering/OpportunityDetail/Index?noticeUID=CO1.NTC.2238714&amp;isFromPublicArea=True&amp;isModal=False" xr:uid="{00000000-0004-0000-0000-0000B0000000}"/>
    <hyperlink ref="E207" r:id="rId178" display="https://community.secop.gov.co/Public/Tendering/OpportunityDetail/Index?noticeUID=CO1.NTC.2215304&amp;isFromPublicArea=True&amp;isModal=False" xr:uid="{00000000-0004-0000-0000-0000B1000000}"/>
    <hyperlink ref="E209" r:id="rId179" display="https://community.secop.gov.co/Public/Tendering/OpportunityDetail/Index?noticeUID=CO1.NTC.2244460&amp;isFromPublicArea=True&amp;isModal=False" xr:uid="{00000000-0004-0000-0000-0000B2000000}"/>
    <hyperlink ref="E208" r:id="rId180" display="https://community.secop.gov.co/Public/Tendering/OpportunityDetail/Index?noticeUID=CO1.NTC.2245385&amp;isFromPublicArea=True&amp;isModal=False" xr:uid="{00000000-0004-0000-0000-0000B3000000}"/>
    <hyperlink ref="E210" r:id="rId181" display="https://community.secop.gov.co/Public/Tendering/OpportunityDetail/Index?noticeUID=CO1.NTC.2238901&amp;isFromPublicArea=True&amp;isModal=False" xr:uid="{00000000-0004-0000-0000-0000B4000000}"/>
    <hyperlink ref="E203" r:id="rId182" display="https://community.secop.gov.co/Public/Tendering/OpportunityDetail/Index?noticeUID=CO1.NTC.2174017&amp;isFromPublicArea=True&amp;isModal=False" xr:uid="{00000000-0004-0000-0000-0000B5000000}"/>
    <hyperlink ref="E201" r:id="rId183" display="https://community.secop.gov.co/Public/Tendering/OpportunityDetail/Index?noticeUID=CO1.NTC.2216976&amp;isFromPublicArea=True&amp;isModal=False" xr:uid="{00000000-0004-0000-0000-0000B6000000}"/>
    <hyperlink ref="E202" r:id="rId184" display="https://community.secop.gov.co/Public/Tendering/OpportunityDetail/Index?noticeUID=CO1.NTC.2181207&amp;isFromPublicArea=True&amp;isModal=False" xr:uid="{00000000-0004-0000-0000-0000B7000000}"/>
    <hyperlink ref="E204" r:id="rId185" display="https://community.secop.gov.co/Public/Tendering/OpportunityDetail/Index?noticeUID=CO1.NTC.2174017&amp;isFromPublicArea=True&amp;isModal=False" xr:uid="{00000000-0004-0000-0000-0000B8000000}"/>
    <hyperlink ref="E205" r:id="rId186" display="https://community.secop.gov.co/Public/Tendering/OpportunityDetail/Index?noticeUID=CO1.NTC.2230225&amp;isFromPublicArea=True&amp;isModal=False" xr:uid="{00000000-0004-0000-0000-0000B9000000}"/>
    <hyperlink ref="E206" r:id="rId187" display="https://community.secop.gov.co/Public/Tendering/OpportunityDetail/Index?noticeUID=CO1.NTC.2227054&amp;isFromPublicArea=True&amp;isModal=False" xr:uid="{00000000-0004-0000-0000-0000BA000000}"/>
    <hyperlink ref="E200" r:id="rId188" display="https://community.secop.gov.co/Public/Tendering/OpportunityDetail/Index?noticeUID=CO1.NTC.2219643&amp;isFromPublicArea=True&amp;isModal=False" xr:uid="{00000000-0004-0000-0000-0000BB000000}"/>
    <hyperlink ref="E181" r:id="rId189" display="https://community.secop.gov.co/Public/Tendering/OpportunityDetail/Index?noticeUID=CO1.NTC.2126604&amp;isFromPublicArea=True&amp;isModal=False" xr:uid="{00000000-0004-0000-0000-0000BC000000}"/>
    <hyperlink ref="D278" r:id="rId190" display="https://community.secop.gov.co/Public/Tendering/OpportunityDetail/Index?noticeUID=CO1.NTC.2230225&amp;isFromPublicArea=True&amp;isModal=False" xr:uid="{00000000-0004-0000-0000-0000BD000000}"/>
    <hyperlink ref="D282" r:id="rId191" display="https://community.secop.gov.co/Public/Tendering/OpportunityDetail/Index?noticeUID=CO1.NTC.2250233&amp;isFromPublicArea=True&amp;isModal=False" xr:uid="{00000000-0004-0000-0000-0000BE000000}"/>
    <hyperlink ref="D235" r:id="rId192" display="https://community.secop.gov.co/Public/Tendering/OpportunityDetail/Index?noticeUID=CO1.NTC.2244461&amp;isFromPublicArea=True&amp;isModal=False" xr:uid="{00000000-0004-0000-0000-0000BF000000}"/>
    <hyperlink ref="D266" r:id="rId193" display="https://community.secop.gov.co/Public/Tendering/OpportunityDetail/Index?noticeUID=CO1.NTC.2252090&amp;isFromPublicArea=True&amp;isModal=False" xr:uid="{00000000-0004-0000-0000-0000C0000000}"/>
    <hyperlink ref="D268" r:id="rId194" display="https://community.secop.gov.co/Public/Tendering/OpportunityDetail/Index?noticeUID=CO1.NTC.2256741&amp;isFromPublicArea=True&amp;isModal=False" xr:uid="{00000000-0004-0000-0000-0000C1000000}"/>
    <hyperlink ref="D233" r:id="rId195" display="https://community.secop.gov.co/Public/Tendering/OpportunityDetail/Index?noticeUID=CO1.NTC.2244458&amp;isFromPublicArea=True&amp;isModal=False" xr:uid="{00000000-0004-0000-0000-0000C2000000}"/>
    <hyperlink ref="D239" r:id="rId196" display="https://community.secop.gov.co/Public/Tendering/OpportunityDetail/Index?noticeUID=CO1.NTC.2244385&amp;isFromPublicArea=True&amp;isModal=False" xr:uid="{00000000-0004-0000-0000-0000C3000000}"/>
    <hyperlink ref="D241" r:id="rId197" display="https://community.secop.gov.co/Public/Tendering/OpportunityDetail/Index?noticeUID=CO1.NTC.2230225&amp;isFromPublicArea=True&amp;isModal=False" xr:uid="{00000000-0004-0000-0000-0000C4000000}"/>
    <hyperlink ref="D243" r:id="rId198" display="https://community.secop.gov.co/Public/Tendering/OpportunityDetail/Index?noticeUID=CO1.NTC.2181207&amp;isFromPublicArea=True&amp;isModal=False" xr:uid="{00000000-0004-0000-0000-0000C5000000}"/>
    <hyperlink ref="D244" r:id="rId199" display="https://community.secop.gov.co/Public/Tendering/OpportunityDetail/Index?noticeUID=CO1.NTC.2250216&amp;isFromPublicArea=True&amp;isModal=False" xr:uid="{00000000-0004-0000-0000-0000C6000000}"/>
    <hyperlink ref="D211" r:id="rId200" tooltip="FDLSF-CD-123-2021" display="javascript:void(0);" xr:uid="{00000000-0004-0000-0000-0000C7000000}"/>
    <hyperlink ref="D212" r:id="rId201" tooltip="FDLSF-CD-124-2021" display="javascript:void(0);" xr:uid="{00000000-0004-0000-0000-0000C8000000}"/>
    <hyperlink ref="E211" r:id="rId202" display="https://community.secop.gov.co/Public/Tendering/OpportunityDetail/Index?noticeUID=CO1.NTC.2244458&amp;isFromPublicArea=True&amp;isModal=False" xr:uid="{00000000-0004-0000-0000-0000C9000000}"/>
    <hyperlink ref="E212" r:id="rId203" display="https://community.secop.gov.co/Public/Tendering/OpportunityDetail/Index?noticeUID=CO1.NTC.2244385&amp;isFromPublicArea=True&amp;isModal=False" xr:uid="{00000000-0004-0000-0000-0000CA000000}"/>
    <hyperlink ref="E213" r:id="rId204" display="https://community.secop.gov.co/Public/Tendering/OpportunityDetail/Index?noticeUID=CO1.NTC.2230225&amp;isFromPublicArea=True&amp;isModal=False" xr:uid="{00000000-0004-0000-0000-0000CB000000}"/>
    <hyperlink ref="E214" r:id="rId205" display="https://community.secop.gov.co/Public/Tendering/OpportunityDetail/Index?noticeUID=CO1.NTC.2181207&amp;isFromPublicArea=True&amp;isModal=False" xr:uid="{00000000-0004-0000-0000-0000CC000000}"/>
    <hyperlink ref="E215" r:id="rId206" display="https://community.secop.gov.co/Public/Tendering/OpportunityDetail/Index?noticeUID=CO1.NTC.2250216&amp;isFromPublicArea=True&amp;isModal=False" xr:uid="{00000000-0004-0000-0000-0000CD000000}"/>
    <hyperlink ref="E216" r:id="rId207" display="https://community.secop.gov.co/Public/Tendering/OpportunityDetail/Index?noticeUID=CO1.NTC.2230225&amp;isFromPublicArea=True&amp;isModal=False" xr:uid="{00000000-0004-0000-0000-0000CE000000}"/>
    <hyperlink ref="E217" r:id="rId208" display="https://community.secop.gov.co/Public/Tendering/OpportunityDetail/Index?noticeUID=CO1.NTC.2250233&amp;isFromPublicArea=True&amp;isModal=False" xr:uid="{00000000-0004-0000-0000-0000CF000000}"/>
    <hyperlink ref="E218" r:id="rId209" display="https://community.secop.gov.co/Public/Tendering/OpportunityDetail/Index?noticeUID=CO1.NTC.2244461&amp;isFromPublicArea=True&amp;isModal=False" xr:uid="{00000000-0004-0000-0000-0000D0000000}"/>
    <hyperlink ref="E219" r:id="rId210" display="https://community.secop.gov.co/Public/Tendering/OpportunityDetail/Index?noticeUID=CO1.NTC.2252090&amp;isFromPublicArea=True&amp;isModal=False" xr:uid="{00000000-0004-0000-0000-0000D1000000}"/>
    <hyperlink ref="E220" r:id="rId211" display="https://community.secop.gov.co/Public/Tendering/OpportunityDetail/Index?noticeUID=CO1.NTC.2256741&amp;isFromPublicArea=True&amp;isModal=False" xr:uid="{00000000-0004-0000-0000-0000D2000000}"/>
    <hyperlink ref="E221" r:id="rId212" display="https://community.secop.gov.co/Public/Tendering/OpportunityDetail/Index?noticeUID=CO1.NTC.2256977&amp;isFromPublicArea=True&amp;isModal=False" xr:uid="{00000000-0004-0000-0000-0000D3000000}"/>
    <hyperlink ref="E235" r:id="rId213" display="https://community.secop.gov.co/Public/Tendering/OpportunityDetail/Index?noticeUID=CO1.NTC.2240138&amp;isFromPublicArea=True&amp;isModal=False" xr:uid="{00000000-0004-0000-0000-0000D4000000}"/>
    <hyperlink ref="E225" r:id="rId214" display="https://community.secop.gov.co/Public/Tendering/OpportunityDetail/Index?noticeUID=CO1.NTC.2244461&amp;isFromPublicArea=True&amp;isModal=False" xr:uid="{00000000-0004-0000-0000-0000D5000000}"/>
    <hyperlink ref="E223" r:id="rId215" display="https://community.secop.gov.co/Public/Tendering/OpportunityDetail/Index?noticeUID=CO1.NTC.2216976&amp;isFromPublicArea=True&amp;isModal=False" xr:uid="{00000000-0004-0000-0000-0000D6000000}"/>
    <hyperlink ref="E224" r:id="rId216" display="https://community.secop.gov.co/Public/Tendering/OpportunityDetail/Index?noticeUID=CO1.NTC.2200217&amp;isFromPublicArea=True&amp;isModal=False" xr:uid="{00000000-0004-0000-0000-0000D7000000}"/>
    <hyperlink ref="E226" r:id="rId217" display="https://community.secop.gov.co/Public/Tendering/OpportunityDetail/Index?noticeUID=CO1.NTC.2221670&amp;isFromPublicArea=True&amp;isModal=False" xr:uid="{00000000-0004-0000-0000-0000D8000000}"/>
    <hyperlink ref="E227" r:id="rId218" display="https://community.secop.gov.co/Public/Tendering/OpportunityDetail/Index?noticeUID=CO1.NTC.2237994&amp;isFromPublicArea=True&amp;isModal=False" xr:uid="{00000000-0004-0000-0000-0000D9000000}"/>
    <hyperlink ref="E266" r:id="rId219" display="https://community.secop.gov.co/Public/Tendering/OpportunityDetail/Index?noticeUID=CO1.NTC.2265693&amp;isFromPublicArea=True&amp;isModal=False" xr:uid="{00000000-0004-0000-0000-0000DA000000}"/>
    <hyperlink ref="E268" r:id="rId220" display="https://community.secop.gov.co/Public/Tendering/OpportunityDetail/Index?noticeUID=CO1.NTC.2262342&amp;isFromPublicArea=True&amp;isModal=False" xr:uid="{00000000-0004-0000-0000-0000DB000000}"/>
    <hyperlink ref="E282" r:id="rId221" display="https://community.secop.gov.co/Public/Tendering/OpportunityDetail/Index?noticeUID=CO1.NTC.2261693&amp;isFromPublicArea=True&amp;isModal=False" xr:uid="{00000000-0004-0000-0000-0000DC000000}"/>
    <hyperlink ref="E229" r:id="rId222" display="https://community.secop.gov.co/Public/Tendering/OpportunityDetail/Index?noticeUID=CO1.NTC.2174017&amp;isFromPublicArea=True&amp;isModal=False" xr:uid="{00000000-0004-0000-0000-0000DD000000}"/>
    <hyperlink ref="E230" r:id="rId223" display="https://community.secop.gov.co/Public/Tendering/OpportunityDetail/Index?noticeUID=CO1.NTC.2237994&amp;isFromPublicArea=True&amp;isModal=False" xr:uid="{00000000-0004-0000-0000-0000DE000000}"/>
    <hyperlink ref="E232" r:id="rId224" display="https://community.secop.gov.co/Public/Tendering/OpportunityDetail/Index?noticeUID=CO1.NTC.2216976&amp;isFromPublicArea=True&amp;isModal=False" xr:uid="{00000000-0004-0000-0000-0000DF000000}"/>
    <hyperlink ref="E228" r:id="rId225" display="https://community.secop.gov.co/Public/Tendering/OpportunityDetail/Index?noticeUID=CO1.NTC.2268064&amp;isFromPublicArea=True&amp;isModal=False" xr:uid="{00000000-0004-0000-0000-0000E0000000}"/>
    <hyperlink ref="E231" r:id="rId226" display="https://community.secop.gov.co/Public/Tendering/OpportunityDetail/Index?noticeUID=CO1.NTC.2270241&amp;isFromPublicArea=True&amp;isModal=False" xr:uid="{00000000-0004-0000-0000-0000E1000000}"/>
    <hyperlink ref="E233" r:id="rId227" display="https://community.secop.gov.co/Public/Tendering/OpportunityDetail/Index?noticeUID=CO1.NTC.2196323&amp;isFromPublicArea=True&amp;isModal=False" xr:uid="{00000000-0004-0000-0000-0000E2000000}"/>
    <hyperlink ref="E234" r:id="rId228" display="https://community.secop.gov.co/Public/Tendering/OpportunityDetail/Index?noticeUID=CO1.NTC.2277282&amp;isFromPublicArea=True&amp;isModal=False" xr:uid="{00000000-0004-0000-0000-0000E3000000}"/>
    <hyperlink ref="E236" r:id="rId229" display="https://community.secop.gov.co/Public/Tendering/OpportunityDetail/Index?noticeUID=CO1.NTC.2278779&amp;isFromPublicArea=True&amp;isModal=False" xr:uid="{00000000-0004-0000-0000-0000E4000000}"/>
    <hyperlink ref="E238" r:id="rId230" display="https://community.secop.gov.co/Public/Tendering/OpportunityDetail/Index?noticeUID=CO1.NTC.2286746&amp;isFromPublicArea=True&amp;isModal=False" xr:uid="{00000000-0004-0000-0000-0000E5000000}"/>
    <hyperlink ref="E239" r:id="rId231" display="https://community.secop.gov.co/Public/Tendering/OpportunityDetail/Index?noticeUID=CO1.NTC.2156684&amp;isFromPublicArea=True&amp;isModal=False" xr:uid="{00000000-0004-0000-0000-0000E6000000}"/>
    <hyperlink ref="E240" r:id="rId232" display="https://community.secop.gov.co/Public/Tendering/OpportunityDetail/Index?noticeUID=CO1.NTC.2297015&amp;isFromPublicArea=True&amp;isModal=False" xr:uid="{00000000-0004-0000-0000-0000E7000000}"/>
    <hyperlink ref="E243" r:id="rId233" display="https://community.secop.gov.co/Public/Tendering/OpportunityDetail/Index?noticeUID=CO1.NTC.2299003&amp;isFromPublicArea=True&amp;isModal=False" xr:uid="{00000000-0004-0000-0000-0000E8000000}"/>
    <hyperlink ref="E244" r:id="rId234" display="https://community.secop.gov.co/Public/Tendering/OpportunityDetail/Index?noticeUID=CO1.NTC.2298700&amp;isFromPublicArea=True&amp;isModal=False" xr:uid="{00000000-0004-0000-0000-0000E9000000}"/>
    <hyperlink ref="E222" r:id="rId235" display="https://community.secop.gov.co/Public/Tendering/OpportunityDetail/Index?noticeUID=CO1.NTC.2279415&amp;isFromPublicArea=True&amp;isModal=False" xr:uid="{00000000-0004-0000-0000-0000EA000000}"/>
    <hyperlink ref="E245" r:id="rId236" display="https://community.secop.gov.co/Public/Tendering/OpportunityDetail/Index?noticeUID=CO1.NTC.2303805&amp;isFromPublicArea=True&amp;isModal=False" xr:uid="{00000000-0004-0000-0000-0000EB000000}"/>
    <hyperlink ref="E246" r:id="rId237" display="https://community.secop.gov.co/Public/Tendering/OpportunityDetail/Index?noticeUID=CO1.NTC.2311902&amp;isFromPublicArea=True&amp;isModal=False" xr:uid="{00000000-0004-0000-0000-0000EC000000}"/>
    <hyperlink ref="E247" r:id="rId238" display="https://community.secop.gov.co/Public/Tendering/OpportunityDetail/Index?noticeUID=CO1.NTC.2311902&amp;isFromPublicArea=True&amp;isModal=False" xr:uid="{00000000-0004-0000-0000-0000ED000000}"/>
    <hyperlink ref="E248" r:id="rId239" display="https://community.secop.gov.co/Public/Tendering/OpportunityDetail/Index?noticeUID=CO1.NTC.2311902&amp;isFromPublicArea=True&amp;isModal=False" xr:uid="{00000000-0004-0000-0000-0000EE000000}"/>
    <hyperlink ref="E249" r:id="rId240" display="https://community.secop.gov.co/Public/Tendering/OpportunityDetail/Index?noticeUID=CO1.NTC.2311902&amp;isFromPublicArea=True&amp;isModal=False" xr:uid="{00000000-0004-0000-0000-0000EF000000}"/>
    <hyperlink ref="E253" r:id="rId241" display="https://community.secop.gov.co/Public/Tendering/OpportunityDetail/Index?noticeUID=CO1.NTC.2173743&amp;isFromPublicArea=True&amp;isModal=False" xr:uid="{00000000-0004-0000-0000-0000F0000000}"/>
    <hyperlink ref="E250" r:id="rId242" display="https://community.secop.gov.co/Public/Tendering/OpportunityDetail/Index?noticeUID=CO1.NTC.2316356&amp;isFromPublicArea=True&amp;isModal=False" xr:uid="{00000000-0004-0000-0000-0000F1000000}"/>
    <hyperlink ref="E252" r:id="rId243" display="https://community.secop.gov.co/Public/Tendering/OpportunityDetail/Index?noticeUID=CO1.NTC.2310804&amp;isFromPublicArea=True&amp;isModal=False" xr:uid="{00000000-0004-0000-0000-0000F2000000}"/>
    <hyperlink ref="E242" r:id="rId244" display="https://community.secop.gov.co/Public/Tendering/OpportunityDetail/Index?noticeUID=CO1.NTC.2297438&amp;isFromPublicArea=True&amp;isModal=False" xr:uid="{00000000-0004-0000-0000-0000F3000000}"/>
    <hyperlink ref="E251" r:id="rId245" display="https://community.secop.gov.co/Public/Tendering/OpportunityDetail/Index?noticeUID=CO1.NTC.2321456&amp;isFromPublicArea=True&amp;isModal=False" xr:uid="{00000000-0004-0000-0000-0000F4000000}"/>
    <hyperlink ref="E241" r:id="rId246" display="https://community.secop.gov.co/Public/Tendering/OpportunityDetail/Index?noticeUID=CO1.NTC.2297309&amp;isFromPublicArea=True&amp;isModal=False" xr:uid="{00000000-0004-0000-0000-0000F5000000}"/>
    <hyperlink ref="E254" r:id="rId247" display="https://community.secop.gov.co/Public/Tendering/OpportunityDetail/Index?noticeUID=CO1.NTC.2333384&amp;isFromPublicArea=True&amp;isModal=False" xr:uid="{00000000-0004-0000-0000-0000F6000000}"/>
    <hyperlink ref="E255" r:id="rId248" display="https://community.secop.gov.co/Public/Tendering/OpportunityDetail/Index?noticeUID=CO1.NTC.2241363&amp;isFromPublicArea=True&amp;isModal=False" xr:uid="{00000000-0004-0000-0000-0000F7000000}"/>
    <hyperlink ref="E258" r:id="rId249" display="https://community.secop.gov.co/Public/Tendering/OpportunityDetail/Index?noticeUID=CO1.NTC.2345038&amp;isFromPublicArea=True&amp;isModal=False" xr:uid="{00000000-0004-0000-0000-0000F8000000}"/>
    <hyperlink ref="E259" r:id="rId250" display="https://community.secop.gov.co/Public/Tendering/OpportunityDetail/Index?noticeUID=CO1.NTC.2349802&amp;isFromPublicArea=True&amp;isModal=False" xr:uid="{00000000-0004-0000-0000-0000F9000000}"/>
    <hyperlink ref="E260" r:id="rId251" display="https://community.secop.gov.co/Public/Tendering/OpportunityDetail/Index?noticeUID=CO1.NTC.2329002&amp;isFromPublicArea=True&amp;isModal=False" xr:uid="{00000000-0004-0000-0000-0000FA000000}"/>
    <hyperlink ref="E262" r:id="rId252" display="https://community.secop.gov.co/Public/Tendering/OpportunityDetail/Index?noticeUID=CO1.NTC.2342703&amp;isFromPublicArea=True&amp;isModal=False" xr:uid="{00000000-0004-0000-0000-0000FB000000}"/>
    <hyperlink ref="E264" r:id="rId253" display="https://community.secop.gov.co/Public/Tendering/OpportunityDetail/Index?noticeUID=CO1.NTC.2367122&amp;isFromPublicArea=True&amp;isModal=False" xr:uid="{00000000-0004-0000-0000-0000FC000000}"/>
    <hyperlink ref="E265" r:id="rId254" display="https://community.secop.gov.co/Public/Tendering/OpportunityDetail/Index?noticeUID=CO1.NTC.2367368&amp;isFromPublicArea=True&amp;isModal=False" xr:uid="{00000000-0004-0000-0000-0000FD000000}"/>
    <hyperlink ref="E257" r:id="rId255" display="https://community.secop.gov.co/Public/Tendering/OpportunityDetail/Index?noticeUID=CO1.NTC.2303730&amp;isFromPublicArea=True&amp;isModal=False" xr:uid="{00000000-0004-0000-0000-0000FE000000}"/>
    <hyperlink ref="E276" r:id="rId256" display="https://community.secop.gov.co/Public/Tendering/OpportunityDetail/Index?noticeUID=CO1.NTC.2375912&amp;isFromPublicArea=True&amp;isModal=False" xr:uid="{00000000-0004-0000-0000-0000FF000000}"/>
    <hyperlink ref="E275" r:id="rId257" display="https://community.secop.gov.co/Public/Tendering/OpportunityDetail/Index?noticeUID=CO1.NTC.2348454&amp;isFromPublicArea=True&amp;isModal=False" xr:uid="{00000000-0004-0000-0000-000000010000}"/>
    <hyperlink ref="E272" r:id="rId258" display="https://community.secop.gov.co/Public/Tendering/OpportunityDetail/Index?noticeUID=CO1.NTC.2357567&amp;isFromPublicArea=True&amp;isModal=False" xr:uid="{00000000-0004-0000-0000-000001010000}"/>
    <hyperlink ref="E280" r:id="rId259" display="https://community.secop.gov.co/Public/Tendering/OpportunityDetail/Index?noticeUID=CO1.NTC.2344231&amp;isFromPublicArea=True&amp;isModal=False" xr:uid="{00000000-0004-0000-0000-000002010000}"/>
    <hyperlink ref="E281" r:id="rId260" display="https://community.secop.gov.co/Public/Tendering/OpportunityDetail/Index?noticeUID=CO1.NTC.2336443&amp;isFromPublicArea=True&amp;isModal=False" xr:uid="{00000000-0004-0000-0000-000003010000}"/>
    <hyperlink ref="E277" r:id="rId261" display="https://community.secop.gov.co/Public/Tendering/OpportunityDetail/Index?noticeUID=CO1.NTC.2352863&amp;isFromPublicArea=True&amp;isModal=False" xr:uid="{00000000-0004-0000-0000-000004010000}"/>
    <hyperlink ref="E263" r:id="rId262" display="https://community.secop.gov.co/Public/Tendering/OpportunityDetail/Index?noticeUID=CO1.NTC.2301532&amp;isFromPublicArea=True&amp;isModal=False" xr:uid="{00000000-0004-0000-0000-000005010000}"/>
    <hyperlink ref="E278" r:id="rId263" display="https://community.secop.gov.co/Public/Tendering/OpportunityDetail/Index?noticeUID=CO1.NTC.2346998&amp;isFromPublicArea=True&amp;isModal=False" xr:uid="{00000000-0004-0000-0000-000006010000}"/>
    <hyperlink ref="E261" r:id="rId264" display="https://community.secop.gov.co/Public/Tendering/OpportunityDetail/Index?noticeUID=CO1.NTC.2321456&amp;isFromPublicArea=True&amp;isModal=False" xr:uid="{00000000-0004-0000-0000-000007010000}"/>
    <hyperlink ref="E269" r:id="rId265" display="https://community.secop.gov.co/Public/Tendering/OpportunityDetail/Index?noticeUID=CO1.NTC.2358704&amp;isFromPublicArea=True&amp;isModal=False" xr:uid="{00000000-0004-0000-0000-000008010000}"/>
    <hyperlink ref="E274" r:id="rId266" display="https://community.secop.gov.co/Public/Tendering/OpportunityDetail/Index?noticeUID=CO1.NTC.2410583&amp;isFromPublicArea=True&amp;isModal=False" xr:uid="{00000000-0004-0000-0000-000009010000}"/>
    <hyperlink ref="E271" r:id="rId267" display="https://community.secop.gov.co/Public/Tendering/OpportunityDetail/Index?noticeUID=CO1.NTC.2321456&amp;isFromPublicArea=True&amp;isModal=False" xr:uid="{00000000-0004-0000-0000-00000A010000}"/>
    <hyperlink ref="E273" r:id="rId268" display="https://community.secop.gov.co/Public/Tendering/OpportunityDetail/Index?noticeUID=CO1.NTC.2321456&amp;isFromPublicArea=True&amp;isModal=False" xr:uid="{00000000-0004-0000-0000-00000B010000}"/>
    <hyperlink ref="E270" r:id="rId269" display="https://community.secop.gov.co/Public/Tendering/OpportunityDetail/Index?noticeUID=CO1.NTC.2335652&amp;isFromPublicArea=True&amp;isModal=False" xr:uid="{00000000-0004-0000-0000-00000C010000}"/>
    <hyperlink ref="E283" r:id="rId270" display="https://community.secop.gov.co/Public/Tendering/OpportunityDetail/Index?noticeUID=CO1.NTC.2261693&amp;isFromPublicArea=True&amp;isModal=False" xr:uid="{00000000-0004-0000-0000-00000D010000}"/>
    <hyperlink ref="E284" r:id="rId271" display="https://community.secop.gov.co/Public/Tendering/OpportunityDetail/Index?noticeUID=CO1.NTC.2261693&amp;isFromPublicArea=True&amp;isModal=False" xr:uid="{00000000-0004-0000-0000-00000E010000}"/>
    <hyperlink ref="E237" r:id="rId272" display="https://community.secop.gov.co/Public/Tendering/OpportunityDetail/Index?noticeUID=CO1.NTC.2430570&amp;isFromPublicArea=True&amp;isModal=False" xr:uid="{00000000-0004-0000-0000-00000F010000}"/>
    <hyperlink ref="E304" r:id="rId273" display="64741" xr:uid="{00000000-0004-0000-0000-000010010000}"/>
    <hyperlink ref="E303" r:id="rId274" display="https://www.colombiacompra.gov.co/tienda-virtual-del-estado-colombiano/ordenes-compra/63293" xr:uid="{00000000-0004-0000-0000-000011010000}"/>
    <hyperlink ref="E307" r:id="rId275" display="https://www.contratos.gov.co/consultas/detalleProceso.do?numConstancia=21-22-26937&amp;g-recaptcha-response=03AGdBq25GFmthWiGXjvbSXq_yM7BcpDh49GtEN7aX0hLyp18HwKKQjGP0Biust_V565PJY4eTf64tXTeopEdZ0m1P-CPgHVGMxdNJtYa4ubqFxEDNiNCwkpc4rPNNkKfaSVlUm1SBsGDGPNrRx1U5vw3Qe1ieGpOb_RihTr8h9aZRt8BBBSeurrnK6NqIpzheQB3NjeyGlk4-GbcnYWpmt-SyAEfTysOOkT26OhbE0KiOBmK-p0ET1GB966L_RD4H0Hjpx5QHkBudfVYol0kJlVRuyGV3hdCPp0a5nyMXNVHyYDjb83VBGx_XhLtkCclT3mOiJR4RTWL7vCHuNenGKB0MEFbyR8ubmr5Udcr5Uwb4FbRJ-8EPFYpVnb-r83HGPl_8yrkf-3Prp8R9lBgV12r-JughiEUeQeA0RKkQqK09mheLWAIb8OszHA9SkelHwFsa4UvTY59Y0t44uTM0yBpfHjfCdO4DHA" xr:uid="{00000000-0004-0000-0000-000012010000}"/>
    <hyperlink ref="E308" r:id="rId276" display="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xr:uid="{00000000-0004-0000-0000-000013010000}"/>
    <hyperlink ref="E294" r:id="rId277" display="https://community.secop.gov.co/Public/Tendering/OpportunityDetail/Index?noticeUID=CO1.NTC.2347266&amp;isFromPublicArea=True&amp;isModal=False" xr:uid="{00000000-0004-0000-0000-000014010000}"/>
    <hyperlink ref="E285" r:id="rId278" display="https://community.secop.gov.co/Public/Tendering/OpportunityDetail/Index?noticeUID=CO1.NTC.2377304&amp;isFromPublicArea=True&amp;isModal=False" xr:uid="{00000000-0004-0000-0000-000015010000}"/>
    <hyperlink ref="E300" r:id="rId279" display="https://community.secop.gov.co/Public/Tendering/OpportunityDetail/Index?noticeUID=CO1.NTC.2342199&amp;isFromPublicArea=True&amp;isModal=False" xr:uid="{00000000-0004-0000-0000-000016010000}"/>
    <hyperlink ref="E301" r:id="rId280" display="https://community.secop.gov.co/Public/Tendering/OpportunityDetail/Index?noticeUID=CO1.NTC.2346997&amp;isFromPublicArea=True&amp;isModal=False" xr:uid="{00000000-0004-0000-0000-000017010000}"/>
    <hyperlink ref="E295" r:id="rId281" display="https://community.secop.gov.co/Public/Tendering/OpportunityDetail/Index?noticeUID=CO1.NTC.2449960&amp;isFromPublicArea=True&amp;isModal=False" xr:uid="{00000000-0004-0000-0000-000018010000}"/>
    <hyperlink ref="E286" r:id="rId282" display="https://community.secop.gov.co/Public/Tendering/OpportunityDetail/Index?noticeUID=CO1.NTC.2438437&amp;isFromPublicArea=True&amp;isModal=False" xr:uid="{00000000-0004-0000-0000-000019010000}"/>
    <hyperlink ref="E305" r:id="rId283" display="https://www.colombiacompra.gov.co/tienda-virtual-del-estado-colombiano/ordenes-compra/66507" xr:uid="{00000000-0004-0000-0000-00001A010000}"/>
    <hyperlink ref="E287" r:id="rId284" display="https://community.secop.gov.co/Public/Tendering/OpportunityDetail/Index?noticeUID=CO1.NTC.2301442&amp;isFromPublicArea=True&amp;isModal=False" xr:uid="{00000000-0004-0000-0000-00001B010000}"/>
    <hyperlink ref="E290" r:id="rId285" display="https://community.secop.gov.co/Public/Tendering/OpportunityDetail/Index?noticeUID=CO1.NTC.2328789&amp;isFromPublicArea=True&amp;isModal=False" xr:uid="{00000000-0004-0000-0000-00001C010000}"/>
    <hyperlink ref="E292" r:id="rId286" display="https://community.secop.gov.co/Public/Tendering/OpportunityDetail/Index?noticeUID=CO1.NTC.2329089&amp;isFromPublicArea=True&amp;isModal=False" xr:uid="{00000000-0004-0000-0000-00001D010000}"/>
    <hyperlink ref="E289" r:id="rId287" display="https://community.secop.gov.co/Public/Tendering/OpportunityDetail/Index?noticeUID=CO1.NTC.2422572&amp;isFromPublicArea=True&amp;isModal=False" xr:uid="{00000000-0004-0000-0000-00001E010000}"/>
    <hyperlink ref="E298" r:id="rId288" display="https://community.secop.gov.co/Public/Tendering/OpportunityDetail/Index?noticeUID=CO1.NTC.2430571&amp;isFromPublicArea=True&amp;isModal=False" xr:uid="{00000000-0004-0000-0000-00001F010000}"/>
    <hyperlink ref="E296" r:id="rId289" display="https://community.secop.gov.co/Public/Tendering/OpportunityDetail/Index?noticeUID=CO1.NTC.2430569&amp;isFromPublicArea=True&amp;isModal=False" xr:uid="{00000000-0004-0000-0000-000020010000}"/>
    <hyperlink ref="E256" r:id="rId290" display="https://community.secop.gov.co/Public/Tendering/OpportunityDetail/Index?noticeUID=CO1.NTC.2241363&amp;isFromPublicArea=True&amp;isModal=False" xr:uid="{00000000-0004-0000-0000-000021010000}"/>
    <hyperlink ref="D267" r:id="rId291" display="https://community.secop.gov.co/Public/Tendering/OpportunityDetail/Index?noticeUID=CO1.NTC.2252090&amp;isFromPublicArea=True&amp;isModal=False" xr:uid="{00000000-0004-0000-0000-000022010000}"/>
    <hyperlink ref="E267" r:id="rId292" display="https://community.secop.gov.co/Public/Tendering/OpportunityDetail/Index?noticeUID=CO1.NTC.2265693&amp;isFromPublicArea=True&amp;isModal=False" xr:uid="{00000000-0004-0000-0000-000023010000}"/>
    <hyperlink ref="E279" r:id="rId293" display="https://community.secop.gov.co/Public/Tendering/OpportunityDetail/Index?noticeUID=CO1.NTC.2346998&amp;isFromPublicArea=True&amp;isModal=False" xr:uid="{00000000-0004-0000-0000-000024010000}"/>
    <hyperlink ref="E288" r:id="rId294" display="https://community.secop.gov.co/Public/Tendering/OpportunityDetail/Index?noticeUID=CO1.NTC.2301442&amp;isFromPublicArea=True&amp;isModal=False" xr:uid="{00000000-0004-0000-0000-000025010000}"/>
    <hyperlink ref="E291" r:id="rId295" display="https://community.secop.gov.co/Public/Tendering/OpportunityDetail/Index?noticeUID=CO1.NTC.2328789&amp;isFromPublicArea=True&amp;isModal=False" xr:uid="{00000000-0004-0000-0000-000026010000}"/>
    <hyperlink ref="E293" r:id="rId296" display="https://community.secop.gov.co/Public/Tendering/OpportunityDetail/Index?noticeUID=CO1.NTC.2329089&amp;isFromPublicArea=True&amp;isModal=False" xr:uid="{00000000-0004-0000-0000-000027010000}"/>
    <hyperlink ref="E299" r:id="rId297" display="https://community.secop.gov.co/Public/Tendering/OpportunityDetail/Index?noticeUID=CO1.NTC.2430571&amp;isFromPublicArea=True&amp;isModal=False" xr:uid="{00000000-0004-0000-0000-000028010000}"/>
    <hyperlink ref="E297" r:id="rId298" display="https://community.secop.gov.co/Public/Tendering/OpportunityDetail/Index?noticeUID=CO1.NTC.2430569&amp;isFromPublicArea=True&amp;isModal=False" xr:uid="{00000000-0004-0000-0000-000029010000}"/>
    <hyperlink ref="E302" r:id="rId299" display="https://community.secop.gov.co/Public/Tendering/OpportunityDetail/Index?noticeUID=CO1.NTC.2346997&amp;isFromPublicArea=True&amp;isModal=False" xr:uid="{00000000-0004-0000-0000-00002A010000}"/>
    <hyperlink ref="E309" r:id="rId300" display="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xr:uid="{00000000-0004-0000-0000-00002B010000}"/>
    <hyperlink ref="E310" r:id="rId301" display="https://www.contratos.gov.co/consultas/detalleProceso.do?numConstancia=21-22-27265&amp;g-recaptcha-response=03AGdBq26RKJ5i9oob_3y7ASqeJVhg_PsND_xPku2RWY5zvtqQpaRZtg42mbWLQD4ena9bKV4FRx4Ye9XG-1_M__LXc9ubPySQiYuAzQfArYqkc7CUMXcerW23jnBfI9MW1DgWq-6J8YmNAfsqo53J_U9_wyHaxWk-C3rznlpxuHwf2yDjsAVDVlbU_qROtVkKEbBo_vHTdyyqQ41JlUqJ_tsnO5AhDPLO12zt2ZiWhV5-6iLGfw6CFWrya0pUd_6T-Kqa4YpxGQ4ETVpvqfCQdUUssfhqnuun-NdJaxVxbE8LFPvMS3LoeFqQrKmJfpzxOIto-mPwJbIeHvKD-KH_IQIda5oU4CXeAoGWZOk69Oelzh2UJUrE72ikmbXnwQu71zCwGtz3uOo3DIET222ZPlLxIr652ndbcgh1bwXN-06ihxUA7n6UBC3zXoVAOQM_61yORW4OiCa3h4DcUYzgmHZc8KZQ2dhYPg" xr:uid="{00000000-0004-0000-0000-00002C010000}"/>
  </hyperlinks>
  <pageMargins left="0.7" right="0.7" top="0.75" bottom="0.75" header="0.3" footer="0.3"/>
  <pageSetup orientation="portrait" r:id="rId302"/>
  <drawing r:id="rId303"/>
  <legacyDrawing r:id="rId304"/>
  <controls>
    <mc:AlternateContent xmlns:mc="http://schemas.openxmlformats.org/markup-compatibility/2006">
      <mc:Choice Requires="x14">
        <control shapeId="11274" r:id="rId305" name="CommandButton1">
          <controlPr autoLine="0" r:id="rId306">
            <anchor moveWithCells="1">
              <from>
                <xdr:col>8</xdr:col>
                <xdr:colOff>0</xdr:colOff>
                <xdr:row>12</xdr:row>
                <xdr:rowOff>0</xdr:rowOff>
              </from>
              <to>
                <xdr:col>8</xdr:col>
                <xdr:colOff>1028700</xdr:colOff>
                <xdr:row>12</xdr:row>
                <xdr:rowOff>295275</xdr:rowOff>
              </to>
            </anchor>
          </controlPr>
        </control>
      </mc:Choice>
      <mc:Fallback>
        <control shapeId="11274" r:id="rId305" name="CommandButton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dimension ref="B3:H14"/>
  <sheetViews>
    <sheetView workbookViewId="0">
      <selection activeCell="C20" sqref="C20"/>
    </sheetView>
  </sheetViews>
  <sheetFormatPr baseColWidth="10" defaultColWidth="11.42578125" defaultRowHeight="15" x14ac:dyDescent="0.25"/>
  <cols>
    <col min="2" max="2" width="32.7109375" style="72" customWidth="1"/>
    <col min="3" max="4" width="34.42578125" style="53" customWidth="1"/>
    <col min="5" max="5" width="37" style="53" customWidth="1"/>
    <col min="6" max="6" width="34.42578125" style="53" customWidth="1"/>
    <col min="7" max="7" width="37.7109375" style="53" customWidth="1"/>
    <col min="8" max="8" width="34.85546875" customWidth="1"/>
  </cols>
  <sheetData>
    <row r="3" spans="2:8" ht="15.75" x14ac:dyDescent="0.25">
      <c r="B3" s="304" t="s">
        <v>956</v>
      </c>
      <c r="C3" s="304"/>
      <c r="D3" s="304"/>
      <c r="E3" s="304"/>
      <c r="F3" s="304"/>
      <c r="G3" s="304"/>
      <c r="H3" s="304"/>
    </row>
    <row r="4" spans="2:8" ht="15.75" x14ac:dyDescent="0.25">
      <c r="B4" s="304">
        <v>2021</v>
      </c>
      <c r="C4" s="304"/>
      <c r="D4" s="304"/>
      <c r="E4" s="304"/>
      <c r="F4" s="304"/>
      <c r="G4" s="304"/>
      <c r="H4" s="304"/>
    </row>
    <row r="5" spans="2:8" ht="15.75" x14ac:dyDescent="0.25">
      <c r="B5" s="304"/>
      <c r="C5" s="304"/>
      <c r="D5" s="304"/>
      <c r="E5" s="304"/>
      <c r="F5" s="304"/>
      <c r="G5" s="304"/>
      <c r="H5" s="304"/>
    </row>
    <row r="6" spans="2:8" ht="15.75" x14ac:dyDescent="0.25">
      <c r="B6" s="78" t="s">
        <v>957</v>
      </c>
      <c r="C6" s="302"/>
      <c r="D6" s="303"/>
      <c r="E6" s="77" t="s">
        <v>958</v>
      </c>
      <c r="F6" s="305"/>
      <c r="G6" s="305"/>
      <c r="H6" s="79"/>
    </row>
    <row r="7" spans="2:8" ht="15.75" x14ac:dyDescent="0.25">
      <c r="B7" s="78" t="s">
        <v>959</v>
      </c>
      <c r="C7" s="302"/>
      <c r="D7" s="303"/>
      <c r="E7" s="77" t="s">
        <v>960</v>
      </c>
      <c r="F7" s="302"/>
      <c r="G7" s="303"/>
      <c r="H7" s="76"/>
    </row>
    <row r="8" spans="2:8" x14ac:dyDescent="0.25">
      <c r="B8" s="75"/>
      <c r="C8" s="74"/>
      <c r="D8" s="74"/>
      <c r="E8" s="74"/>
      <c r="F8" s="74"/>
      <c r="G8" s="74"/>
      <c r="H8" s="73"/>
    </row>
    <row r="9" spans="2:8" x14ac:dyDescent="0.25">
      <c r="B9" s="75"/>
      <c r="C9" s="74"/>
      <c r="D9" s="74"/>
      <c r="E9" s="74"/>
      <c r="F9" s="74"/>
      <c r="G9" s="74"/>
      <c r="H9" s="73"/>
    </row>
    <row r="10" spans="2:8" ht="32.25" customHeight="1" x14ac:dyDescent="0.25">
      <c r="B10" s="301" t="s">
        <v>961</v>
      </c>
      <c r="C10" s="301"/>
      <c r="D10" s="301"/>
      <c r="E10" s="301"/>
      <c r="F10" s="301"/>
      <c r="G10" s="301"/>
      <c r="H10" s="73"/>
    </row>
    <row r="11" spans="2:8" x14ac:dyDescent="0.25">
      <c r="B11" s="75"/>
      <c r="C11" s="74"/>
      <c r="D11" s="74"/>
      <c r="E11" s="74"/>
      <c r="F11" s="74"/>
      <c r="G11" s="74"/>
      <c r="H11" s="73"/>
    </row>
    <row r="12" spans="2:8" ht="45" x14ac:dyDescent="0.25">
      <c r="B12" s="98" t="s">
        <v>962</v>
      </c>
      <c r="C12" s="99" t="s">
        <v>963</v>
      </c>
      <c r="D12" s="99" t="s">
        <v>964</v>
      </c>
      <c r="E12" s="98" t="s">
        <v>965</v>
      </c>
      <c r="F12" s="98" t="s">
        <v>966</v>
      </c>
      <c r="G12" s="98" t="s">
        <v>967</v>
      </c>
    </row>
    <row r="13" spans="2:8" ht="30" customHeight="1" x14ac:dyDescent="0.25">
      <c r="B13" s="95"/>
      <c r="C13" s="95"/>
      <c r="D13" s="95"/>
      <c r="E13" s="96"/>
      <c r="F13" s="96"/>
      <c r="G13" s="97"/>
    </row>
    <row r="14" spans="2:8" ht="30" customHeight="1" x14ac:dyDescent="0.25">
      <c r="B14" s="95"/>
      <c r="C14" s="95"/>
      <c r="D14" s="95"/>
      <c r="E14" s="96"/>
      <c r="F14" s="96"/>
      <c r="G14" s="97"/>
    </row>
  </sheetData>
  <mergeCells count="8">
    <mergeCell ref="B10:G10"/>
    <mergeCell ref="C7:D7"/>
    <mergeCell ref="F7:G7"/>
    <mergeCell ref="B3:H3"/>
    <mergeCell ref="B4:H4"/>
    <mergeCell ref="B5:H5"/>
    <mergeCell ref="C6:D6"/>
    <mergeCell ref="F6:G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
  <dimension ref="C1:X57"/>
  <sheetViews>
    <sheetView showGridLines="0" topLeftCell="F1" workbookViewId="0">
      <selection activeCell="S14" sqref="S14"/>
    </sheetView>
  </sheetViews>
  <sheetFormatPr baseColWidth="10" defaultColWidth="11.42578125" defaultRowHeight="15" x14ac:dyDescent="0.25"/>
  <cols>
    <col min="2" max="2" width="6.42578125" customWidth="1"/>
    <col min="3" max="3" width="40.42578125" bestFit="1" customWidth="1"/>
    <col min="4" max="4" width="19.5703125" bestFit="1" customWidth="1"/>
    <col min="5" max="5" width="19" customWidth="1"/>
    <col min="6" max="6" width="21.5703125" bestFit="1" customWidth="1"/>
    <col min="7" max="7" width="17.140625" customWidth="1"/>
    <col min="8" max="8" width="19.42578125" customWidth="1"/>
    <col min="9" max="9" width="14.7109375" customWidth="1"/>
    <col min="10" max="10" width="18.28515625" customWidth="1"/>
    <col min="11" max="11" width="14.140625" bestFit="1" customWidth="1"/>
    <col min="12" max="12" width="16.28515625" style="72" customWidth="1"/>
    <col min="13" max="13" width="14.28515625" style="72" customWidth="1"/>
    <col min="14" max="14" width="15.7109375" style="80" customWidth="1"/>
    <col min="15" max="15" width="17.7109375" style="72" customWidth="1"/>
    <col min="16" max="16" width="15.42578125" style="72" customWidth="1"/>
    <col min="17" max="17" width="14.140625" style="80" bestFit="1" customWidth="1"/>
    <col min="18" max="18" width="13.42578125" style="81" customWidth="1"/>
    <col min="19" max="19" width="12.85546875" style="80" customWidth="1"/>
    <col min="20" max="20" width="14.140625" bestFit="1" customWidth="1"/>
    <col min="21" max="21" width="13.7109375" customWidth="1"/>
  </cols>
  <sheetData>
    <row r="1" spans="3:24" x14ac:dyDescent="0.25">
      <c r="N1"/>
    </row>
    <row r="2" spans="3:24" ht="15.75" x14ac:dyDescent="0.25">
      <c r="E2" s="304" t="s">
        <v>968</v>
      </c>
      <c r="F2" s="304"/>
      <c r="G2" s="304"/>
      <c r="H2" s="304"/>
      <c r="I2" s="304"/>
      <c r="J2" s="304"/>
      <c r="K2" s="304"/>
      <c r="L2" s="304"/>
      <c r="M2" s="304"/>
      <c r="N2" s="304"/>
      <c r="O2" s="304"/>
      <c r="P2" s="304"/>
      <c r="Q2" s="304"/>
      <c r="R2" s="304"/>
      <c r="S2" s="304"/>
    </row>
    <row r="3" spans="3:24" ht="15.75" x14ac:dyDescent="0.25">
      <c r="E3" s="304" t="s">
        <v>969</v>
      </c>
      <c r="F3" s="304"/>
      <c r="G3" s="304"/>
      <c r="H3" s="304"/>
      <c r="I3" s="304"/>
      <c r="J3" s="304"/>
      <c r="K3" s="304"/>
      <c r="L3" s="304"/>
      <c r="M3" s="304"/>
      <c r="N3" s="304"/>
      <c r="O3" s="304"/>
      <c r="P3" s="304"/>
      <c r="Q3" s="304"/>
      <c r="R3" s="304"/>
      <c r="S3" s="304"/>
    </row>
    <row r="4" spans="3:24" ht="7.5" customHeight="1" x14ac:dyDescent="0.25">
      <c r="E4" s="88"/>
      <c r="F4" s="88"/>
      <c r="G4" s="88"/>
      <c r="H4" s="88"/>
      <c r="I4" s="88"/>
      <c r="J4" s="88"/>
      <c r="K4" s="88"/>
      <c r="L4" s="88"/>
      <c r="M4" s="88"/>
      <c r="N4" s="88"/>
      <c r="O4" s="88"/>
      <c r="P4" s="88"/>
      <c r="Q4" s="88"/>
      <c r="R4" s="88"/>
      <c r="S4" s="88"/>
    </row>
    <row r="5" spans="3:24" s="110" customFormat="1" ht="15.75" x14ac:dyDescent="0.25">
      <c r="C5" s="308" t="s">
        <v>970</v>
      </c>
      <c r="D5" s="308"/>
      <c r="E5" s="308"/>
      <c r="F5" s="308"/>
      <c r="G5" s="308"/>
      <c r="H5" s="308"/>
      <c r="I5" s="308"/>
      <c r="J5" s="308"/>
      <c r="K5" s="308"/>
      <c r="L5" s="308"/>
      <c r="M5" s="308"/>
      <c r="N5" s="308"/>
      <c r="O5" s="308"/>
      <c r="P5" s="308"/>
      <c r="Q5" s="308"/>
      <c r="R5" s="111"/>
      <c r="S5" s="111"/>
    </row>
    <row r="6" spans="3:24" s="110" customFormat="1" ht="15.75" x14ac:dyDescent="0.25">
      <c r="C6" s="308"/>
      <c r="D6" s="308"/>
      <c r="E6" s="308"/>
      <c r="F6" s="308"/>
      <c r="G6" s="308"/>
      <c r="H6" s="308"/>
      <c r="I6" s="308"/>
      <c r="J6" s="308"/>
      <c r="K6" s="308"/>
      <c r="L6" s="308"/>
      <c r="M6" s="308"/>
      <c r="N6" s="308"/>
      <c r="O6" s="308"/>
      <c r="P6" s="308"/>
      <c r="Q6" s="308"/>
      <c r="R6" s="111"/>
      <c r="S6" s="111"/>
    </row>
    <row r="7" spans="3:24" ht="11.25" customHeight="1" x14ac:dyDescent="0.25">
      <c r="C7" s="109"/>
      <c r="D7" s="109"/>
      <c r="E7" s="109"/>
      <c r="F7" s="109"/>
      <c r="G7" s="109"/>
      <c r="H7" s="109"/>
      <c r="I7" s="109"/>
      <c r="J7" s="109"/>
      <c r="K7" s="109"/>
      <c r="L7" s="109"/>
      <c r="M7" s="109"/>
      <c r="N7" s="109"/>
      <c r="O7" s="109"/>
      <c r="P7" s="109"/>
      <c r="Q7" s="109"/>
      <c r="R7" s="88"/>
      <c r="S7" s="88"/>
    </row>
    <row r="8" spans="3:24" ht="15.75" x14ac:dyDescent="0.25">
      <c r="C8" s="310" t="s">
        <v>971</v>
      </c>
      <c r="D8" s="310"/>
      <c r="E8" s="310"/>
      <c r="F8" s="310"/>
      <c r="G8" s="310"/>
      <c r="H8" s="310"/>
      <c r="I8" s="310"/>
      <c r="J8" s="310"/>
      <c r="K8" s="310"/>
      <c r="L8" s="310"/>
      <c r="M8" s="310"/>
      <c r="N8" s="310"/>
      <c r="O8" s="310"/>
      <c r="P8" s="310"/>
      <c r="Q8" s="310"/>
      <c r="R8" s="91"/>
      <c r="S8" s="91"/>
      <c r="T8" s="91"/>
      <c r="U8" s="91"/>
      <c r="V8" s="91"/>
      <c r="W8" s="91"/>
      <c r="X8" s="36"/>
    </row>
    <row r="9" spans="3:24" ht="15.75" x14ac:dyDescent="0.25">
      <c r="C9" s="310"/>
      <c r="D9" s="310"/>
      <c r="E9" s="310"/>
      <c r="F9" s="310"/>
      <c r="G9" s="310"/>
      <c r="H9" s="310"/>
      <c r="I9" s="310"/>
      <c r="J9" s="310"/>
      <c r="K9" s="310"/>
      <c r="L9" s="310"/>
      <c r="M9" s="310"/>
      <c r="N9" s="310"/>
      <c r="O9" s="310"/>
      <c r="P9" s="310"/>
      <c r="Q9" s="310"/>
      <c r="R9" s="91"/>
      <c r="S9" s="91"/>
      <c r="T9" s="91"/>
      <c r="U9" s="91"/>
      <c r="V9" s="91"/>
      <c r="W9" s="91"/>
      <c r="X9" s="36"/>
    </row>
    <row r="10" spans="3:24" ht="15.75" x14ac:dyDescent="0.25">
      <c r="C10" s="317"/>
      <c r="D10" s="317"/>
      <c r="E10" s="317"/>
      <c r="F10" s="317"/>
      <c r="G10" s="317"/>
      <c r="H10" s="317"/>
      <c r="I10" s="317"/>
      <c r="J10" s="317"/>
      <c r="K10" s="317"/>
      <c r="L10" s="317"/>
      <c r="M10" s="317"/>
      <c r="N10" s="317"/>
      <c r="O10" s="317"/>
      <c r="P10" s="317"/>
      <c r="Q10" s="317"/>
      <c r="R10" s="92"/>
      <c r="S10" s="92"/>
      <c r="T10" s="92"/>
      <c r="U10" s="92"/>
      <c r="V10" s="92"/>
      <c r="W10" s="92"/>
      <c r="X10" s="36"/>
    </row>
    <row r="11" spans="3:24" ht="17.25" customHeight="1" x14ac:dyDescent="0.25">
      <c r="C11" s="311" t="s">
        <v>957</v>
      </c>
      <c r="D11" s="312" t="s">
        <v>972</v>
      </c>
      <c r="E11" s="315" t="s">
        <v>973</v>
      </c>
      <c r="F11" s="315"/>
      <c r="G11" s="315"/>
      <c r="H11" s="315"/>
      <c r="I11" s="315"/>
      <c r="J11" s="315" t="s">
        <v>974</v>
      </c>
      <c r="K11" s="315"/>
      <c r="L11" s="315"/>
      <c r="M11" s="315"/>
      <c r="N11" s="315"/>
      <c r="O11" s="315"/>
      <c r="P11" s="315"/>
      <c r="Q11" s="315"/>
      <c r="R11" s="91"/>
      <c r="S11" s="91"/>
      <c r="T11" s="91"/>
      <c r="U11" s="91"/>
      <c r="V11" s="91"/>
      <c r="W11" s="91"/>
      <c r="X11" s="36"/>
    </row>
    <row r="12" spans="3:24" ht="37.5" customHeight="1" x14ac:dyDescent="0.25">
      <c r="C12" s="311"/>
      <c r="D12" s="313"/>
      <c r="E12" s="307" t="s">
        <v>975</v>
      </c>
      <c r="F12" s="307"/>
      <c r="G12" s="307" t="s">
        <v>976</v>
      </c>
      <c r="H12" s="307"/>
      <c r="I12" s="307"/>
      <c r="J12" s="316" t="s">
        <v>977</v>
      </c>
      <c r="K12" s="316"/>
      <c r="L12" s="316" t="s">
        <v>978</v>
      </c>
      <c r="M12" s="316"/>
      <c r="N12" s="316" t="s">
        <v>979</v>
      </c>
      <c r="O12" s="316"/>
      <c r="P12" s="316" t="s">
        <v>980</v>
      </c>
      <c r="Q12" s="316"/>
      <c r="R12" s="309"/>
      <c r="S12" s="309"/>
      <c r="T12" s="309"/>
      <c r="U12" s="309"/>
      <c r="V12" s="309"/>
      <c r="W12" s="309"/>
      <c r="X12" s="36"/>
    </row>
    <row r="13" spans="3:24" ht="25.5" x14ac:dyDescent="0.25">
      <c r="C13" s="311"/>
      <c r="D13" s="314"/>
      <c r="E13" s="105" t="s">
        <v>981</v>
      </c>
      <c r="F13" s="106" t="s">
        <v>982</v>
      </c>
      <c r="G13" s="105" t="s">
        <v>983</v>
      </c>
      <c r="H13" s="105" t="s">
        <v>984</v>
      </c>
      <c r="I13" s="106" t="s">
        <v>982</v>
      </c>
      <c r="J13" s="105" t="s">
        <v>985</v>
      </c>
      <c r="K13" s="106" t="s">
        <v>982</v>
      </c>
      <c r="L13" s="105" t="s">
        <v>985</v>
      </c>
      <c r="M13" s="106" t="s">
        <v>982</v>
      </c>
      <c r="N13" s="105" t="s">
        <v>985</v>
      </c>
      <c r="O13" s="106" t="s">
        <v>982</v>
      </c>
      <c r="P13" s="105" t="s">
        <v>985</v>
      </c>
      <c r="Q13" s="106" t="s">
        <v>982</v>
      </c>
      <c r="R13" s="90"/>
      <c r="S13" s="89"/>
      <c r="T13" s="90"/>
      <c r="U13" s="89"/>
      <c r="V13" s="90"/>
      <c r="W13" s="89"/>
      <c r="X13" s="36"/>
    </row>
    <row r="14" spans="3:24" ht="15.75" x14ac:dyDescent="0.25">
      <c r="C14" s="100" t="s">
        <v>986</v>
      </c>
      <c r="D14" s="101">
        <v>2021</v>
      </c>
      <c r="E14" s="102">
        <v>138</v>
      </c>
      <c r="F14" s="103">
        <v>9341252617</v>
      </c>
      <c r="G14" s="102">
        <v>37</v>
      </c>
      <c r="H14" s="104">
        <v>37</v>
      </c>
      <c r="I14" s="103">
        <v>98654102</v>
      </c>
      <c r="J14" s="102">
        <v>93</v>
      </c>
      <c r="K14" s="103">
        <v>1318763169</v>
      </c>
      <c r="L14" s="102">
        <v>38</v>
      </c>
      <c r="M14" s="103">
        <v>5326117266</v>
      </c>
      <c r="N14" s="102">
        <v>2</v>
      </c>
      <c r="O14" s="103">
        <v>968690938</v>
      </c>
      <c r="P14" s="102">
        <v>5</v>
      </c>
      <c r="Q14" s="103">
        <v>1727681244</v>
      </c>
      <c r="R14" s="83"/>
      <c r="S14" s="82"/>
      <c r="T14" s="36"/>
      <c r="U14" s="36"/>
      <c r="V14" s="36"/>
      <c r="W14" s="36"/>
      <c r="X14" s="36"/>
    </row>
    <row r="15" spans="3:24" ht="15.75" x14ac:dyDescent="0.25">
      <c r="C15" s="100"/>
      <c r="D15" s="100"/>
      <c r="E15" s="102"/>
      <c r="F15" s="103"/>
      <c r="G15" s="102"/>
      <c r="H15" s="102"/>
      <c r="I15" s="103"/>
      <c r="J15" s="102"/>
      <c r="K15" s="103"/>
      <c r="L15" s="102"/>
      <c r="M15" s="103"/>
      <c r="N15" s="102"/>
      <c r="O15" s="103"/>
      <c r="P15" s="102"/>
      <c r="Q15" s="103"/>
      <c r="R15" s="83"/>
      <c r="S15" s="82"/>
      <c r="T15" s="36"/>
      <c r="U15" s="36"/>
      <c r="V15" s="36"/>
      <c r="W15" s="36"/>
      <c r="X15" s="36"/>
    </row>
    <row r="16" spans="3:24" ht="15.75" x14ac:dyDescent="0.25">
      <c r="E16" s="86"/>
      <c r="F16" s="86"/>
      <c r="G16" s="88"/>
      <c r="H16" s="88"/>
      <c r="I16" s="88"/>
      <c r="J16" s="88"/>
      <c r="K16" s="88"/>
      <c r="L16" s="87"/>
      <c r="M16" s="87"/>
      <c r="N16" s="86"/>
      <c r="O16" s="85"/>
      <c r="P16" s="85"/>
      <c r="Q16" s="84"/>
      <c r="R16" s="83"/>
      <c r="S16" s="82"/>
      <c r="T16" s="36"/>
      <c r="U16" s="36"/>
      <c r="V16" s="36"/>
      <c r="W16" s="36"/>
      <c r="X16" s="36"/>
    </row>
    <row r="17" spans="3:20" ht="16.5" customHeight="1" x14ac:dyDescent="0.25">
      <c r="C17" s="318"/>
      <c r="D17" s="318"/>
      <c r="E17" s="318"/>
      <c r="F17" s="318"/>
      <c r="G17" s="318"/>
      <c r="H17" s="318"/>
      <c r="I17" s="318"/>
      <c r="J17" s="318"/>
      <c r="K17" s="318"/>
      <c r="L17" s="318"/>
      <c r="M17" s="318"/>
      <c r="N17" s="318"/>
      <c r="O17" s="318"/>
      <c r="P17" s="318"/>
      <c r="Q17" s="318"/>
    </row>
    <row r="18" spans="3:20" ht="15" customHeight="1" x14ac:dyDescent="0.25">
      <c r="C18" s="319" t="s">
        <v>987</v>
      </c>
      <c r="D18" s="319"/>
      <c r="E18" s="319"/>
      <c r="F18" s="319"/>
      <c r="G18" s="319"/>
      <c r="H18" s="319"/>
      <c r="I18" s="319"/>
      <c r="J18" s="319"/>
      <c r="K18" s="319"/>
      <c r="L18" s="319"/>
      <c r="M18" s="319"/>
      <c r="N18" s="319"/>
      <c r="O18" s="319"/>
      <c r="P18" s="319"/>
      <c r="Q18" s="319"/>
      <c r="R18" s="310"/>
      <c r="S18" s="310"/>
      <c r="T18" s="310"/>
    </row>
    <row r="19" spans="3:20" ht="15" customHeight="1" x14ac:dyDescent="0.25"/>
    <row r="20" spans="3:20" ht="24.75" customHeight="1" x14ac:dyDescent="0.25">
      <c r="C20" s="311" t="s">
        <v>957</v>
      </c>
      <c r="D20" s="312" t="s">
        <v>972</v>
      </c>
      <c r="E20" s="320" t="s">
        <v>988</v>
      </c>
      <c r="F20" s="321"/>
      <c r="G20" s="321"/>
      <c r="H20" s="321"/>
      <c r="I20" s="321"/>
      <c r="J20" s="321"/>
      <c r="K20" s="321"/>
      <c r="L20" s="321"/>
      <c r="M20" s="321"/>
      <c r="N20" s="321"/>
      <c r="O20" s="321"/>
      <c r="P20" s="321"/>
      <c r="Q20" s="321"/>
      <c r="R20" s="322"/>
      <c r="S20" s="306" t="s">
        <v>989</v>
      </c>
      <c r="T20" s="306"/>
    </row>
    <row r="21" spans="3:20" ht="45" customHeight="1" x14ac:dyDescent="0.25">
      <c r="C21" s="311"/>
      <c r="D21" s="313"/>
      <c r="E21" s="307" t="s">
        <v>718</v>
      </c>
      <c r="F21" s="307"/>
      <c r="G21" s="307" t="s">
        <v>80</v>
      </c>
      <c r="H21" s="307"/>
      <c r="I21" s="307" t="s">
        <v>139</v>
      </c>
      <c r="J21" s="307"/>
      <c r="K21" s="307" t="s">
        <v>65</v>
      </c>
      <c r="L21" s="307"/>
      <c r="M21" s="307" t="s">
        <v>771</v>
      </c>
      <c r="N21" s="307"/>
      <c r="O21" s="307" t="s">
        <v>860</v>
      </c>
      <c r="P21" s="307"/>
      <c r="Q21" s="307" t="s">
        <v>990</v>
      </c>
      <c r="R21" s="307"/>
      <c r="S21" s="306"/>
      <c r="T21" s="306"/>
    </row>
    <row r="22" spans="3:20" ht="25.5" x14ac:dyDescent="0.25">
      <c r="C22" s="311"/>
      <c r="D22" s="314"/>
      <c r="E22" s="105" t="s">
        <v>981</v>
      </c>
      <c r="F22" s="106" t="s">
        <v>982</v>
      </c>
      <c r="G22" s="105" t="s">
        <v>981</v>
      </c>
      <c r="H22" s="106" t="s">
        <v>982</v>
      </c>
      <c r="I22" s="105" t="s">
        <v>981</v>
      </c>
      <c r="J22" s="106" t="s">
        <v>982</v>
      </c>
      <c r="K22" s="105" t="s">
        <v>981</v>
      </c>
      <c r="L22" s="106" t="s">
        <v>982</v>
      </c>
      <c r="M22" s="105" t="s">
        <v>981</v>
      </c>
      <c r="N22" s="106" t="s">
        <v>982</v>
      </c>
      <c r="O22" s="105" t="s">
        <v>981</v>
      </c>
      <c r="P22" s="106" t="s">
        <v>982</v>
      </c>
      <c r="Q22" s="105" t="s">
        <v>981</v>
      </c>
      <c r="R22" s="106" t="s">
        <v>982</v>
      </c>
      <c r="S22" s="105" t="s">
        <v>981</v>
      </c>
      <c r="T22" s="106" t="s">
        <v>982</v>
      </c>
    </row>
    <row r="23" spans="3:20" ht="15.75" x14ac:dyDescent="0.25">
      <c r="C23" s="100" t="s">
        <v>986</v>
      </c>
      <c r="D23" s="100">
        <v>2021</v>
      </c>
      <c r="E23" s="102">
        <v>3</v>
      </c>
      <c r="F23" s="103">
        <v>208102592</v>
      </c>
      <c r="G23" s="107">
        <v>97</v>
      </c>
      <c r="H23" s="103">
        <v>2085733314</v>
      </c>
      <c r="I23" s="102">
        <v>6</v>
      </c>
      <c r="J23" s="103">
        <v>92807733</v>
      </c>
      <c r="K23" s="102">
        <v>14</v>
      </c>
      <c r="L23" s="103">
        <v>3004983012</v>
      </c>
      <c r="M23" s="102">
        <v>9</v>
      </c>
      <c r="N23" s="103">
        <v>3879914036</v>
      </c>
      <c r="O23" s="102">
        <v>1</v>
      </c>
      <c r="P23" s="103">
        <v>0</v>
      </c>
      <c r="Q23" s="102">
        <v>0</v>
      </c>
      <c r="R23" s="103">
        <v>0</v>
      </c>
      <c r="S23" s="102">
        <v>94</v>
      </c>
      <c r="T23" s="103">
        <v>1316011112</v>
      </c>
    </row>
    <row r="24" spans="3:20" ht="15.75" x14ac:dyDescent="0.25">
      <c r="C24" s="100"/>
      <c r="D24" s="100"/>
      <c r="E24" s="102"/>
      <c r="F24" s="103"/>
      <c r="G24" s="102"/>
      <c r="H24" s="103"/>
      <c r="I24" s="102"/>
      <c r="J24" s="103"/>
      <c r="K24" s="102"/>
      <c r="L24" s="103"/>
      <c r="M24" s="102"/>
      <c r="N24" s="103"/>
      <c r="O24" s="102"/>
      <c r="P24" s="103"/>
      <c r="Q24" s="102"/>
      <c r="R24" s="103"/>
      <c r="S24" s="102"/>
      <c r="T24" s="103"/>
    </row>
    <row r="25" spans="3:20" ht="15.75" x14ac:dyDescent="0.25">
      <c r="C25" s="36"/>
      <c r="D25" s="36"/>
      <c r="E25" s="94"/>
      <c r="F25" s="93"/>
      <c r="G25" s="94"/>
      <c r="H25" s="93"/>
      <c r="I25" s="94"/>
      <c r="J25" s="93"/>
      <c r="K25" s="94"/>
      <c r="L25" s="93"/>
      <c r="M25" s="94"/>
      <c r="N25" s="93"/>
      <c r="O25" s="94"/>
      <c r="P25" s="93"/>
      <c r="Q25" s="94"/>
      <c r="R25" s="93"/>
      <c r="S25" s="94"/>
      <c r="T25" s="93"/>
    </row>
    <row r="26" spans="3:20" ht="19.5" customHeight="1" x14ac:dyDescent="0.25"/>
    <row r="27" spans="3:20" ht="31.5" customHeight="1" x14ac:dyDescent="0.25">
      <c r="C27" s="317" t="s">
        <v>991</v>
      </c>
      <c r="D27" s="317"/>
      <c r="E27" s="317"/>
      <c r="F27" s="317"/>
      <c r="G27" s="317"/>
      <c r="H27" s="317"/>
      <c r="I27" s="317"/>
      <c r="J27" s="317"/>
      <c r="K27" s="317"/>
      <c r="L27" s="317"/>
    </row>
    <row r="29" spans="3:20" ht="15.75" x14ac:dyDescent="0.25">
      <c r="C29" s="311" t="s">
        <v>957</v>
      </c>
      <c r="D29" s="315" t="s">
        <v>992</v>
      </c>
      <c r="E29" s="315"/>
      <c r="F29" s="315"/>
      <c r="G29" s="315"/>
      <c r="H29" s="315"/>
      <c r="I29" s="315"/>
      <c r="J29" s="91"/>
      <c r="K29" s="91"/>
      <c r="L29" s="91"/>
    </row>
    <row r="30" spans="3:20" x14ac:dyDescent="0.25">
      <c r="C30" s="311"/>
      <c r="D30" s="307" t="s">
        <v>718</v>
      </c>
      <c r="E30" s="307"/>
      <c r="F30" s="307" t="s">
        <v>65</v>
      </c>
      <c r="G30" s="307"/>
      <c r="H30" s="307" t="s">
        <v>771</v>
      </c>
      <c r="I30" s="307"/>
      <c r="K30" s="108"/>
      <c r="L30" s="108"/>
    </row>
    <row r="31" spans="3:20" ht="25.5" x14ac:dyDescent="0.25">
      <c r="C31" s="311"/>
      <c r="D31" s="105" t="s">
        <v>993</v>
      </c>
      <c r="E31" s="105" t="s">
        <v>34</v>
      </c>
      <c r="F31" s="105" t="s">
        <v>993</v>
      </c>
      <c r="G31" s="105" t="s">
        <v>34</v>
      </c>
      <c r="H31" s="105" t="s">
        <v>993</v>
      </c>
      <c r="I31" s="105" t="s">
        <v>34</v>
      </c>
      <c r="J31" s="72"/>
      <c r="K31" s="80"/>
      <c r="O31" s="81"/>
      <c r="P31" s="80"/>
      <c r="Q31"/>
      <c r="R31"/>
      <c r="S31"/>
    </row>
    <row r="32" spans="3:20" x14ac:dyDescent="0.25">
      <c r="C32" s="100" t="s">
        <v>986</v>
      </c>
      <c r="D32" s="100" t="s">
        <v>715</v>
      </c>
      <c r="E32" s="100">
        <v>1</v>
      </c>
      <c r="F32" s="100" t="s">
        <v>564</v>
      </c>
      <c r="G32" s="100">
        <v>5</v>
      </c>
      <c r="H32" s="100" t="s">
        <v>769</v>
      </c>
      <c r="I32" s="100">
        <v>10</v>
      </c>
      <c r="J32" s="72"/>
      <c r="K32" s="80"/>
      <c r="O32" s="81"/>
      <c r="P32" s="80"/>
      <c r="Q32"/>
      <c r="R32"/>
      <c r="S32"/>
    </row>
    <row r="33" spans="3:19" x14ac:dyDescent="0.25">
      <c r="C33" s="100" t="s">
        <v>986</v>
      </c>
      <c r="D33" s="100" t="s">
        <v>893</v>
      </c>
      <c r="E33" s="100">
        <v>1</v>
      </c>
      <c r="F33" s="100" t="s">
        <v>592</v>
      </c>
      <c r="G33" s="100">
        <v>21</v>
      </c>
      <c r="H33" s="100" t="s">
        <v>776</v>
      </c>
      <c r="I33" s="100">
        <v>14</v>
      </c>
      <c r="J33" s="72"/>
      <c r="K33" s="80"/>
      <c r="O33" s="81"/>
      <c r="P33" s="80"/>
      <c r="Q33"/>
      <c r="R33"/>
      <c r="S33"/>
    </row>
    <row r="34" spans="3:19" x14ac:dyDescent="0.25">
      <c r="C34" s="100" t="s">
        <v>986</v>
      </c>
      <c r="D34" s="100" t="s">
        <v>915</v>
      </c>
      <c r="E34" s="100">
        <v>1</v>
      </c>
      <c r="F34" s="100" t="s">
        <v>782</v>
      </c>
      <c r="G34" s="100">
        <v>3</v>
      </c>
      <c r="H34" s="100" t="s">
        <v>861</v>
      </c>
      <c r="I34" s="100">
        <v>6</v>
      </c>
      <c r="J34" s="72"/>
      <c r="K34" s="80"/>
      <c r="O34" s="81"/>
      <c r="P34" s="80"/>
      <c r="Q34"/>
      <c r="R34"/>
      <c r="S34"/>
    </row>
    <row r="35" spans="3:19" x14ac:dyDescent="0.25">
      <c r="C35" s="100" t="s">
        <v>986</v>
      </c>
      <c r="D35" s="100" t="s">
        <v>918</v>
      </c>
      <c r="E35" s="100">
        <v>1</v>
      </c>
      <c r="F35" s="100" t="s">
        <v>800</v>
      </c>
      <c r="G35" s="100">
        <v>8</v>
      </c>
      <c r="H35" s="100" t="s">
        <v>865</v>
      </c>
      <c r="I35" s="100">
        <v>5</v>
      </c>
      <c r="J35" s="72"/>
      <c r="K35" s="80"/>
      <c r="O35" s="81"/>
      <c r="P35" s="80"/>
      <c r="Q35"/>
      <c r="R35"/>
      <c r="S35"/>
    </row>
    <row r="36" spans="3:19" x14ac:dyDescent="0.25">
      <c r="C36" s="100" t="s">
        <v>986</v>
      </c>
      <c r="D36" s="100"/>
      <c r="E36" s="100"/>
      <c r="F36" s="100" t="s">
        <v>811</v>
      </c>
      <c r="G36" s="100">
        <v>7</v>
      </c>
      <c r="H36" s="100" t="s">
        <v>886</v>
      </c>
      <c r="I36" s="100">
        <v>1</v>
      </c>
      <c r="J36" s="72"/>
      <c r="K36" s="80"/>
      <c r="O36" s="81"/>
      <c r="P36" s="80"/>
      <c r="Q36"/>
      <c r="R36"/>
      <c r="S36"/>
    </row>
    <row r="37" spans="3:19" x14ac:dyDescent="0.25">
      <c r="C37" s="100" t="s">
        <v>986</v>
      </c>
      <c r="D37" s="100"/>
      <c r="E37" s="100"/>
      <c r="F37" s="100" t="s">
        <v>818</v>
      </c>
      <c r="G37" s="100">
        <v>10</v>
      </c>
      <c r="H37" s="100" t="s">
        <v>897</v>
      </c>
      <c r="I37" s="100">
        <v>16</v>
      </c>
      <c r="J37" s="72"/>
      <c r="K37" s="80"/>
      <c r="O37" s="81"/>
      <c r="P37" s="80"/>
      <c r="Q37"/>
      <c r="R37"/>
      <c r="S37"/>
    </row>
    <row r="38" spans="3:19" x14ac:dyDescent="0.25">
      <c r="C38" s="100" t="s">
        <v>986</v>
      </c>
      <c r="D38" s="100"/>
      <c r="E38" s="100"/>
      <c r="F38" s="100" t="s">
        <v>826</v>
      </c>
      <c r="G38" s="100">
        <v>8</v>
      </c>
      <c r="H38" s="100" t="s">
        <v>903</v>
      </c>
      <c r="I38" s="100">
        <v>14</v>
      </c>
      <c r="J38" s="72"/>
      <c r="K38" s="80"/>
      <c r="O38" s="81"/>
      <c r="P38" s="80"/>
      <c r="Q38"/>
      <c r="R38"/>
      <c r="S38"/>
    </row>
    <row r="39" spans="3:19" x14ac:dyDescent="0.25">
      <c r="C39" s="100" t="s">
        <v>986</v>
      </c>
      <c r="D39" s="100"/>
      <c r="E39" s="100"/>
      <c r="F39" s="100" t="s">
        <v>832</v>
      </c>
      <c r="G39" s="100">
        <v>7</v>
      </c>
      <c r="H39" s="100" t="s">
        <v>907</v>
      </c>
      <c r="I39" s="100">
        <v>8</v>
      </c>
      <c r="J39" s="72"/>
      <c r="K39" s="80"/>
      <c r="O39" s="81"/>
      <c r="P39" s="80"/>
      <c r="Q39"/>
      <c r="R39"/>
      <c r="S39"/>
    </row>
    <row r="40" spans="3:19" x14ac:dyDescent="0.25">
      <c r="C40" s="100" t="s">
        <v>986</v>
      </c>
      <c r="D40" s="100"/>
      <c r="E40" s="100"/>
      <c r="F40" s="100" t="s">
        <v>842</v>
      </c>
      <c r="G40" s="100">
        <v>10</v>
      </c>
      <c r="H40" s="100" t="s">
        <v>926</v>
      </c>
      <c r="I40" s="100">
        <v>10</v>
      </c>
      <c r="J40" s="72"/>
      <c r="K40" s="80"/>
      <c r="O40" s="81"/>
      <c r="P40" s="80"/>
      <c r="Q40"/>
      <c r="R40"/>
      <c r="S40"/>
    </row>
    <row r="41" spans="3:19" x14ac:dyDescent="0.25">
      <c r="C41" s="100" t="s">
        <v>986</v>
      </c>
      <c r="D41" s="100"/>
      <c r="E41" s="100"/>
      <c r="F41" s="100" t="s">
        <v>850</v>
      </c>
      <c r="G41" s="100">
        <v>11</v>
      </c>
      <c r="H41" s="100"/>
      <c r="I41" s="100"/>
      <c r="J41" s="72"/>
      <c r="K41" s="80"/>
      <c r="O41" s="81"/>
      <c r="P41" s="80"/>
      <c r="Q41"/>
      <c r="R41"/>
      <c r="S41"/>
    </row>
    <row r="42" spans="3:19" x14ac:dyDescent="0.25">
      <c r="C42" s="100" t="s">
        <v>986</v>
      </c>
      <c r="D42" s="100"/>
      <c r="E42" s="100"/>
      <c r="F42" s="100" t="s">
        <v>854</v>
      </c>
      <c r="G42" s="100">
        <v>3</v>
      </c>
      <c r="H42" s="100"/>
      <c r="I42" s="100"/>
      <c r="J42" s="72"/>
      <c r="K42" s="80"/>
      <c r="O42" s="81"/>
      <c r="P42" s="80"/>
      <c r="Q42"/>
      <c r="R42"/>
      <c r="S42"/>
    </row>
    <row r="43" spans="3:19" x14ac:dyDescent="0.25">
      <c r="C43" s="100" t="s">
        <v>986</v>
      </c>
      <c r="D43" s="100"/>
      <c r="E43" s="100"/>
      <c r="F43" s="100" t="s">
        <v>869</v>
      </c>
      <c r="G43" s="100">
        <v>22</v>
      </c>
      <c r="H43" s="100"/>
      <c r="I43" s="100"/>
      <c r="J43" s="72"/>
      <c r="K43" s="80"/>
      <c r="O43" s="81"/>
      <c r="P43" s="80"/>
      <c r="Q43"/>
      <c r="R43"/>
      <c r="S43"/>
    </row>
    <row r="44" spans="3:19" x14ac:dyDescent="0.25">
      <c r="C44" s="100" t="s">
        <v>986</v>
      </c>
      <c r="D44" s="100"/>
      <c r="E44" s="100"/>
      <c r="F44" s="100" t="s">
        <v>878</v>
      </c>
      <c r="G44" s="100">
        <v>1</v>
      </c>
      <c r="H44" s="100"/>
      <c r="I44" s="100"/>
      <c r="J44" s="72"/>
      <c r="K44" s="80"/>
      <c r="O44" s="81"/>
      <c r="P44" s="80"/>
      <c r="Q44"/>
      <c r="R44"/>
      <c r="S44"/>
    </row>
    <row r="45" spans="3:19" x14ac:dyDescent="0.25">
      <c r="C45" s="100" t="s">
        <v>986</v>
      </c>
      <c r="D45" s="100"/>
      <c r="E45" s="100"/>
      <c r="F45" s="100" t="s">
        <v>922</v>
      </c>
      <c r="G45" s="100">
        <v>7</v>
      </c>
      <c r="H45" s="100"/>
      <c r="I45" s="100"/>
      <c r="J45" s="72"/>
      <c r="K45" s="80"/>
      <c r="O45" s="81"/>
      <c r="P45" s="80"/>
      <c r="Q45"/>
      <c r="R45"/>
      <c r="S45"/>
    </row>
    <row r="46" spans="3:19" x14ac:dyDescent="0.25">
      <c r="C46" s="100"/>
      <c r="D46" s="100"/>
      <c r="E46" s="100"/>
      <c r="F46" s="100"/>
      <c r="G46" s="100"/>
      <c r="H46" s="100"/>
      <c r="I46" s="100"/>
      <c r="J46" s="72"/>
      <c r="K46" s="80"/>
      <c r="O46" s="81"/>
      <c r="P46" s="80"/>
      <c r="Q46"/>
      <c r="R46"/>
      <c r="S46"/>
    </row>
    <row r="47" spans="3:19" x14ac:dyDescent="0.25">
      <c r="C47" s="100"/>
      <c r="D47" s="100"/>
      <c r="E47" s="100"/>
      <c r="F47" s="100"/>
      <c r="G47" s="100"/>
      <c r="H47" s="100"/>
      <c r="I47" s="100"/>
      <c r="J47" s="72"/>
      <c r="K47" s="80"/>
      <c r="O47" s="81"/>
      <c r="P47" s="80"/>
      <c r="Q47"/>
      <c r="R47"/>
      <c r="S47"/>
    </row>
    <row r="48" spans="3:19" x14ac:dyDescent="0.25">
      <c r="C48" s="100"/>
      <c r="D48" s="100"/>
      <c r="E48" s="100"/>
      <c r="F48" s="100"/>
      <c r="G48" s="100"/>
      <c r="H48" s="100"/>
      <c r="I48" s="100"/>
      <c r="J48" s="72"/>
      <c r="K48" s="80"/>
      <c r="O48" s="81"/>
      <c r="P48" s="80"/>
      <c r="Q48"/>
      <c r="R48"/>
      <c r="S48"/>
    </row>
    <row r="49" spans="3:19" x14ac:dyDescent="0.25">
      <c r="C49" s="100"/>
      <c r="D49" s="100"/>
      <c r="E49" s="100"/>
      <c r="F49" s="100"/>
      <c r="G49" s="100"/>
      <c r="H49" s="100"/>
      <c r="I49" s="100"/>
      <c r="J49" s="72"/>
      <c r="K49" s="80"/>
      <c r="O49" s="81"/>
      <c r="P49" s="80"/>
      <c r="Q49"/>
      <c r="R49"/>
      <c r="S49"/>
    </row>
    <row r="50" spans="3:19" x14ac:dyDescent="0.25">
      <c r="C50" s="100"/>
      <c r="D50" s="100"/>
      <c r="E50" s="100"/>
      <c r="F50" s="100"/>
      <c r="G50" s="100"/>
      <c r="H50" s="100"/>
      <c r="I50" s="100"/>
      <c r="J50" s="72"/>
      <c r="K50" s="80"/>
      <c r="O50" s="81"/>
      <c r="P50" s="80"/>
      <c r="Q50"/>
      <c r="R50"/>
      <c r="S50"/>
    </row>
    <row r="51" spans="3:19" x14ac:dyDescent="0.25">
      <c r="C51" s="100"/>
      <c r="D51" s="100"/>
      <c r="E51" s="100"/>
      <c r="F51" s="100"/>
      <c r="G51" s="100"/>
      <c r="H51" s="100"/>
      <c r="I51" s="100"/>
      <c r="J51" s="72"/>
      <c r="K51" s="80"/>
      <c r="O51" s="81"/>
      <c r="P51" s="80"/>
      <c r="Q51"/>
      <c r="R51"/>
      <c r="S51"/>
    </row>
    <row r="52" spans="3:19" x14ac:dyDescent="0.25">
      <c r="C52" s="100"/>
      <c r="D52" s="100"/>
      <c r="E52" s="100"/>
      <c r="F52" s="100"/>
      <c r="G52" s="100"/>
      <c r="H52" s="100"/>
      <c r="I52" s="100"/>
      <c r="J52" s="72"/>
      <c r="K52" s="80"/>
      <c r="O52" s="81"/>
      <c r="P52" s="80"/>
      <c r="Q52"/>
      <c r="R52"/>
      <c r="S52"/>
    </row>
    <row r="53" spans="3:19" x14ac:dyDescent="0.25">
      <c r="C53" s="100"/>
      <c r="D53" s="100"/>
      <c r="E53" s="100"/>
      <c r="F53" s="100"/>
      <c r="G53" s="100"/>
      <c r="H53" s="100"/>
      <c r="I53" s="100"/>
      <c r="J53" s="72"/>
      <c r="K53" s="80"/>
      <c r="O53" s="81"/>
      <c r="P53" s="80"/>
      <c r="Q53"/>
      <c r="R53"/>
      <c r="S53"/>
    </row>
    <row r="55" spans="3:19" x14ac:dyDescent="0.25">
      <c r="C55" s="310"/>
      <c r="D55" s="310"/>
      <c r="E55" s="310"/>
      <c r="F55" s="310"/>
    </row>
    <row r="56" spans="3:19" x14ac:dyDescent="0.25">
      <c r="C56" s="310"/>
      <c r="D56" s="310"/>
      <c r="E56" s="310"/>
      <c r="F56" s="310"/>
    </row>
    <row r="57" spans="3:19" x14ac:dyDescent="0.25">
      <c r="C57" s="310"/>
      <c r="D57" s="310"/>
      <c r="E57" s="310"/>
      <c r="F57" s="310"/>
    </row>
  </sheetData>
  <mergeCells count="39">
    <mergeCell ref="R12:S12"/>
    <mergeCell ref="C10:Q10"/>
    <mergeCell ref="C27:L27"/>
    <mergeCell ref="C55:F57"/>
    <mergeCell ref="C29:C31"/>
    <mergeCell ref="D30:E30"/>
    <mergeCell ref="F30:G30"/>
    <mergeCell ref="H30:I30"/>
    <mergeCell ref="D29:I29"/>
    <mergeCell ref="Q21:R21"/>
    <mergeCell ref="C17:Q17"/>
    <mergeCell ref="R18:T18"/>
    <mergeCell ref="C20:C22"/>
    <mergeCell ref="D20:D22"/>
    <mergeCell ref="C18:Q18"/>
    <mergeCell ref="E20:R20"/>
    <mergeCell ref="C5:Q6"/>
    <mergeCell ref="V12:W12"/>
    <mergeCell ref="E2:S2"/>
    <mergeCell ref="E3:S3"/>
    <mergeCell ref="C8:Q9"/>
    <mergeCell ref="C11:C13"/>
    <mergeCell ref="D11:D13"/>
    <mergeCell ref="E11:I11"/>
    <mergeCell ref="J11:Q11"/>
    <mergeCell ref="E12:F12"/>
    <mergeCell ref="G12:I12"/>
    <mergeCell ref="J12:K12"/>
    <mergeCell ref="P12:Q12"/>
    <mergeCell ref="T12:U12"/>
    <mergeCell ref="L12:M12"/>
    <mergeCell ref="N12:O12"/>
    <mergeCell ref="S20:T21"/>
    <mergeCell ref="E21:F21"/>
    <mergeCell ref="G21:H21"/>
    <mergeCell ref="I21:J21"/>
    <mergeCell ref="K21:L21"/>
    <mergeCell ref="M21:N21"/>
    <mergeCell ref="O21:P2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61"/>
  <dimension ref="B1:E105"/>
  <sheetViews>
    <sheetView topLeftCell="A91" zoomScale="106" zoomScaleNormal="106" workbookViewId="0">
      <selection activeCell="D18" sqref="D18"/>
    </sheetView>
  </sheetViews>
  <sheetFormatPr baseColWidth="10" defaultColWidth="11.42578125" defaultRowHeight="15" x14ac:dyDescent="0.25"/>
  <cols>
    <col min="1" max="1" width="8" customWidth="1"/>
    <col min="2" max="2" width="7.28515625" customWidth="1"/>
    <col min="3" max="3" width="34.85546875" customWidth="1"/>
    <col min="4" max="4" width="84.28515625" customWidth="1"/>
  </cols>
  <sheetData>
    <row r="1" spans="2:4" ht="15.75" thickBot="1" x14ac:dyDescent="0.3"/>
    <row r="2" spans="2:4" ht="29.25" customHeight="1" x14ac:dyDescent="0.25">
      <c r="B2" s="337" t="s">
        <v>994</v>
      </c>
      <c r="C2" s="338"/>
      <c r="D2" s="339"/>
    </row>
    <row r="3" spans="2:4" ht="259.5" customHeight="1" x14ac:dyDescent="0.25">
      <c r="B3" s="340" t="s">
        <v>995</v>
      </c>
      <c r="C3" s="341"/>
      <c r="D3" s="342"/>
    </row>
    <row r="4" spans="2:4" ht="67.5" customHeight="1" x14ac:dyDescent="0.25">
      <c r="B4" s="346" t="s">
        <v>996</v>
      </c>
      <c r="C4" s="347"/>
      <c r="D4" s="348"/>
    </row>
    <row r="5" spans="2:4" ht="44.25" customHeight="1" x14ac:dyDescent="0.25">
      <c r="B5" s="343" t="s">
        <v>997</v>
      </c>
      <c r="C5" s="344"/>
      <c r="D5" s="345"/>
    </row>
    <row r="6" spans="2:4" ht="25.5" customHeight="1" x14ac:dyDescent="0.25">
      <c r="B6" s="343" t="s">
        <v>998</v>
      </c>
      <c r="C6" s="344"/>
      <c r="D6" s="345"/>
    </row>
    <row r="7" spans="2:4" ht="50.25" customHeight="1" x14ac:dyDescent="0.25">
      <c r="B7" s="343" t="s">
        <v>999</v>
      </c>
      <c r="C7" s="344"/>
      <c r="D7" s="345"/>
    </row>
    <row r="8" spans="2:4" ht="25.5" customHeight="1" x14ac:dyDescent="0.25">
      <c r="B8" s="346" t="s">
        <v>1000</v>
      </c>
      <c r="C8" s="347"/>
      <c r="D8" s="348"/>
    </row>
    <row r="9" spans="2:4" ht="60.75" customHeight="1" x14ac:dyDescent="0.25">
      <c r="B9" s="346" t="s">
        <v>1001</v>
      </c>
      <c r="C9" s="347"/>
      <c r="D9" s="348"/>
    </row>
    <row r="10" spans="2:4" ht="55.5" customHeight="1" x14ac:dyDescent="0.25">
      <c r="B10" s="343" t="s">
        <v>1002</v>
      </c>
      <c r="C10" s="344"/>
      <c r="D10" s="345"/>
    </row>
    <row r="11" spans="2:4" ht="53.25" customHeight="1" thickBot="1" x14ac:dyDescent="0.3">
      <c r="B11" s="352" t="s">
        <v>1003</v>
      </c>
      <c r="C11" s="353"/>
      <c r="D11" s="354"/>
    </row>
    <row r="13" spans="2:4" ht="15.75" thickBot="1" x14ac:dyDescent="0.3">
      <c r="B13" s="349" t="s">
        <v>1004</v>
      </c>
      <c r="C13" s="350"/>
      <c r="D13" s="351"/>
    </row>
    <row r="14" spans="2:4" ht="15.75" thickBot="1" x14ac:dyDescent="0.3">
      <c r="B14" s="120">
        <v>1</v>
      </c>
      <c r="C14" s="1" t="s">
        <v>957</v>
      </c>
      <c r="D14" s="1" t="s">
        <v>1005</v>
      </c>
    </row>
    <row r="15" spans="2:4" ht="15.75" thickBot="1" x14ac:dyDescent="0.3">
      <c r="B15" s="120">
        <v>2</v>
      </c>
      <c r="C15" s="1" t="s">
        <v>958</v>
      </c>
      <c r="D15" s="1" t="s">
        <v>1006</v>
      </c>
    </row>
    <row r="16" spans="2:4" ht="26.25" thickBot="1" x14ac:dyDescent="0.3">
      <c r="B16" s="120">
        <v>3</v>
      </c>
      <c r="C16" s="1" t="s">
        <v>1007</v>
      </c>
      <c r="D16" s="1" t="s">
        <v>1008</v>
      </c>
    </row>
    <row r="17" spans="2:5" ht="26.25" thickBot="1" x14ac:dyDescent="0.3">
      <c r="B17" s="120">
        <v>4</v>
      </c>
      <c r="C17" s="1" t="s">
        <v>1009</v>
      </c>
      <c r="D17" s="1" t="s">
        <v>1010</v>
      </c>
    </row>
    <row r="18" spans="2:5" ht="26.25" thickBot="1" x14ac:dyDescent="0.3">
      <c r="B18" s="120">
        <v>5</v>
      </c>
      <c r="C18" s="1" t="s">
        <v>1011</v>
      </c>
      <c r="D18" s="1" t="s">
        <v>1012</v>
      </c>
    </row>
    <row r="19" spans="2:5" ht="25.5" x14ac:dyDescent="0.25">
      <c r="B19" s="120">
        <v>6</v>
      </c>
      <c r="C19" s="1" t="s">
        <v>1013</v>
      </c>
      <c r="D19" s="1" t="s">
        <v>1014</v>
      </c>
    </row>
    <row r="20" spans="2:5" ht="39" thickBot="1" x14ac:dyDescent="0.3">
      <c r="B20" s="120">
        <v>7</v>
      </c>
      <c r="C20" s="1" t="s">
        <v>1015</v>
      </c>
      <c r="D20" s="1" t="s">
        <v>1016</v>
      </c>
    </row>
    <row r="21" spans="2:5" ht="26.25" thickBot="1" x14ac:dyDescent="0.3">
      <c r="B21" s="120">
        <v>8</v>
      </c>
      <c r="C21" s="1" t="s">
        <v>1017</v>
      </c>
      <c r="D21" s="1" t="s">
        <v>1018</v>
      </c>
    </row>
    <row r="22" spans="2:5" ht="39" thickBot="1" x14ac:dyDescent="0.3">
      <c r="B22" s="120">
        <v>9</v>
      </c>
      <c r="C22" s="1" t="s">
        <v>1019</v>
      </c>
      <c r="D22" s="1" t="s">
        <v>1020</v>
      </c>
    </row>
    <row r="23" spans="2:5" ht="15.75" thickBot="1" x14ac:dyDescent="0.3"/>
    <row r="24" spans="2:5" ht="15.75" thickBot="1" x14ac:dyDescent="0.3">
      <c r="B24" s="323" t="s">
        <v>1021</v>
      </c>
      <c r="C24" s="324"/>
      <c r="D24" s="325"/>
    </row>
    <row r="25" spans="2:5" ht="25.5" x14ac:dyDescent="0.25">
      <c r="B25" s="326">
        <v>1</v>
      </c>
      <c r="C25" s="328" t="s">
        <v>1022</v>
      </c>
      <c r="D25" s="121" t="s">
        <v>1023</v>
      </c>
      <c r="E25" s="60"/>
    </row>
    <row r="26" spans="2:5" ht="39" thickBot="1" x14ac:dyDescent="0.3">
      <c r="B26" s="327"/>
      <c r="C26" s="329"/>
      <c r="D26" s="1" t="s">
        <v>1024</v>
      </c>
    </row>
    <row r="27" spans="2:5" ht="15.75" thickBot="1" x14ac:dyDescent="0.3">
      <c r="B27" s="120">
        <v>2</v>
      </c>
      <c r="C27" s="1" t="s">
        <v>22</v>
      </c>
      <c r="D27" s="1" t="s">
        <v>1025</v>
      </c>
    </row>
    <row r="28" spans="2:5" ht="26.25" thickBot="1" x14ac:dyDescent="0.3">
      <c r="B28" s="326">
        <v>3</v>
      </c>
      <c r="C28" s="1" t="s">
        <v>1026</v>
      </c>
      <c r="D28" s="1" t="s">
        <v>1027</v>
      </c>
    </row>
    <row r="29" spans="2:5" ht="15.75" thickBot="1" x14ac:dyDescent="0.3">
      <c r="B29" s="327"/>
      <c r="C29" s="1" t="s">
        <v>24</v>
      </c>
      <c r="D29" s="123" t="s">
        <v>1028</v>
      </c>
    </row>
    <row r="30" spans="2:5" ht="38.25" x14ac:dyDescent="0.25">
      <c r="B30" s="326">
        <v>4</v>
      </c>
      <c r="C30" s="328" t="s">
        <v>1029</v>
      </c>
      <c r="D30" s="2" t="s">
        <v>1030</v>
      </c>
    </row>
    <row r="31" spans="2:5" ht="26.25" thickBot="1" x14ac:dyDescent="0.3">
      <c r="B31" s="334"/>
      <c r="C31" s="329"/>
      <c r="D31" s="1" t="s">
        <v>1031</v>
      </c>
    </row>
    <row r="32" spans="2:5" ht="39" thickBot="1" x14ac:dyDescent="0.3">
      <c r="B32" s="334"/>
      <c r="C32" s="1" t="s">
        <v>1032</v>
      </c>
      <c r="D32" s="1" t="s">
        <v>1033</v>
      </c>
    </row>
    <row r="33" spans="2:4" ht="51.75" thickBot="1" x14ac:dyDescent="0.3">
      <c r="B33" s="334"/>
      <c r="C33" s="1" t="s">
        <v>1034</v>
      </c>
      <c r="D33" s="1" t="s">
        <v>1035</v>
      </c>
    </row>
    <row r="34" spans="2:4" ht="38.25" x14ac:dyDescent="0.25">
      <c r="B34" s="334"/>
      <c r="C34" s="328" t="s">
        <v>717</v>
      </c>
      <c r="D34" s="2" t="s">
        <v>1036</v>
      </c>
    </row>
    <row r="35" spans="2:4" ht="26.25" thickBot="1" x14ac:dyDescent="0.3">
      <c r="B35" s="334"/>
      <c r="C35" s="329"/>
      <c r="D35" s="1" t="s">
        <v>1037</v>
      </c>
    </row>
    <row r="36" spans="2:4" ht="39" thickBot="1" x14ac:dyDescent="0.3">
      <c r="B36" s="334"/>
      <c r="C36" s="1" t="s">
        <v>1038</v>
      </c>
      <c r="D36" s="1" t="s">
        <v>1039</v>
      </c>
    </row>
    <row r="37" spans="2:4" ht="39" thickBot="1" x14ac:dyDescent="0.3">
      <c r="B37" s="334"/>
      <c r="C37" s="1" t="s">
        <v>1040</v>
      </c>
      <c r="D37" s="1" t="s">
        <v>1041</v>
      </c>
    </row>
    <row r="38" spans="2:4" ht="51.75" thickBot="1" x14ac:dyDescent="0.3">
      <c r="B38" s="334"/>
      <c r="C38" s="1" t="s">
        <v>460</v>
      </c>
      <c r="D38" s="1" t="s">
        <v>1042</v>
      </c>
    </row>
    <row r="39" spans="2:4" ht="39" thickBot="1" x14ac:dyDescent="0.3">
      <c r="B39" s="334"/>
      <c r="C39" s="1" t="s">
        <v>1043</v>
      </c>
      <c r="D39" s="1" t="s">
        <v>1044</v>
      </c>
    </row>
    <row r="40" spans="2:4" ht="26.25" thickBot="1" x14ac:dyDescent="0.3">
      <c r="B40" s="334"/>
      <c r="C40" s="1" t="s">
        <v>1045</v>
      </c>
      <c r="D40" s="1" t="s">
        <v>1046</v>
      </c>
    </row>
    <row r="41" spans="2:4" ht="26.25" thickBot="1" x14ac:dyDescent="0.3">
      <c r="B41" s="334"/>
      <c r="C41" s="1" t="s">
        <v>1047</v>
      </c>
      <c r="D41" s="1" t="s">
        <v>1048</v>
      </c>
    </row>
    <row r="42" spans="2:4" ht="51.75" thickBot="1" x14ac:dyDescent="0.3">
      <c r="B42" s="334"/>
      <c r="C42" s="1" t="s">
        <v>64</v>
      </c>
      <c r="D42" s="1" t="s">
        <v>1049</v>
      </c>
    </row>
    <row r="43" spans="2:4" ht="39" thickBot="1" x14ac:dyDescent="0.3">
      <c r="B43" s="334"/>
      <c r="C43" s="1" t="s">
        <v>138</v>
      </c>
      <c r="D43" s="1" t="s">
        <v>1050</v>
      </c>
    </row>
    <row r="44" spans="2:4" ht="26.25" thickBot="1" x14ac:dyDescent="0.3">
      <c r="B44" s="334"/>
      <c r="C44" s="1" t="s">
        <v>1051</v>
      </c>
      <c r="D44" s="1" t="s">
        <v>1052</v>
      </c>
    </row>
    <row r="45" spans="2:4" ht="26.25" thickBot="1" x14ac:dyDescent="0.3">
      <c r="B45" s="334"/>
      <c r="C45" s="1" t="s">
        <v>1053</v>
      </c>
      <c r="D45" s="1" t="s">
        <v>1054</v>
      </c>
    </row>
    <row r="46" spans="2:4" ht="115.5" thickBot="1" x14ac:dyDescent="0.3">
      <c r="B46" s="334"/>
      <c r="C46" s="1" t="s">
        <v>1055</v>
      </c>
      <c r="D46" s="1" t="s">
        <v>1056</v>
      </c>
    </row>
    <row r="47" spans="2:4" ht="39" thickBot="1" x14ac:dyDescent="0.3">
      <c r="B47" s="334"/>
      <c r="C47" s="1" t="s">
        <v>1057</v>
      </c>
      <c r="D47" s="1" t="s">
        <v>1058</v>
      </c>
    </row>
    <row r="48" spans="2:4" ht="51.75" thickBot="1" x14ac:dyDescent="0.3">
      <c r="B48" s="334"/>
      <c r="C48" s="1" t="s">
        <v>1059</v>
      </c>
      <c r="D48" s="1" t="s">
        <v>1060</v>
      </c>
    </row>
    <row r="49" spans="2:4" ht="51.75" thickBot="1" x14ac:dyDescent="0.3">
      <c r="B49" s="334"/>
      <c r="C49" s="1" t="s">
        <v>1061</v>
      </c>
      <c r="D49" s="1" t="s">
        <v>1062</v>
      </c>
    </row>
    <row r="50" spans="2:4" ht="26.25" thickBot="1" x14ac:dyDescent="0.3">
      <c r="B50" s="334"/>
      <c r="C50" s="1" t="s">
        <v>1063</v>
      </c>
      <c r="D50" s="1" t="s">
        <v>1064</v>
      </c>
    </row>
    <row r="51" spans="2:4" ht="15.75" thickBot="1" x14ac:dyDescent="0.3">
      <c r="B51" s="334"/>
      <c r="C51" s="1" t="s">
        <v>859</v>
      </c>
      <c r="D51" s="1" t="s">
        <v>1065</v>
      </c>
    </row>
    <row r="52" spans="2:4" ht="51.75" thickBot="1" x14ac:dyDescent="0.3">
      <c r="B52" s="327"/>
      <c r="C52" s="1" t="s">
        <v>1066</v>
      </c>
      <c r="D52" s="1" t="s">
        <v>1067</v>
      </c>
    </row>
    <row r="53" spans="2:4" ht="25.5" x14ac:dyDescent="0.25">
      <c r="B53" s="326">
        <v>5</v>
      </c>
      <c r="C53" s="328" t="s">
        <v>26</v>
      </c>
      <c r="D53" s="2" t="s">
        <v>1068</v>
      </c>
    </row>
    <row r="54" spans="2:4" ht="26.25" thickBot="1" x14ac:dyDescent="0.3">
      <c r="B54" s="334"/>
      <c r="C54" s="330"/>
      <c r="D54" s="1" t="s">
        <v>1069</v>
      </c>
    </row>
    <row r="55" spans="2:4" ht="51.75" thickBot="1" x14ac:dyDescent="0.3">
      <c r="B55" s="327"/>
      <c r="C55" s="329"/>
      <c r="D55" s="1" t="s">
        <v>1070</v>
      </c>
    </row>
    <row r="56" spans="2:4" ht="51.75" thickBot="1" x14ac:dyDescent="0.3">
      <c r="B56" s="120">
        <v>6</v>
      </c>
      <c r="C56" s="1" t="s">
        <v>27</v>
      </c>
      <c r="D56" s="1" t="s">
        <v>1071</v>
      </c>
    </row>
    <row r="57" spans="2:4" ht="15.75" thickBot="1" x14ac:dyDescent="0.3">
      <c r="B57" s="120">
        <v>7</v>
      </c>
      <c r="C57" s="1" t="s">
        <v>28</v>
      </c>
      <c r="D57" s="1" t="s">
        <v>1072</v>
      </c>
    </row>
    <row r="58" spans="2:4" ht="39" thickBot="1" x14ac:dyDescent="0.3">
      <c r="B58" s="326">
        <v>8</v>
      </c>
      <c r="C58" s="1" t="s">
        <v>1073</v>
      </c>
      <c r="D58" s="1" t="s">
        <v>1074</v>
      </c>
    </row>
    <row r="59" spans="2:4" ht="26.25" thickBot="1" x14ac:dyDescent="0.3">
      <c r="B59" s="334"/>
      <c r="C59" s="2" t="s">
        <v>1075</v>
      </c>
      <c r="D59" s="123" t="s">
        <v>1076</v>
      </c>
    </row>
    <row r="60" spans="2:4" ht="25.5" x14ac:dyDescent="0.25">
      <c r="B60" s="334"/>
      <c r="C60" s="335" t="s">
        <v>1077</v>
      </c>
      <c r="D60" s="138" t="s">
        <v>1078</v>
      </c>
    </row>
    <row r="61" spans="2:4" ht="64.5" thickBot="1" x14ac:dyDescent="0.3">
      <c r="B61" s="327"/>
      <c r="C61" s="336"/>
      <c r="D61" s="61" t="s">
        <v>1079</v>
      </c>
    </row>
    <row r="62" spans="2:4" ht="26.25" thickBot="1" x14ac:dyDescent="0.3">
      <c r="B62" s="120">
        <v>9</v>
      </c>
      <c r="C62" s="1" t="s">
        <v>33</v>
      </c>
      <c r="D62" s="1" t="s">
        <v>1080</v>
      </c>
    </row>
    <row r="63" spans="2:4" ht="26.25" thickBot="1" x14ac:dyDescent="0.3">
      <c r="B63" s="122">
        <v>10</v>
      </c>
      <c r="C63" s="1" t="s">
        <v>34</v>
      </c>
      <c r="D63" s="1" t="s">
        <v>1081</v>
      </c>
    </row>
    <row r="64" spans="2:4" ht="39" thickBot="1" x14ac:dyDescent="0.3">
      <c r="B64" s="326">
        <v>11</v>
      </c>
      <c r="C64" s="1" t="s">
        <v>1082</v>
      </c>
      <c r="D64" s="1" t="s">
        <v>1083</v>
      </c>
    </row>
    <row r="65" spans="2:4" ht="64.5" thickBot="1" x14ac:dyDescent="0.3">
      <c r="B65" s="334"/>
      <c r="C65" s="1" t="s">
        <v>1084</v>
      </c>
      <c r="D65" s="1" t="s">
        <v>1085</v>
      </c>
    </row>
    <row r="66" spans="2:4" ht="15.75" thickBot="1" x14ac:dyDescent="0.3">
      <c r="B66" s="334"/>
      <c r="C66" s="1" t="s">
        <v>37</v>
      </c>
      <c r="D66" s="123" t="s">
        <v>1086</v>
      </c>
    </row>
    <row r="67" spans="2:4" ht="51.75" thickBot="1" x14ac:dyDescent="0.3">
      <c r="B67" s="334"/>
      <c r="C67" s="1" t="s">
        <v>1087</v>
      </c>
      <c r="D67" s="124" t="s">
        <v>1088</v>
      </c>
    </row>
    <row r="68" spans="2:4" ht="102.75" thickBot="1" x14ac:dyDescent="0.3">
      <c r="B68" s="334"/>
      <c r="C68" s="1" t="s">
        <v>1089</v>
      </c>
      <c r="D68" s="124" t="s">
        <v>1090</v>
      </c>
    </row>
    <row r="69" spans="2:4" ht="26.25" thickBot="1" x14ac:dyDescent="0.3">
      <c r="B69" s="327"/>
      <c r="C69" s="1" t="s">
        <v>1091</v>
      </c>
      <c r="D69" s="124" t="s">
        <v>1092</v>
      </c>
    </row>
    <row r="70" spans="2:4" x14ac:dyDescent="0.25">
      <c r="B70" s="125"/>
      <c r="C70" s="126"/>
      <c r="D70" s="126"/>
    </row>
    <row r="71" spans="2:4" ht="15.75" thickBot="1" x14ac:dyDescent="0.3"/>
    <row r="72" spans="2:4" ht="15.75" thickBot="1" x14ac:dyDescent="0.3">
      <c r="B72" s="323" t="s">
        <v>1093</v>
      </c>
      <c r="C72" s="324"/>
      <c r="D72" s="325"/>
    </row>
    <row r="73" spans="2:4" ht="25.5" x14ac:dyDescent="0.25">
      <c r="B73" s="326">
        <v>12</v>
      </c>
      <c r="C73" s="328" t="s">
        <v>1094</v>
      </c>
      <c r="D73" s="2" t="s">
        <v>1095</v>
      </c>
    </row>
    <row r="74" spans="2:4" ht="51" x14ac:dyDescent="0.25">
      <c r="B74" s="334"/>
      <c r="C74" s="330"/>
      <c r="D74" s="2" t="s">
        <v>1096</v>
      </c>
    </row>
    <row r="75" spans="2:4" ht="15.75" thickBot="1" x14ac:dyDescent="0.3">
      <c r="B75" s="327"/>
      <c r="C75" s="329"/>
      <c r="D75" s="1" t="s">
        <v>1097</v>
      </c>
    </row>
    <row r="76" spans="2:4" ht="26.25" thickBot="1" x14ac:dyDescent="0.3">
      <c r="B76" s="127">
        <v>13</v>
      </c>
      <c r="C76" s="128" t="s">
        <v>1098</v>
      </c>
      <c r="D76" s="123" t="s">
        <v>1099</v>
      </c>
    </row>
    <row r="77" spans="2:4" ht="25.5" x14ac:dyDescent="0.25">
      <c r="B77" s="326">
        <v>14</v>
      </c>
      <c r="C77" s="328" t="s">
        <v>1100</v>
      </c>
      <c r="D77" s="2" t="s">
        <v>1101</v>
      </c>
    </row>
    <row r="78" spans="2:4" ht="15.75" thickBot="1" x14ac:dyDescent="0.3">
      <c r="B78" s="327"/>
      <c r="C78" s="329"/>
      <c r="D78" s="1" t="s">
        <v>1102</v>
      </c>
    </row>
    <row r="79" spans="2:4" ht="26.25" thickBot="1" x14ac:dyDescent="0.3">
      <c r="B79" s="120">
        <v>15</v>
      </c>
      <c r="C79" s="1" t="s">
        <v>1103</v>
      </c>
      <c r="D79" s="1" t="s">
        <v>1104</v>
      </c>
    </row>
    <row r="80" spans="2:4" ht="25.5" x14ac:dyDescent="0.25">
      <c r="B80" s="326">
        <v>16</v>
      </c>
      <c r="C80" s="331" t="s">
        <v>1105</v>
      </c>
      <c r="D80" s="2" t="s">
        <v>1106</v>
      </c>
    </row>
    <row r="81" spans="2:5" ht="76.5" x14ac:dyDescent="0.25">
      <c r="B81" s="334"/>
      <c r="C81" s="332"/>
      <c r="D81" s="2" t="s">
        <v>1107</v>
      </c>
    </row>
    <row r="82" spans="2:5" ht="42" customHeight="1" x14ac:dyDescent="0.25">
      <c r="B82" s="334"/>
      <c r="C82" s="332"/>
      <c r="D82" s="2" t="s">
        <v>1108</v>
      </c>
    </row>
    <row r="83" spans="2:5" ht="26.25" thickBot="1" x14ac:dyDescent="0.3">
      <c r="B83" s="327"/>
      <c r="C83" s="333"/>
      <c r="D83" s="1" t="s">
        <v>1109</v>
      </c>
    </row>
    <row r="84" spans="2:5" ht="26.25" thickBot="1" x14ac:dyDescent="0.3">
      <c r="B84" s="129">
        <v>17</v>
      </c>
      <c r="C84" s="130" t="s">
        <v>1110</v>
      </c>
      <c r="D84" s="1" t="s">
        <v>1111</v>
      </c>
    </row>
    <row r="85" spans="2:5" ht="15.75" thickBot="1" x14ac:dyDescent="0.3"/>
    <row r="86" spans="2:5" ht="15.75" thickBot="1" x14ac:dyDescent="0.3">
      <c r="B86" s="323" t="s">
        <v>1112</v>
      </c>
      <c r="C86" s="324"/>
      <c r="D86" s="325"/>
    </row>
    <row r="87" spans="2:5" ht="25.5" x14ac:dyDescent="0.25">
      <c r="B87" s="326">
        <v>18</v>
      </c>
      <c r="C87" s="328" t="s">
        <v>1113</v>
      </c>
      <c r="D87" s="2" t="s">
        <v>1114</v>
      </c>
    </row>
    <row r="88" spans="2:5" ht="26.25" thickBot="1" x14ac:dyDescent="0.3">
      <c r="B88" s="327"/>
      <c r="C88" s="329"/>
      <c r="D88" s="1" t="s">
        <v>1115</v>
      </c>
    </row>
    <row r="89" spans="2:5" ht="39" thickBot="1" x14ac:dyDescent="0.3">
      <c r="B89" s="120">
        <v>19</v>
      </c>
      <c r="C89" s="1" t="s">
        <v>1116</v>
      </c>
      <c r="D89" s="124" t="s">
        <v>1117</v>
      </c>
      <c r="E89" s="60"/>
    </row>
    <row r="90" spans="2:5" ht="26.25" thickBot="1" x14ac:dyDescent="0.3">
      <c r="B90" s="120">
        <v>20</v>
      </c>
      <c r="C90" s="1" t="s">
        <v>1118</v>
      </c>
      <c r="D90" s="1" t="s">
        <v>1119</v>
      </c>
    </row>
    <row r="91" spans="2:5" ht="26.25" thickBot="1" x14ac:dyDescent="0.3">
      <c r="B91" s="120">
        <v>21</v>
      </c>
      <c r="C91" s="1" t="s">
        <v>50</v>
      </c>
      <c r="D91" s="1" t="s">
        <v>1120</v>
      </c>
    </row>
    <row r="92" spans="2:5" ht="15.75" thickBot="1" x14ac:dyDescent="0.3">
      <c r="B92" s="120">
        <v>22</v>
      </c>
      <c r="C92" s="1" t="s">
        <v>51</v>
      </c>
      <c r="D92" s="61" t="s">
        <v>1121</v>
      </c>
    </row>
    <row r="93" spans="2:5" ht="26.25" thickBot="1" x14ac:dyDescent="0.3">
      <c r="B93" s="120">
        <v>23</v>
      </c>
      <c r="C93" s="1" t="s">
        <v>1122</v>
      </c>
      <c r="D93" s="1" t="s">
        <v>1123</v>
      </c>
    </row>
    <row r="94" spans="2:5" ht="15.75" thickBot="1" x14ac:dyDescent="0.3">
      <c r="B94" s="125"/>
      <c r="C94" s="126"/>
      <c r="D94" s="126"/>
    </row>
    <row r="95" spans="2:5" ht="15.75" thickBot="1" x14ac:dyDescent="0.3">
      <c r="B95" s="323" t="s">
        <v>1124</v>
      </c>
      <c r="C95" s="324"/>
      <c r="D95" s="325"/>
    </row>
    <row r="96" spans="2:5" ht="51.75" thickBot="1" x14ac:dyDescent="0.3">
      <c r="B96" s="120">
        <v>24</v>
      </c>
      <c r="C96" s="1" t="s">
        <v>1125</v>
      </c>
      <c r="D96" s="61" t="s">
        <v>1126</v>
      </c>
    </row>
    <row r="97" spans="2:4" ht="15.75" thickBot="1" x14ac:dyDescent="0.3">
      <c r="B97" s="120">
        <v>25</v>
      </c>
      <c r="C97" s="1" t="s">
        <v>54</v>
      </c>
      <c r="D97" s="61" t="s">
        <v>1127</v>
      </c>
    </row>
    <row r="98" spans="2:4" ht="26.25" thickBot="1" x14ac:dyDescent="0.3">
      <c r="B98" s="120">
        <v>26</v>
      </c>
      <c r="C98" s="1" t="s">
        <v>1128</v>
      </c>
      <c r="D98" s="61" t="s">
        <v>1129</v>
      </c>
    </row>
    <row r="99" spans="2:4" ht="26.25" thickBot="1" x14ac:dyDescent="0.3">
      <c r="B99" s="120">
        <v>27</v>
      </c>
      <c r="C99" s="1" t="s">
        <v>56</v>
      </c>
      <c r="D99" s="61" t="s">
        <v>1130</v>
      </c>
    </row>
    <row r="100" spans="2:4" ht="15.75" thickBot="1" x14ac:dyDescent="0.3">
      <c r="B100" s="125"/>
      <c r="C100" s="126"/>
      <c r="D100" s="126"/>
    </row>
    <row r="101" spans="2:4" ht="15.75" thickBot="1" x14ac:dyDescent="0.3">
      <c r="B101" s="323" t="s">
        <v>1131</v>
      </c>
      <c r="C101" s="324"/>
      <c r="D101" s="325"/>
    </row>
    <row r="102" spans="2:4" ht="26.25" thickBot="1" x14ac:dyDescent="0.3">
      <c r="B102" s="120">
        <v>28</v>
      </c>
      <c r="C102" s="1" t="s">
        <v>1132</v>
      </c>
      <c r="D102" s="1" t="s">
        <v>1133</v>
      </c>
    </row>
    <row r="103" spans="2:4" ht="15.75" thickBot="1" x14ac:dyDescent="0.3">
      <c r="B103" s="125"/>
      <c r="C103" s="126"/>
      <c r="D103" s="126"/>
    </row>
    <row r="104" spans="2:4" ht="15.75" thickBot="1" x14ac:dyDescent="0.3">
      <c r="B104" s="323" t="s">
        <v>1134</v>
      </c>
      <c r="C104" s="324"/>
      <c r="D104" s="325"/>
    </row>
    <row r="105" spans="2:4" ht="64.5" thickBot="1" x14ac:dyDescent="0.3">
      <c r="B105" s="120">
        <v>29</v>
      </c>
      <c r="C105" s="1" t="s">
        <v>1135</v>
      </c>
      <c r="D105" s="1" t="s">
        <v>1136</v>
      </c>
    </row>
  </sheetData>
  <mergeCells count="36">
    <mergeCell ref="B13:D13"/>
    <mergeCell ref="B24:D24"/>
    <mergeCell ref="B25:B26"/>
    <mergeCell ref="C25:C26"/>
    <mergeCell ref="B11:D11"/>
    <mergeCell ref="B2:D2"/>
    <mergeCell ref="B3:D3"/>
    <mergeCell ref="B10:D10"/>
    <mergeCell ref="B4:D4"/>
    <mergeCell ref="B5:D5"/>
    <mergeCell ref="B6:D6"/>
    <mergeCell ref="B8:D8"/>
    <mergeCell ref="B7:D7"/>
    <mergeCell ref="B9:D9"/>
    <mergeCell ref="B53:B55"/>
    <mergeCell ref="C53:C55"/>
    <mergeCell ref="C34:C35"/>
    <mergeCell ref="C30:C31"/>
    <mergeCell ref="B28:B29"/>
    <mergeCell ref="B30:B52"/>
    <mergeCell ref="C73:C75"/>
    <mergeCell ref="C80:C83"/>
    <mergeCell ref="B80:B83"/>
    <mergeCell ref="B58:B61"/>
    <mergeCell ref="C60:C61"/>
    <mergeCell ref="B64:B69"/>
    <mergeCell ref="B77:B78"/>
    <mergeCell ref="C77:C78"/>
    <mergeCell ref="B72:D72"/>
    <mergeCell ref="B73:B75"/>
    <mergeCell ref="B104:D104"/>
    <mergeCell ref="B86:D86"/>
    <mergeCell ref="B87:B88"/>
    <mergeCell ref="C87:C88"/>
    <mergeCell ref="B101:D101"/>
    <mergeCell ref="B95:D9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E59"/>
  <sheetViews>
    <sheetView topLeftCell="C42" workbookViewId="0">
      <selection activeCell="D51" sqref="D51"/>
    </sheetView>
  </sheetViews>
  <sheetFormatPr baseColWidth="10" defaultColWidth="11.42578125" defaultRowHeight="15" x14ac:dyDescent="0.25"/>
  <cols>
    <col min="2" max="2" width="56.5703125" customWidth="1"/>
    <col min="3" max="3" width="10.7109375" customWidth="1"/>
    <col min="4" max="4" width="74.28515625" customWidth="1"/>
    <col min="5" max="5" width="70.140625" bestFit="1" customWidth="1"/>
  </cols>
  <sheetData>
    <row r="1" spans="1:5" ht="15.75" thickBot="1" x14ac:dyDescent="0.3"/>
    <row r="2" spans="1:5" ht="31.5" customHeight="1" x14ac:dyDescent="0.3">
      <c r="B2" s="39" t="s">
        <v>1137</v>
      </c>
      <c r="C2" s="119" t="s">
        <v>1138</v>
      </c>
      <c r="D2" s="40" t="s">
        <v>1139</v>
      </c>
      <c r="E2" s="41" t="s">
        <v>32</v>
      </c>
    </row>
    <row r="3" spans="1:5" ht="30" x14ac:dyDescent="0.25">
      <c r="A3" s="36" t="s">
        <v>1140</v>
      </c>
      <c r="B3" s="113" t="s">
        <v>69</v>
      </c>
      <c r="C3" s="42">
        <v>1</v>
      </c>
      <c r="D3" s="43" t="s">
        <v>1141</v>
      </c>
      <c r="E3" s="114" t="s">
        <v>1142</v>
      </c>
    </row>
    <row r="4" spans="1:5" ht="30" x14ac:dyDescent="0.25">
      <c r="A4" s="36" t="s">
        <v>1143</v>
      </c>
      <c r="B4" s="113" t="s">
        <v>69</v>
      </c>
      <c r="C4" s="42">
        <f>+C3+1</f>
        <v>2</v>
      </c>
      <c r="D4" s="43" t="s">
        <v>1144</v>
      </c>
      <c r="E4" s="114" t="s">
        <v>1142</v>
      </c>
    </row>
    <row r="5" spans="1:5" ht="30" x14ac:dyDescent="0.25">
      <c r="A5" s="36"/>
      <c r="B5" s="113" t="s">
        <v>69</v>
      </c>
      <c r="C5" s="42">
        <f t="shared" ref="C5:C28" si="0">+C4+1</f>
        <v>3</v>
      </c>
      <c r="D5" s="43" t="s">
        <v>1145</v>
      </c>
      <c r="E5" s="114" t="s">
        <v>1142</v>
      </c>
    </row>
    <row r="6" spans="1:5" ht="33" x14ac:dyDescent="0.25">
      <c r="A6" s="36"/>
      <c r="B6" s="113" t="s">
        <v>69</v>
      </c>
      <c r="C6" s="42">
        <f t="shared" si="0"/>
        <v>4</v>
      </c>
      <c r="D6" s="43" t="s">
        <v>1146</v>
      </c>
      <c r="E6" s="114" t="s">
        <v>1142</v>
      </c>
    </row>
    <row r="7" spans="1:5" ht="33" x14ac:dyDescent="0.25">
      <c r="A7" s="36"/>
      <c r="B7" s="113" t="s">
        <v>69</v>
      </c>
      <c r="C7" s="42">
        <f t="shared" si="0"/>
        <v>5</v>
      </c>
      <c r="D7" s="43" t="s">
        <v>1147</v>
      </c>
      <c r="E7" s="114" t="s">
        <v>1142</v>
      </c>
    </row>
    <row r="8" spans="1:5" ht="30" x14ac:dyDescent="0.25">
      <c r="A8" s="36"/>
      <c r="B8" s="113" t="s">
        <v>69</v>
      </c>
      <c r="C8" s="42">
        <f t="shared" si="0"/>
        <v>6</v>
      </c>
      <c r="D8" s="43" t="s">
        <v>1148</v>
      </c>
      <c r="E8" s="114" t="s">
        <v>1142</v>
      </c>
    </row>
    <row r="9" spans="1:5" ht="30" x14ac:dyDescent="0.25">
      <c r="A9" s="36"/>
      <c r="B9" s="113" t="s">
        <v>69</v>
      </c>
      <c r="C9" s="42">
        <f t="shared" si="0"/>
        <v>7</v>
      </c>
      <c r="D9" s="43" t="s">
        <v>1149</v>
      </c>
      <c r="E9" s="114" t="s">
        <v>1142</v>
      </c>
    </row>
    <row r="10" spans="1:5" ht="30" x14ac:dyDescent="0.25">
      <c r="A10" s="36"/>
      <c r="B10" s="113" t="s">
        <v>69</v>
      </c>
      <c r="C10" s="42">
        <f t="shared" si="0"/>
        <v>8</v>
      </c>
      <c r="D10" s="43" t="s">
        <v>1150</v>
      </c>
      <c r="E10" s="114" t="s">
        <v>1142</v>
      </c>
    </row>
    <row r="11" spans="1:5" ht="30" x14ac:dyDescent="0.25">
      <c r="A11" s="36"/>
      <c r="B11" s="113" t="s">
        <v>69</v>
      </c>
      <c r="C11" s="42">
        <f t="shared" si="0"/>
        <v>9</v>
      </c>
      <c r="D11" s="43" t="s">
        <v>1151</v>
      </c>
      <c r="E11" s="114" t="s">
        <v>1142</v>
      </c>
    </row>
    <row r="12" spans="1:5" ht="30" x14ac:dyDescent="0.25">
      <c r="A12" s="36"/>
      <c r="B12" s="113" t="s">
        <v>69</v>
      </c>
      <c r="C12" s="42">
        <f t="shared" si="0"/>
        <v>10</v>
      </c>
      <c r="D12" s="43" t="s">
        <v>1152</v>
      </c>
      <c r="E12" s="114" t="s">
        <v>1142</v>
      </c>
    </row>
    <row r="13" spans="1:5" ht="30" x14ac:dyDescent="0.25">
      <c r="A13" s="36"/>
      <c r="B13" s="113" t="s">
        <v>69</v>
      </c>
      <c r="C13" s="42">
        <f t="shared" si="0"/>
        <v>11</v>
      </c>
      <c r="D13" s="43" t="s">
        <v>1153</v>
      </c>
      <c r="E13" s="114" t="s">
        <v>1142</v>
      </c>
    </row>
    <row r="14" spans="1:5" ht="30" x14ac:dyDescent="0.25">
      <c r="A14" s="36"/>
      <c r="B14" s="113" t="s">
        <v>69</v>
      </c>
      <c r="C14" s="42">
        <f t="shared" si="0"/>
        <v>12</v>
      </c>
      <c r="D14" s="43" t="s">
        <v>1154</v>
      </c>
      <c r="E14" s="114" t="s">
        <v>1142</v>
      </c>
    </row>
    <row r="15" spans="1:5" ht="33" x14ac:dyDescent="0.25">
      <c r="A15" s="36"/>
      <c r="B15" s="113" t="s">
        <v>69</v>
      </c>
      <c r="C15" s="42">
        <f t="shared" si="0"/>
        <v>13</v>
      </c>
      <c r="D15" s="43" t="s">
        <v>1155</v>
      </c>
      <c r="E15" s="114" t="s">
        <v>1142</v>
      </c>
    </row>
    <row r="16" spans="1:5" ht="30" x14ac:dyDescent="0.25">
      <c r="A16" s="36"/>
      <c r="B16" s="113" t="s">
        <v>69</v>
      </c>
      <c r="C16" s="42">
        <f t="shared" si="0"/>
        <v>14</v>
      </c>
      <c r="D16" s="43" t="s">
        <v>1156</v>
      </c>
      <c r="E16" s="114" t="s">
        <v>1142</v>
      </c>
    </row>
    <row r="17" spans="1:5" ht="30" x14ac:dyDescent="0.25">
      <c r="A17" s="36"/>
      <c r="B17" s="113" t="s">
        <v>69</v>
      </c>
      <c r="C17" s="42">
        <f t="shared" si="0"/>
        <v>15</v>
      </c>
      <c r="D17" s="43" t="s">
        <v>1157</v>
      </c>
      <c r="E17" s="114" t="s">
        <v>1142</v>
      </c>
    </row>
    <row r="18" spans="1:5" ht="33" x14ac:dyDescent="0.25">
      <c r="A18" s="36"/>
      <c r="B18" s="113" t="s">
        <v>69</v>
      </c>
      <c r="C18" s="42">
        <f t="shared" si="0"/>
        <v>16</v>
      </c>
      <c r="D18" s="43" t="s">
        <v>1158</v>
      </c>
      <c r="E18" s="114" t="s">
        <v>1142</v>
      </c>
    </row>
    <row r="19" spans="1:5" ht="33" x14ac:dyDescent="0.25">
      <c r="A19" s="36"/>
      <c r="B19" s="113" t="s">
        <v>69</v>
      </c>
      <c r="C19" s="42">
        <f t="shared" si="0"/>
        <v>17</v>
      </c>
      <c r="D19" s="43" t="s">
        <v>1159</v>
      </c>
      <c r="E19" s="114" t="s">
        <v>1142</v>
      </c>
    </row>
    <row r="20" spans="1:5" ht="30" x14ac:dyDescent="0.25">
      <c r="A20" s="36"/>
      <c r="B20" s="113" t="s">
        <v>69</v>
      </c>
      <c r="C20" s="42">
        <f t="shared" si="0"/>
        <v>18</v>
      </c>
      <c r="D20" s="43" t="s">
        <v>1160</v>
      </c>
      <c r="E20" s="114" t="s">
        <v>1142</v>
      </c>
    </row>
    <row r="21" spans="1:5" ht="30" x14ac:dyDescent="0.25">
      <c r="A21" s="36"/>
      <c r="B21" s="113" t="s">
        <v>69</v>
      </c>
      <c r="C21" s="42">
        <f t="shared" si="0"/>
        <v>19</v>
      </c>
      <c r="D21" s="43" t="s">
        <v>1161</v>
      </c>
      <c r="E21" s="114" t="s">
        <v>1142</v>
      </c>
    </row>
    <row r="22" spans="1:5" ht="33" x14ac:dyDescent="0.25">
      <c r="A22" s="36"/>
      <c r="B22" s="113" t="s">
        <v>69</v>
      </c>
      <c r="C22" s="42">
        <f t="shared" si="0"/>
        <v>20</v>
      </c>
      <c r="D22" s="43" t="s">
        <v>1162</v>
      </c>
      <c r="E22" s="114" t="s">
        <v>1142</v>
      </c>
    </row>
    <row r="23" spans="1:5" ht="33" x14ac:dyDescent="0.25">
      <c r="A23" s="36"/>
      <c r="B23" s="113" t="s">
        <v>69</v>
      </c>
      <c r="C23" s="42">
        <f t="shared" si="0"/>
        <v>21</v>
      </c>
      <c r="D23" s="43" t="s">
        <v>1163</v>
      </c>
      <c r="E23" s="114" t="s">
        <v>1142</v>
      </c>
    </row>
    <row r="24" spans="1:5" ht="30" x14ac:dyDescent="0.25">
      <c r="A24" s="36"/>
      <c r="B24" s="113" t="s">
        <v>69</v>
      </c>
      <c r="C24" s="42">
        <f t="shared" si="0"/>
        <v>22</v>
      </c>
      <c r="D24" s="43" t="s">
        <v>1164</v>
      </c>
      <c r="E24" s="114" t="s">
        <v>1142</v>
      </c>
    </row>
    <row r="25" spans="1:5" ht="30" x14ac:dyDescent="0.25">
      <c r="A25" s="36"/>
      <c r="B25" s="113" t="s">
        <v>69</v>
      </c>
      <c r="C25" s="42">
        <f t="shared" si="0"/>
        <v>23</v>
      </c>
      <c r="D25" s="43" t="s">
        <v>1165</v>
      </c>
      <c r="E25" s="114" t="s">
        <v>1142</v>
      </c>
    </row>
    <row r="26" spans="1:5" ht="30" x14ac:dyDescent="0.25">
      <c r="A26" s="36"/>
      <c r="B26" s="113" t="s">
        <v>69</v>
      </c>
      <c r="C26" s="42">
        <f t="shared" si="0"/>
        <v>24</v>
      </c>
      <c r="D26" s="43" t="s">
        <v>1166</v>
      </c>
      <c r="E26" s="114" t="s">
        <v>1142</v>
      </c>
    </row>
    <row r="27" spans="1:5" ht="30" x14ac:dyDescent="0.25">
      <c r="A27" s="36"/>
      <c r="B27" s="113" t="s">
        <v>69</v>
      </c>
      <c r="C27" s="42">
        <f t="shared" si="0"/>
        <v>25</v>
      </c>
      <c r="D27" s="43" t="s">
        <v>1167</v>
      </c>
      <c r="E27" s="114" t="s">
        <v>1142</v>
      </c>
    </row>
    <row r="28" spans="1:5" ht="30" x14ac:dyDescent="0.25">
      <c r="A28" s="36"/>
      <c r="B28" s="113" t="s">
        <v>69</v>
      </c>
      <c r="C28" s="42">
        <f t="shared" si="0"/>
        <v>26</v>
      </c>
      <c r="D28" s="43" t="s">
        <v>1168</v>
      </c>
      <c r="E28" s="114" t="s">
        <v>1142</v>
      </c>
    </row>
    <row r="29" spans="1:5" ht="30" x14ac:dyDescent="0.25">
      <c r="A29" s="36"/>
      <c r="B29" s="113" t="s">
        <v>69</v>
      </c>
      <c r="C29" s="45">
        <v>27</v>
      </c>
      <c r="D29" s="46" t="s">
        <v>1169</v>
      </c>
      <c r="E29" s="115" t="s">
        <v>1170</v>
      </c>
    </row>
    <row r="30" spans="1:5" ht="30" x14ac:dyDescent="0.25">
      <c r="A30" s="36"/>
      <c r="B30" s="113" t="s">
        <v>69</v>
      </c>
      <c r="C30" s="45">
        <f>+C29+1</f>
        <v>28</v>
      </c>
      <c r="D30" s="46" t="s">
        <v>1171</v>
      </c>
      <c r="E30" s="115" t="s">
        <v>1170</v>
      </c>
    </row>
    <row r="31" spans="1:5" ht="30" x14ac:dyDescent="0.25">
      <c r="A31" s="36"/>
      <c r="B31" s="113" t="s">
        <v>69</v>
      </c>
      <c r="C31" s="45">
        <f t="shared" ref="C31:C40" si="1">+C30+1</f>
        <v>29</v>
      </c>
      <c r="D31" s="46" t="s">
        <v>1172</v>
      </c>
      <c r="E31" s="115" t="s">
        <v>1170</v>
      </c>
    </row>
    <row r="32" spans="1:5" ht="30" x14ac:dyDescent="0.25">
      <c r="A32" s="36"/>
      <c r="B32" s="113" t="s">
        <v>69</v>
      </c>
      <c r="C32" s="45">
        <f t="shared" si="1"/>
        <v>30</v>
      </c>
      <c r="D32" s="46" t="s">
        <v>1173</v>
      </c>
      <c r="E32" s="115" t="s">
        <v>1170</v>
      </c>
    </row>
    <row r="33" spans="1:5" ht="30" x14ac:dyDescent="0.25">
      <c r="A33" s="36"/>
      <c r="B33" s="113" t="s">
        <v>69</v>
      </c>
      <c r="C33" s="45">
        <f t="shared" si="1"/>
        <v>31</v>
      </c>
      <c r="D33" s="46" t="s">
        <v>1174</v>
      </c>
      <c r="E33" s="115" t="s">
        <v>1170</v>
      </c>
    </row>
    <row r="34" spans="1:5" ht="30" x14ac:dyDescent="0.25">
      <c r="A34" s="36"/>
      <c r="B34" s="113" t="s">
        <v>69</v>
      </c>
      <c r="C34" s="45">
        <f t="shared" si="1"/>
        <v>32</v>
      </c>
      <c r="D34" s="46" t="s">
        <v>1175</v>
      </c>
      <c r="E34" s="115" t="s">
        <v>1170</v>
      </c>
    </row>
    <row r="35" spans="1:5" ht="30" x14ac:dyDescent="0.25">
      <c r="A35" s="36"/>
      <c r="B35" s="113" t="s">
        <v>69</v>
      </c>
      <c r="C35" s="45">
        <f t="shared" si="1"/>
        <v>33</v>
      </c>
      <c r="D35" s="46" t="s">
        <v>1176</v>
      </c>
      <c r="E35" s="115" t="s">
        <v>1170</v>
      </c>
    </row>
    <row r="36" spans="1:5" ht="30" x14ac:dyDescent="0.25">
      <c r="A36" s="36"/>
      <c r="B36" s="113" t="s">
        <v>69</v>
      </c>
      <c r="C36" s="45">
        <f t="shared" si="1"/>
        <v>34</v>
      </c>
      <c r="D36" s="46" t="s">
        <v>1177</v>
      </c>
      <c r="E36" s="115" t="s">
        <v>1170</v>
      </c>
    </row>
    <row r="37" spans="1:5" ht="30" x14ac:dyDescent="0.25">
      <c r="A37" s="36"/>
      <c r="B37" s="113" t="s">
        <v>69</v>
      </c>
      <c r="C37" s="45">
        <f t="shared" si="1"/>
        <v>35</v>
      </c>
      <c r="D37" s="46" t="s">
        <v>1178</v>
      </c>
      <c r="E37" s="115" t="s">
        <v>1170</v>
      </c>
    </row>
    <row r="38" spans="1:5" ht="30" x14ac:dyDescent="0.25">
      <c r="A38" s="36"/>
      <c r="B38" s="113" t="s">
        <v>69</v>
      </c>
      <c r="C38" s="45">
        <f t="shared" si="1"/>
        <v>36</v>
      </c>
      <c r="D38" s="46" t="s">
        <v>1179</v>
      </c>
      <c r="E38" s="115" t="s">
        <v>1170</v>
      </c>
    </row>
    <row r="39" spans="1:5" ht="30" x14ac:dyDescent="0.25">
      <c r="A39" s="36"/>
      <c r="B39" s="113" t="s">
        <v>69</v>
      </c>
      <c r="C39" s="45">
        <f t="shared" si="1"/>
        <v>37</v>
      </c>
      <c r="D39" s="46" t="s">
        <v>1180</v>
      </c>
      <c r="E39" s="115" t="s">
        <v>1170</v>
      </c>
    </row>
    <row r="40" spans="1:5" ht="30" x14ac:dyDescent="0.25">
      <c r="A40" s="36"/>
      <c r="B40" s="113" t="s">
        <v>69</v>
      </c>
      <c r="C40" s="45">
        <f t="shared" si="1"/>
        <v>38</v>
      </c>
      <c r="D40" s="46" t="s">
        <v>1181</v>
      </c>
      <c r="E40" s="115" t="s">
        <v>1170</v>
      </c>
    </row>
    <row r="41" spans="1:5" ht="30" x14ac:dyDescent="0.25">
      <c r="A41" s="36"/>
      <c r="B41" s="113" t="s">
        <v>69</v>
      </c>
      <c r="C41" s="47">
        <v>39</v>
      </c>
      <c r="D41" s="48" t="s">
        <v>1182</v>
      </c>
      <c r="E41" s="116" t="s">
        <v>1183</v>
      </c>
    </row>
    <row r="42" spans="1:5" ht="33" x14ac:dyDescent="0.25">
      <c r="A42" s="36"/>
      <c r="B42" s="113" t="s">
        <v>69</v>
      </c>
      <c r="C42" s="47">
        <f>+C41+1</f>
        <v>40</v>
      </c>
      <c r="D42" s="48" t="s">
        <v>1184</v>
      </c>
      <c r="E42" s="116" t="s">
        <v>1183</v>
      </c>
    </row>
    <row r="43" spans="1:5" ht="30" x14ac:dyDescent="0.25">
      <c r="A43" s="36"/>
      <c r="B43" s="113" t="s">
        <v>69</v>
      </c>
      <c r="C43" s="47">
        <f t="shared" ref="C43:C50" si="2">+C42+1</f>
        <v>41</v>
      </c>
      <c r="D43" s="48" t="s">
        <v>1185</v>
      </c>
      <c r="E43" s="116" t="s">
        <v>1183</v>
      </c>
    </row>
    <row r="44" spans="1:5" ht="33" x14ac:dyDescent="0.25">
      <c r="A44" s="36"/>
      <c r="B44" s="113" t="s">
        <v>69</v>
      </c>
      <c r="C44" s="47">
        <f t="shared" si="2"/>
        <v>42</v>
      </c>
      <c r="D44" s="48" t="s">
        <v>1186</v>
      </c>
      <c r="E44" s="116" t="s">
        <v>1183</v>
      </c>
    </row>
    <row r="45" spans="1:5" ht="33" x14ac:dyDescent="0.25">
      <c r="A45" s="36"/>
      <c r="B45" s="113" t="s">
        <v>69</v>
      </c>
      <c r="C45" s="47">
        <f t="shared" si="2"/>
        <v>43</v>
      </c>
      <c r="D45" s="48" t="s">
        <v>1187</v>
      </c>
      <c r="E45" s="116" t="s">
        <v>1183</v>
      </c>
    </row>
    <row r="46" spans="1:5" ht="30" x14ac:dyDescent="0.25">
      <c r="A46" s="36"/>
      <c r="B46" s="113" t="s">
        <v>69</v>
      </c>
      <c r="C46" s="47">
        <f t="shared" si="2"/>
        <v>44</v>
      </c>
      <c r="D46" s="48" t="s">
        <v>1188</v>
      </c>
      <c r="E46" s="116" t="s">
        <v>1183</v>
      </c>
    </row>
    <row r="47" spans="1:5" ht="30" x14ac:dyDescent="0.25">
      <c r="A47" s="36"/>
      <c r="B47" s="113" t="s">
        <v>69</v>
      </c>
      <c r="C47" s="47">
        <f t="shared" si="2"/>
        <v>45</v>
      </c>
      <c r="D47" s="48" t="s">
        <v>1189</v>
      </c>
      <c r="E47" s="116" t="s">
        <v>1183</v>
      </c>
    </row>
    <row r="48" spans="1:5" ht="30" x14ac:dyDescent="0.25">
      <c r="A48" s="36"/>
      <c r="B48" s="113" t="s">
        <v>69</v>
      </c>
      <c r="C48" s="47">
        <f t="shared" si="2"/>
        <v>46</v>
      </c>
      <c r="D48" s="48" t="s">
        <v>1190</v>
      </c>
      <c r="E48" s="116" t="s">
        <v>1183</v>
      </c>
    </row>
    <row r="49" spans="1:5" ht="30" x14ac:dyDescent="0.25">
      <c r="A49" s="36"/>
      <c r="B49" s="113" t="s">
        <v>69</v>
      </c>
      <c r="C49" s="47">
        <f t="shared" si="2"/>
        <v>47</v>
      </c>
      <c r="D49" s="48" t="s">
        <v>1191</v>
      </c>
      <c r="E49" s="116" t="s">
        <v>1183</v>
      </c>
    </row>
    <row r="50" spans="1:5" ht="30" x14ac:dyDescent="0.25">
      <c r="A50" s="36"/>
      <c r="B50" s="113" t="s">
        <v>69</v>
      </c>
      <c r="C50" s="47">
        <f t="shared" si="2"/>
        <v>48</v>
      </c>
      <c r="D50" s="48" t="s">
        <v>1192</v>
      </c>
      <c r="E50" s="116" t="s">
        <v>1183</v>
      </c>
    </row>
    <row r="51" spans="1:5" ht="30" x14ac:dyDescent="0.25">
      <c r="A51" s="36"/>
      <c r="B51" s="113" t="s">
        <v>69</v>
      </c>
      <c r="C51" s="50">
        <v>49</v>
      </c>
      <c r="D51" s="51" t="s">
        <v>1193</v>
      </c>
      <c r="E51" s="117" t="s">
        <v>1194</v>
      </c>
    </row>
    <row r="52" spans="1:5" ht="30" x14ac:dyDescent="0.25">
      <c r="A52" s="36"/>
      <c r="B52" s="113" t="s">
        <v>69</v>
      </c>
      <c r="C52" s="50">
        <f>+C51+1</f>
        <v>50</v>
      </c>
      <c r="D52" s="51" t="s">
        <v>1195</v>
      </c>
      <c r="E52" s="117" t="s">
        <v>1194</v>
      </c>
    </row>
    <row r="53" spans="1:5" ht="30" x14ac:dyDescent="0.25">
      <c r="A53" s="36"/>
      <c r="B53" s="113" t="s">
        <v>69</v>
      </c>
      <c r="C53" s="131">
        <v>51</v>
      </c>
      <c r="D53" s="132" t="s">
        <v>1196</v>
      </c>
      <c r="E53" s="133" t="s">
        <v>1197</v>
      </c>
    </row>
    <row r="54" spans="1:5" ht="30" x14ac:dyDescent="0.25">
      <c r="A54" s="36"/>
      <c r="B54" s="113" t="s">
        <v>69</v>
      </c>
      <c r="C54" s="134">
        <f t="shared" ref="C54:C59" si="3">+C53+1</f>
        <v>52</v>
      </c>
      <c r="D54" s="132" t="s">
        <v>1198</v>
      </c>
      <c r="E54" s="133" t="s">
        <v>1197</v>
      </c>
    </row>
    <row r="55" spans="1:5" ht="30" x14ac:dyDescent="0.25">
      <c r="A55" s="36"/>
      <c r="B55" s="113" t="s">
        <v>69</v>
      </c>
      <c r="C55" s="134">
        <f t="shared" si="3"/>
        <v>53</v>
      </c>
      <c r="D55" s="132" t="s">
        <v>1199</v>
      </c>
      <c r="E55" s="133" t="s">
        <v>1197</v>
      </c>
    </row>
    <row r="56" spans="1:5" ht="30" x14ac:dyDescent="0.25">
      <c r="A56" s="36"/>
      <c r="B56" s="113" t="s">
        <v>69</v>
      </c>
      <c r="C56" s="134">
        <f t="shared" si="3"/>
        <v>54</v>
      </c>
      <c r="D56" s="132" t="s">
        <v>1200</v>
      </c>
      <c r="E56" s="133" t="s">
        <v>1197</v>
      </c>
    </row>
    <row r="57" spans="1:5" ht="30" x14ac:dyDescent="0.25">
      <c r="A57" s="36"/>
      <c r="B57" s="113" t="s">
        <v>69</v>
      </c>
      <c r="C57" s="134">
        <f t="shared" si="3"/>
        <v>55</v>
      </c>
      <c r="D57" s="135" t="s">
        <v>1201</v>
      </c>
      <c r="E57" s="133" t="s">
        <v>1197</v>
      </c>
    </row>
    <row r="58" spans="1:5" ht="30" x14ac:dyDescent="0.25">
      <c r="A58" s="36"/>
      <c r="B58" s="113" t="s">
        <v>69</v>
      </c>
      <c r="C58" s="134">
        <f t="shared" si="3"/>
        <v>56</v>
      </c>
      <c r="D58" s="135" t="s">
        <v>1202</v>
      </c>
      <c r="E58" s="133" t="s">
        <v>1197</v>
      </c>
    </row>
    <row r="59" spans="1:5" ht="30.75" thickBot="1" x14ac:dyDescent="0.3">
      <c r="A59" s="36"/>
      <c r="B59" s="118" t="s">
        <v>69</v>
      </c>
      <c r="C59" s="134">
        <f t="shared" si="3"/>
        <v>57</v>
      </c>
      <c r="D59" s="136" t="s">
        <v>1203</v>
      </c>
      <c r="E59" s="137" t="s">
        <v>1197</v>
      </c>
    </row>
  </sheetData>
  <sheetProtection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F40"/>
  <sheetViews>
    <sheetView topLeftCell="A19" workbookViewId="0">
      <selection activeCell="C37" sqref="C37"/>
    </sheetView>
  </sheetViews>
  <sheetFormatPr baseColWidth="10" defaultColWidth="11.42578125" defaultRowHeight="15" x14ac:dyDescent="0.25"/>
  <cols>
    <col min="2" max="2" width="66.140625" customWidth="1"/>
    <col min="3" max="3" width="63.85546875" customWidth="1"/>
    <col min="4" max="4" width="15.42578125" bestFit="1" customWidth="1"/>
  </cols>
  <sheetData>
    <row r="1" spans="1:5" x14ac:dyDescent="0.25">
      <c r="B1" s="13" t="s">
        <v>1204</v>
      </c>
      <c r="C1" s="3" t="s">
        <v>26</v>
      </c>
      <c r="D1" s="4" t="s">
        <v>1205</v>
      </c>
      <c r="E1" t="s">
        <v>37</v>
      </c>
    </row>
    <row r="2" spans="1:5" ht="15.75" thickBot="1" x14ac:dyDescent="0.3">
      <c r="A2">
        <v>1</v>
      </c>
      <c r="B2" s="5" t="s">
        <v>888</v>
      </c>
      <c r="C2" s="6" t="s">
        <v>718</v>
      </c>
      <c r="D2" s="7" t="s">
        <v>68</v>
      </c>
      <c r="E2" s="5" t="s">
        <v>91</v>
      </c>
    </row>
    <row r="3" spans="1:5" x14ac:dyDescent="0.25">
      <c r="A3">
        <v>2</v>
      </c>
      <c r="B3" s="8" t="s">
        <v>1034</v>
      </c>
      <c r="C3" s="9" t="s">
        <v>80</v>
      </c>
      <c r="D3" s="7" t="s">
        <v>89</v>
      </c>
      <c r="E3" s="5" t="s">
        <v>72</v>
      </c>
    </row>
    <row r="4" spans="1:5" x14ac:dyDescent="0.25">
      <c r="A4">
        <v>3</v>
      </c>
      <c r="B4" s="5" t="s">
        <v>717</v>
      </c>
      <c r="C4" s="9" t="s">
        <v>139</v>
      </c>
      <c r="D4" s="7" t="s">
        <v>1206</v>
      </c>
      <c r="E4" s="5" t="s">
        <v>321</v>
      </c>
    </row>
    <row r="5" spans="1:5" ht="16.5" x14ac:dyDescent="0.3">
      <c r="A5">
        <v>4</v>
      </c>
      <c r="B5" s="11" t="s">
        <v>79</v>
      </c>
      <c r="C5" s="9" t="s">
        <v>65</v>
      </c>
      <c r="D5" s="11"/>
      <c r="E5" s="12" t="s">
        <v>815</v>
      </c>
    </row>
    <row r="6" spans="1:5" x14ac:dyDescent="0.25">
      <c r="A6">
        <v>5</v>
      </c>
      <c r="B6" s="10" t="s">
        <v>86</v>
      </c>
      <c r="C6" s="9" t="s">
        <v>771</v>
      </c>
      <c r="D6" s="10"/>
      <c r="E6" s="10"/>
    </row>
    <row r="7" spans="1:5" x14ac:dyDescent="0.25">
      <c r="A7">
        <v>6</v>
      </c>
      <c r="B7" s="10" t="s">
        <v>460</v>
      </c>
      <c r="C7" s="9" t="s">
        <v>860</v>
      </c>
      <c r="D7" s="10"/>
      <c r="E7" s="10"/>
    </row>
    <row r="8" spans="1:5" x14ac:dyDescent="0.25">
      <c r="A8">
        <v>7</v>
      </c>
      <c r="B8" s="10" t="s">
        <v>1043</v>
      </c>
      <c r="C8" s="9" t="s">
        <v>990</v>
      </c>
      <c r="D8" s="10"/>
      <c r="E8" s="10"/>
    </row>
    <row r="9" spans="1:5" x14ac:dyDescent="0.25">
      <c r="A9">
        <v>8</v>
      </c>
      <c r="B9" s="10" t="s">
        <v>1045</v>
      </c>
      <c r="C9" s="10"/>
      <c r="D9" s="10"/>
      <c r="E9" s="10"/>
    </row>
    <row r="10" spans="1:5" x14ac:dyDescent="0.25">
      <c r="A10">
        <v>9</v>
      </c>
      <c r="B10" s="10" t="s">
        <v>1047</v>
      </c>
      <c r="C10" s="5"/>
      <c r="D10" s="10"/>
      <c r="E10" s="10"/>
    </row>
    <row r="11" spans="1:5" x14ac:dyDescent="0.25">
      <c r="A11">
        <v>10</v>
      </c>
      <c r="B11" s="10" t="s">
        <v>64</v>
      </c>
      <c r="C11" s="13" t="s">
        <v>65</v>
      </c>
      <c r="D11" s="10"/>
      <c r="E11" s="10"/>
    </row>
    <row r="12" spans="1:5" x14ac:dyDescent="0.25">
      <c r="A12">
        <v>11</v>
      </c>
      <c r="B12" s="10" t="s">
        <v>138</v>
      </c>
      <c r="C12" s="14" t="s">
        <v>318</v>
      </c>
      <c r="D12" s="10"/>
      <c r="E12" s="10"/>
    </row>
    <row r="13" spans="1:5" x14ac:dyDescent="0.25">
      <c r="A13">
        <v>12</v>
      </c>
      <c r="B13" s="10" t="s">
        <v>1051</v>
      </c>
      <c r="C13" s="14" t="s">
        <v>1207</v>
      </c>
      <c r="D13" s="10"/>
      <c r="E13" s="10"/>
    </row>
    <row r="14" spans="1:5" x14ac:dyDescent="0.25">
      <c r="A14">
        <v>13</v>
      </c>
      <c r="B14" s="10" t="s">
        <v>1053</v>
      </c>
      <c r="C14" s="14" t="s">
        <v>932</v>
      </c>
      <c r="D14" s="10"/>
      <c r="E14" s="10"/>
    </row>
    <row r="15" spans="1:5" x14ac:dyDescent="0.25">
      <c r="A15">
        <v>14</v>
      </c>
      <c r="B15" s="10" t="s">
        <v>1208</v>
      </c>
      <c r="C15" s="14" t="s">
        <v>66</v>
      </c>
      <c r="D15" s="10"/>
      <c r="E15" s="10"/>
    </row>
    <row r="16" spans="1:5" x14ac:dyDescent="0.25">
      <c r="A16">
        <v>15</v>
      </c>
      <c r="B16" s="10" t="s">
        <v>1209</v>
      </c>
      <c r="C16" s="10"/>
      <c r="D16" s="10"/>
      <c r="E16" s="10"/>
    </row>
    <row r="17" spans="1:6" x14ac:dyDescent="0.25">
      <c r="A17">
        <v>16</v>
      </c>
      <c r="B17" s="10" t="s">
        <v>451</v>
      </c>
      <c r="C17" s="15" t="s">
        <v>1210</v>
      </c>
      <c r="D17" s="10"/>
      <c r="E17" s="10"/>
    </row>
    <row r="18" spans="1:6" x14ac:dyDescent="0.25">
      <c r="A18">
        <v>17</v>
      </c>
      <c r="B18" s="10" t="s">
        <v>1211</v>
      </c>
      <c r="C18" s="14" t="s">
        <v>1212</v>
      </c>
      <c r="D18" s="10"/>
      <c r="E18" s="10"/>
    </row>
    <row r="19" spans="1:6" x14ac:dyDescent="0.25">
      <c r="A19">
        <v>18</v>
      </c>
      <c r="B19" s="10" t="s">
        <v>1213</v>
      </c>
      <c r="C19" s="14" t="s">
        <v>1214</v>
      </c>
      <c r="D19" s="10"/>
      <c r="E19" s="10"/>
    </row>
    <row r="20" spans="1:6" x14ac:dyDescent="0.25">
      <c r="A20">
        <v>19</v>
      </c>
      <c r="B20" s="10" t="s">
        <v>859</v>
      </c>
      <c r="C20" s="14" t="s">
        <v>451</v>
      </c>
      <c r="D20" s="10"/>
      <c r="E20" s="10"/>
    </row>
    <row r="21" spans="1:6" ht="36.75" customHeight="1" x14ac:dyDescent="0.25">
      <c r="A21" s="16">
        <v>20</v>
      </c>
      <c r="B21" s="16" t="s">
        <v>1066</v>
      </c>
      <c r="C21" s="17" t="s">
        <v>1215</v>
      </c>
      <c r="D21" s="16"/>
      <c r="E21" s="16"/>
      <c r="F21" s="16"/>
    </row>
    <row r="22" spans="1:6" x14ac:dyDescent="0.25">
      <c r="A22" s="16"/>
      <c r="B22" s="33" t="s">
        <v>1216</v>
      </c>
      <c r="C22" s="17" t="s">
        <v>1217</v>
      </c>
      <c r="D22" s="16"/>
      <c r="E22" s="16"/>
      <c r="F22" s="16"/>
    </row>
    <row r="23" spans="1:6" ht="45" x14ac:dyDescent="0.25">
      <c r="A23">
        <v>1</v>
      </c>
      <c r="B23" t="s">
        <v>1218</v>
      </c>
      <c r="C23" s="17" t="s">
        <v>1219</v>
      </c>
      <c r="D23" s="16"/>
      <c r="E23" s="16"/>
      <c r="F23" s="16"/>
    </row>
    <row r="24" spans="1:6" x14ac:dyDescent="0.25">
      <c r="A24" s="16">
        <f>+A23+1</f>
        <v>2</v>
      </c>
      <c r="B24" t="s">
        <v>1220</v>
      </c>
      <c r="C24" s="17" t="s">
        <v>81</v>
      </c>
      <c r="D24" s="16"/>
      <c r="E24" s="16"/>
      <c r="F24" s="16"/>
    </row>
    <row r="25" spans="1:6" ht="45" x14ac:dyDescent="0.25">
      <c r="A25" s="16">
        <f t="shared" ref="A25:A38" si="0">+A24+1</f>
        <v>3</v>
      </c>
      <c r="B25" t="s">
        <v>1221</v>
      </c>
      <c r="C25" s="17" t="s">
        <v>87</v>
      </c>
      <c r="D25" s="16"/>
      <c r="E25" s="16"/>
      <c r="F25" s="16"/>
    </row>
    <row r="26" spans="1:6" x14ac:dyDescent="0.25">
      <c r="A26" s="16">
        <f t="shared" si="0"/>
        <v>4</v>
      </c>
      <c r="B26" t="s">
        <v>1222</v>
      </c>
      <c r="C26" s="17" t="s">
        <v>1223</v>
      </c>
      <c r="D26" s="16"/>
      <c r="E26" s="16"/>
      <c r="F26" s="16"/>
    </row>
    <row r="27" spans="1:6" ht="30" x14ac:dyDescent="0.25">
      <c r="A27" s="16">
        <f t="shared" si="0"/>
        <v>5</v>
      </c>
      <c r="B27" t="s">
        <v>1224</v>
      </c>
      <c r="C27" s="17" t="s">
        <v>1225</v>
      </c>
      <c r="D27" s="16"/>
      <c r="E27" s="16"/>
      <c r="F27" s="16"/>
    </row>
    <row r="28" spans="1:6" x14ac:dyDescent="0.25">
      <c r="A28" s="16">
        <f t="shared" si="0"/>
        <v>6</v>
      </c>
      <c r="B28" t="s">
        <v>1226</v>
      </c>
      <c r="C28" s="17"/>
      <c r="D28" s="16"/>
      <c r="E28" s="16"/>
      <c r="F28" s="16"/>
    </row>
    <row r="29" spans="1:6" x14ac:dyDescent="0.25">
      <c r="A29" s="16">
        <f t="shared" si="0"/>
        <v>7</v>
      </c>
      <c r="B29" t="s">
        <v>1227</v>
      </c>
      <c r="C29" s="17"/>
    </row>
    <row r="30" spans="1:6" x14ac:dyDescent="0.25">
      <c r="A30" s="16">
        <f t="shared" si="0"/>
        <v>8</v>
      </c>
      <c r="B30" t="s">
        <v>1228</v>
      </c>
      <c r="C30" s="14" t="s">
        <v>1229</v>
      </c>
    </row>
    <row r="31" spans="1:6" x14ac:dyDescent="0.25">
      <c r="A31" s="16">
        <f t="shared" si="0"/>
        <v>9</v>
      </c>
      <c r="B31" t="s">
        <v>1230</v>
      </c>
      <c r="C31" s="14" t="s">
        <v>70</v>
      </c>
    </row>
    <row r="32" spans="1:6" x14ac:dyDescent="0.25">
      <c r="A32" s="16">
        <f t="shared" si="0"/>
        <v>10</v>
      </c>
      <c r="B32" t="s">
        <v>1231</v>
      </c>
    </row>
    <row r="33" spans="1:3" x14ac:dyDescent="0.25">
      <c r="A33" s="16">
        <f t="shared" si="0"/>
        <v>11</v>
      </c>
      <c r="B33" t="s">
        <v>1232</v>
      </c>
      <c r="C33" t="s">
        <v>1233</v>
      </c>
    </row>
    <row r="34" spans="1:3" x14ac:dyDescent="0.25">
      <c r="A34" s="16">
        <f t="shared" si="0"/>
        <v>12</v>
      </c>
      <c r="B34" t="s">
        <v>1234</v>
      </c>
      <c r="C34" t="s">
        <v>1235</v>
      </c>
    </row>
    <row r="35" spans="1:3" x14ac:dyDescent="0.25">
      <c r="A35" s="16">
        <f t="shared" si="0"/>
        <v>13</v>
      </c>
      <c r="B35" t="s">
        <v>1236</v>
      </c>
    </row>
    <row r="36" spans="1:3" x14ac:dyDescent="0.25">
      <c r="A36" s="16">
        <f t="shared" si="0"/>
        <v>14</v>
      </c>
      <c r="B36" t="s">
        <v>1237</v>
      </c>
      <c r="C36" t="s">
        <v>1238</v>
      </c>
    </row>
    <row r="37" spans="1:3" x14ac:dyDescent="0.25">
      <c r="A37" s="16">
        <f t="shared" si="0"/>
        <v>15</v>
      </c>
      <c r="B37" t="s">
        <v>1239</v>
      </c>
      <c r="C37" t="s">
        <v>69</v>
      </c>
    </row>
    <row r="38" spans="1:3" x14ac:dyDescent="0.25">
      <c r="A38" s="16">
        <f t="shared" si="0"/>
        <v>16</v>
      </c>
      <c r="B38" t="s">
        <v>1240</v>
      </c>
      <c r="C38" s="32"/>
    </row>
    <row r="40" spans="1:3" x14ac:dyDescent="0.25">
      <c r="B40" t="s">
        <v>1241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4"/>
  <dimension ref="A1:I104"/>
  <sheetViews>
    <sheetView workbookViewId="0">
      <selection activeCell="B2" sqref="B2"/>
    </sheetView>
  </sheetViews>
  <sheetFormatPr baseColWidth="10" defaultColWidth="11.42578125" defaultRowHeight="15" x14ac:dyDescent="0.25"/>
  <cols>
    <col min="3" max="3" width="13.85546875" customWidth="1"/>
    <col min="4" max="4" width="74.28515625" customWidth="1"/>
    <col min="5" max="5" width="70.140625" bestFit="1" customWidth="1"/>
  </cols>
  <sheetData>
    <row r="1" spans="2:9" ht="15.75" thickBot="1" x14ac:dyDescent="0.3"/>
    <row r="2" spans="2:9" ht="16.5" x14ac:dyDescent="0.3">
      <c r="B2" s="38" t="s">
        <v>1137</v>
      </c>
      <c r="C2" s="39" t="s">
        <v>1138</v>
      </c>
      <c r="D2" s="40" t="s">
        <v>1139</v>
      </c>
      <c r="E2" s="41" t="s">
        <v>1242</v>
      </c>
    </row>
    <row r="3" spans="2:9" ht="16.5" x14ac:dyDescent="0.3">
      <c r="B3" s="70" t="s">
        <v>1238</v>
      </c>
      <c r="C3" s="62">
        <v>1</v>
      </c>
      <c r="D3" s="19" t="s">
        <v>1243</v>
      </c>
      <c r="E3" s="25" t="s">
        <v>1244</v>
      </c>
    </row>
    <row r="4" spans="2:9" ht="16.5" x14ac:dyDescent="0.3">
      <c r="B4" s="70" t="s">
        <v>1238</v>
      </c>
      <c r="C4" s="62">
        <v>2</v>
      </c>
      <c r="D4" s="19" t="s">
        <v>1245</v>
      </c>
      <c r="E4" s="25" t="s">
        <v>1244</v>
      </c>
      <c r="I4" s="34"/>
    </row>
    <row r="5" spans="2:9" ht="16.5" x14ac:dyDescent="0.3">
      <c r="B5" s="70" t="s">
        <v>1238</v>
      </c>
      <c r="C5" s="62">
        <v>3</v>
      </c>
      <c r="D5" s="19" t="s">
        <v>1246</v>
      </c>
      <c r="E5" s="25" t="s">
        <v>1244</v>
      </c>
    </row>
    <row r="6" spans="2:9" ht="16.5" x14ac:dyDescent="0.3">
      <c r="B6" s="70" t="s">
        <v>1238</v>
      </c>
      <c r="C6" s="62">
        <v>4</v>
      </c>
      <c r="D6" s="19" t="s">
        <v>1247</v>
      </c>
      <c r="E6" s="25" t="s">
        <v>1244</v>
      </c>
    </row>
    <row r="7" spans="2:9" ht="16.5" x14ac:dyDescent="0.3">
      <c r="B7" s="70" t="s">
        <v>1238</v>
      </c>
      <c r="C7" s="62">
        <v>5</v>
      </c>
      <c r="D7" s="19" t="s">
        <v>1248</v>
      </c>
      <c r="E7" s="25" t="s">
        <v>1244</v>
      </c>
    </row>
    <row r="8" spans="2:9" ht="16.5" x14ac:dyDescent="0.3">
      <c r="B8" s="70" t="s">
        <v>1238</v>
      </c>
      <c r="C8" s="62">
        <v>6</v>
      </c>
      <c r="D8" s="19" t="s">
        <v>1249</v>
      </c>
      <c r="E8" s="25" t="s">
        <v>1244</v>
      </c>
    </row>
    <row r="9" spans="2:9" ht="16.5" x14ac:dyDescent="0.3">
      <c r="B9" s="70" t="s">
        <v>1238</v>
      </c>
      <c r="C9" s="62">
        <v>7</v>
      </c>
      <c r="D9" s="19" t="s">
        <v>1250</v>
      </c>
      <c r="E9" s="25" t="s">
        <v>1244</v>
      </c>
    </row>
    <row r="10" spans="2:9" ht="16.5" x14ac:dyDescent="0.3">
      <c r="B10" s="70" t="s">
        <v>1238</v>
      </c>
      <c r="C10" s="62">
        <v>8</v>
      </c>
      <c r="D10" s="19" t="s">
        <v>1251</v>
      </c>
      <c r="E10" s="25" t="s">
        <v>1244</v>
      </c>
    </row>
    <row r="11" spans="2:9" ht="16.5" x14ac:dyDescent="0.3">
      <c r="B11" s="70" t="s">
        <v>1238</v>
      </c>
      <c r="C11" s="62">
        <v>9</v>
      </c>
      <c r="D11" s="19" t="s">
        <v>1252</v>
      </c>
      <c r="E11" s="25" t="s">
        <v>1244</v>
      </c>
    </row>
    <row r="12" spans="2:9" ht="16.5" x14ac:dyDescent="0.3">
      <c r="B12" s="70" t="s">
        <v>1238</v>
      </c>
      <c r="C12" s="62">
        <v>10</v>
      </c>
      <c r="D12" s="19" t="s">
        <v>1253</v>
      </c>
      <c r="E12" s="25" t="s">
        <v>1244</v>
      </c>
    </row>
    <row r="13" spans="2:9" ht="16.5" x14ac:dyDescent="0.3">
      <c r="B13" s="70" t="s">
        <v>1238</v>
      </c>
      <c r="C13" s="62">
        <v>11</v>
      </c>
      <c r="D13" s="19" t="s">
        <v>1254</v>
      </c>
      <c r="E13" s="25" t="s">
        <v>1244</v>
      </c>
    </row>
    <row r="14" spans="2:9" ht="16.5" x14ac:dyDescent="0.3">
      <c r="B14" s="70" t="s">
        <v>1238</v>
      </c>
      <c r="C14" s="62">
        <v>12</v>
      </c>
      <c r="D14" s="19" t="s">
        <v>1255</v>
      </c>
      <c r="E14" s="25" t="s">
        <v>1244</v>
      </c>
    </row>
    <row r="15" spans="2:9" ht="16.5" x14ac:dyDescent="0.3">
      <c r="B15" s="70" t="s">
        <v>1238</v>
      </c>
      <c r="C15" s="63">
        <v>13</v>
      </c>
      <c r="D15" s="20" t="s">
        <v>1256</v>
      </c>
      <c r="E15" s="26" t="s">
        <v>1257</v>
      </c>
    </row>
    <row r="16" spans="2:9" ht="16.5" x14ac:dyDescent="0.3">
      <c r="B16" s="70" t="s">
        <v>1238</v>
      </c>
      <c r="C16" s="63">
        <v>14</v>
      </c>
      <c r="D16" s="20" t="s">
        <v>1258</v>
      </c>
      <c r="E16" s="26" t="s">
        <v>1257</v>
      </c>
    </row>
    <row r="17" spans="2:5" ht="16.5" x14ac:dyDescent="0.3">
      <c r="B17" s="70" t="s">
        <v>1238</v>
      </c>
      <c r="C17" s="63">
        <v>15</v>
      </c>
      <c r="D17" s="20" t="s">
        <v>1259</v>
      </c>
      <c r="E17" s="26" t="s">
        <v>1257</v>
      </c>
    </row>
    <row r="18" spans="2:5" ht="16.5" x14ac:dyDescent="0.3">
      <c r="B18" s="70" t="s">
        <v>1238</v>
      </c>
      <c r="C18" s="63">
        <v>16</v>
      </c>
      <c r="D18" s="20" t="s">
        <v>1260</v>
      </c>
      <c r="E18" s="26" t="s">
        <v>1257</v>
      </c>
    </row>
    <row r="19" spans="2:5" ht="16.5" x14ac:dyDescent="0.3">
      <c r="B19" s="70" t="s">
        <v>1238</v>
      </c>
      <c r="C19" s="63">
        <v>17</v>
      </c>
      <c r="D19" s="20" t="s">
        <v>1261</v>
      </c>
      <c r="E19" s="26" t="s">
        <v>1257</v>
      </c>
    </row>
    <row r="20" spans="2:5" ht="16.5" x14ac:dyDescent="0.3">
      <c r="B20" s="70" t="s">
        <v>1238</v>
      </c>
      <c r="C20" s="63">
        <v>18</v>
      </c>
      <c r="D20" s="20" t="s">
        <v>1262</v>
      </c>
      <c r="E20" s="26" t="s">
        <v>1257</v>
      </c>
    </row>
    <row r="21" spans="2:5" ht="16.5" x14ac:dyDescent="0.3">
      <c r="B21" s="70" t="s">
        <v>1238</v>
      </c>
      <c r="C21" s="64">
        <v>19</v>
      </c>
      <c r="D21" s="21" t="s">
        <v>1263</v>
      </c>
      <c r="E21" s="27" t="s">
        <v>1264</v>
      </c>
    </row>
    <row r="22" spans="2:5" ht="13.5" customHeight="1" x14ac:dyDescent="0.3">
      <c r="B22" s="70" t="s">
        <v>1238</v>
      </c>
      <c r="C22" s="64">
        <v>20</v>
      </c>
      <c r="D22" s="21" t="s">
        <v>1265</v>
      </c>
      <c r="E22" s="27" t="s">
        <v>1264</v>
      </c>
    </row>
    <row r="23" spans="2:5" ht="16.5" x14ac:dyDescent="0.3">
      <c r="B23" s="70" t="s">
        <v>1238</v>
      </c>
      <c r="C23" s="64">
        <v>21</v>
      </c>
      <c r="D23" s="21" t="s">
        <v>1266</v>
      </c>
      <c r="E23" s="27" t="s">
        <v>1264</v>
      </c>
    </row>
    <row r="24" spans="2:5" ht="16.5" x14ac:dyDescent="0.3">
      <c r="B24" s="70" t="s">
        <v>1238</v>
      </c>
      <c r="C24" s="64">
        <v>22</v>
      </c>
      <c r="D24" s="21" t="s">
        <v>1267</v>
      </c>
      <c r="E24" s="27" t="s">
        <v>1264</v>
      </c>
    </row>
    <row r="25" spans="2:5" ht="16.5" x14ac:dyDescent="0.3">
      <c r="B25" s="70" t="s">
        <v>1238</v>
      </c>
      <c r="C25" s="64">
        <v>23</v>
      </c>
      <c r="D25" s="21" t="s">
        <v>1268</v>
      </c>
      <c r="E25" s="27" t="s">
        <v>1264</v>
      </c>
    </row>
    <row r="26" spans="2:5" ht="16.5" x14ac:dyDescent="0.3">
      <c r="B26" s="70" t="s">
        <v>1238</v>
      </c>
      <c r="C26" s="64">
        <v>24</v>
      </c>
      <c r="D26" s="21" t="s">
        <v>1269</v>
      </c>
      <c r="E26" s="27" t="s">
        <v>1264</v>
      </c>
    </row>
    <row r="27" spans="2:5" ht="16.5" x14ac:dyDescent="0.3">
      <c r="B27" s="70" t="s">
        <v>1238</v>
      </c>
      <c r="C27" s="64">
        <v>25</v>
      </c>
      <c r="D27" s="21" t="s">
        <v>1270</v>
      </c>
      <c r="E27" s="27" t="s">
        <v>1264</v>
      </c>
    </row>
    <row r="28" spans="2:5" ht="16.5" x14ac:dyDescent="0.3">
      <c r="B28" s="70" t="s">
        <v>1238</v>
      </c>
      <c r="C28" s="65">
        <v>26</v>
      </c>
      <c r="D28" s="22" t="s">
        <v>1271</v>
      </c>
      <c r="E28" s="28" t="s">
        <v>1272</v>
      </c>
    </row>
    <row r="29" spans="2:5" ht="16.5" x14ac:dyDescent="0.3">
      <c r="B29" s="70" t="s">
        <v>1238</v>
      </c>
      <c r="C29" s="65">
        <v>27</v>
      </c>
      <c r="D29" s="22" t="s">
        <v>1273</v>
      </c>
      <c r="E29" s="28" t="s">
        <v>1272</v>
      </c>
    </row>
    <row r="30" spans="2:5" ht="16.5" x14ac:dyDescent="0.3">
      <c r="B30" s="70" t="s">
        <v>1238</v>
      </c>
      <c r="C30" s="65">
        <v>28</v>
      </c>
      <c r="D30" s="22" t="s">
        <v>1274</v>
      </c>
      <c r="E30" s="28" t="s">
        <v>1272</v>
      </c>
    </row>
    <row r="31" spans="2:5" ht="16.5" x14ac:dyDescent="0.3">
      <c r="B31" s="70" t="s">
        <v>1238</v>
      </c>
      <c r="C31" s="65">
        <v>29</v>
      </c>
      <c r="D31" s="22" t="s">
        <v>1275</v>
      </c>
      <c r="E31" s="28" t="s">
        <v>1272</v>
      </c>
    </row>
    <row r="32" spans="2:5" ht="16.5" x14ac:dyDescent="0.3">
      <c r="B32" s="70" t="s">
        <v>1238</v>
      </c>
      <c r="C32" s="65">
        <v>30</v>
      </c>
      <c r="D32" s="22" t="s">
        <v>1276</v>
      </c>
      <c r="E32" s="28" t="s">
        <v>1272</v>
      </c>
    </row>
    <row r="33" spans="1:5" ht="16.5" customHeight="1" x14ac:dyDescent="0.3">
      <c r="B33" s="70" t="s">
        <v>1238</v>
      </c>
      <c r="C33" s="66">
        <v>31</v>
      </c>
      <c r="D33" s="23" t="s">
        <v>1277</v>
      </c>
      <c r="E33" s="29" t="s">
        <v>1278</v>
      </c>
    </row>
    <row r="34" spans="1:5" ht="16.5" x14ac:dyDescent="0.3">
      <c r="B34" s="70" t="s">
        <v>1238</v>
      </c>
      <c r="C34" s="66">
        <v>32</v>
      </c>
      <c r="D34" s="23" t="s">
        <v>1279</v>
      </c>
      <c r="E34" s="29" t="s">
        <v>1278</v>
      </c>
    </row>
    <row r="35" spans="1:5" ht="16.5" x14ac:dyDescent="0.3">
      <c r="B35" s="70" t="s">
        <v>1238</v>
      </c>
      <c r="C35" s="66">
        <v>33</v>
      </c>
      <c r="D35" s="23" t="s">
        <v>1280</v>
      </c>
      <c r="E35" s="29" t="s">
        <v>1278</v>
      </c>
    </row>
    <row r="36" spans="1:5" ht="17.25" customHeight="1" x14ac:dyDescent="0.3">
      <c r="B36" s="70" t="s">
        <v>1238</v>
      </c>
      <c r="C36" s="66">
        <v>34</v>
      </c>
      <c r="D36" s="23" t="s">
        <v>1281</v>
      </c>
      <c r="E36" s="29" t="s">
        <v>1278</v>
      </c>
    </row>
    <row r="37" spans="1:5" ht="16.5" x14ac:dyDescent="0.3">
      <c r="B37" s="70" t="s">
        <v>1238</v>
      </c>
      <c r="C37" s="66">
        <v>35</v>
      </c>
      <c r="D37" s="23" t="s">
        <v>1282</v>
      </c>
      <c r="E37" s="29" t="s">
        <v>1278</v>
      </c>
    </row>
    <row r="38" spans="1:5" ht="16.5" x14ac:dyDescent="0.3">
      <c r="B38" s="70" t="s">
        <v>1238</v>
      </c>
      <c r="C38" s="66">
        <v>36</v>
      </c>
      <c r="D38" s="23" t="s">
        <v>1283</v>
      </c>
      <c r="E38" s="29" t="s">
        <v>1278</v>
      </c>
    </row>
    <row r="39" spans="1:5" ht="16.5" x14ac:dyDescent="0.3">
      <c r="B39" s="70" t="s">
        <v>1238</v>
      </c>
      <c r="C39" s="66">
        <v>37</v>
      </c>
      <c r="D39" s="23" t="s">
        <v>1284</v>
      </c>
      <c r="E39" s="29" t="s">
        <v>1278</v>
      </c>
    </row>
    <row r="40" spans="1:5" ht="16.5" x14ac:dyDescent="0.3">
      <c r="B40" s="70" t="s">
        <v>1238</v>
      </c>
      <c r="C40" s="67">
        <v>38</v>
      </c>
      <c r="D40" s="24" t="s">
        <v>1285</v>
      </c>
      <c r="E40" s="30" t="s">
        <v>1286</v>
      </c>
    </row>
    <row r="41" spans="1:5" ht="16.5" x14ac:dyDescent="0.3">
      <c r="B41" s="70" t="s">
        <v>1238</v>
      </c>
      <c r="C41" s="67">
        <v>39</v>
      </c>
      <c r="D41" s="24" t="s">
        <v>1287</v>
      </c>
      <c r="E41" s="30" t="s">
        <v>1286</v>
      </c>
    </row>
    <row r="42" spans="1:5" ht="16.5" x14ac:dyDescent="0.3">
      <c r="B42" s="70" t="s">
        <v>1238</v>
      </c>
      <c r="C42" s="67">
        <v>40</v>
      </c>
      <c r="D42" s="24" t="s">
        <v>1288</v>
      </c>
      <c r="E42" s="30" t="s">
        <v>1286</v>
      </c>
    </row>
    <row r="43" spans="1:5" ht="16.5" x14ac:dyDescent="0.3">
      <c r="B43" s="70" t="s">
        <v>1238</v>
      </c>
      <c r="C43" s="67">
        <v>41</v>
      </c>
      <c r="D43" s="24" t="s">
        <v>1289</v>
      </c>
      <c r="E43" s="30" t="s">
        <v>1286</v>
      </c>
    </row>
    <row r="44" spans="1:5" ht="16.5" x14ac:dyDescent="0.3">
      <c r="B44" s="70" t="s">
        <v>1238</v>
      </c>
      <c r="C44" s="68">
        <v>42</v>
      </c>
      <c r="D44" s="18" t="s">
        <v>1290</v>
      </c>
      <c r="E44" s="31" t="s">
        <v>1291</v>
      </c>
    </row>
    <row r="45" spans="1:5" ht="16.5" x14ac:dyDescent="0.3">
      <c r="B45" s="70" t="s">
        <v>1238</v>
      </c>
      <c r="C45" s="68">
        <v>43</v>
      </c>
      <c r="D45" s="18" t="s">
        <v>1292</v>
      </c>
      <c r="E45" s="31" t="s">
        <v>1291</v>
      </c>
    </row>
    <row r="46" spans="1:5" ht="16.5" x14ac:dyDescent="0.3">
      <c r="B46" s="70" t="s">
        <v>1238</v>
      </c>
      <c r="C46" s="68">
        <v>44</v>
      </c>
      <c r="D46" s="18" t="s">
        <v>1293</v>
      </c>
      <c r="E46" s="31" t="s">
        <v>1291</v>
      </c>
    </row>
    <row r="47" spans="1:5" ht="16.5" x14ac:dyDescent="0.3">
      <c r="B47" s="70" t="s">
        <v>1238</v>
      </c>
      <c r="C47" s="69">
        <v>45</v>
      </c>
      <c r="D47" s="35" t="s">
        <v>1294</v>
      </c>
      <c r="E47" s="37" t="s">
        <v>1291</v>
      </c>
    </row>
    <row r="48" spans="1:5" ht="30" x14ac:dyDescent="0.25">
      <c r="A48" s="36" t="s">
        <v>1140</v>
      </c>
      <c r="B48" s="71" t="s">
        <v>69</v>
      </c>
      <c r="C48" s="42" t="s">
        <v>1295</v>
      </c>
      <c r="D48" s="43" t="s">
        <v>1141</v>
      </c>
      <c r="E48" s="44" t="s">
        <v>1142</v>
      </c>
    </row>
    <row r="49" spans="1:5" ht="30" x14ac:dyDescent="0.25">
      <c r="A49" s="36" t="s">
        <v>1143</v>
      </c>
      <c r="B49" s="71" t="s">
        <v>69</v>
      </c>
      <c r="C49" s="42" t="s">
        <v>1296</v>
      </c>
      <c r="D49" s="43" t="s">
        <v>1144</v>
      </c>
      <c r="E49" s="44" t="s">
        <v>1142</v>
      </c>
    </row>
    <row r="50" spans="1:5" ht="30" x14ac:dyDescent="0.25">
      <c r="A50" s="36"/>
      <c r="B50" s="71" t="s">
        <v>69</v>
      </c>
      <c r="C50" s="42" t="s">
        <v>1297</v>
      </c>
      <c r="D50" s="43" t="s">
        <v>1145</v>
      </c>
      <c r="E50" s="44" t="s">
        <v>1142</v>
      </c>
    </row>
    <row r="51" spans="1:5" ht="33" x14ac:dyDescent="0.25">
      <c r="A51" s="36"/>
      <c r="B51" s="71" t="s">
        <v>69</v>
      </c>
      <c r="C51" s="42" t="s">
        <v>1298</v>
      </c>
      <c r="D51" s="43" t="s">
        <v>1146</v>
      </c>
      <c r="E51" s="44" t="s">
        <v>1142</v>
      </c>
    </row>
    <row r="52" spans="1:5" ht="33" x14ac:dyDescent="0.25">
      <c r="A52" s="36"/>
      <c r="B52" s="71" t="s">
        <v>69</v>
      </c>
      <c r="C52" s="42" t="s">
        <v>1299</v>
      </c>
      <c r="D52" s="43" t="s">
        <v>1147</v>
      </c>
      <c r="E52" s="44" t="s">
        <v>1142</v>
      </c>
    </row>
    <row r="53" spans="1:5" ht="30" x14ac:dyDescent="0.25">
      <c r="A53" s="36"/>
      <c r="B53" s="71" t="s">
        <v>69</v>
      </c>
      <c r="C53" s="42" t="s">
        <v>1300</v>
      </c>
      <c r="D53" s="43" t="s">
        <v>1148</v>
      </c>
      <c r="E53" s="44" t="s">
        <v>1142</v>
      </c>
    </row>
    <row r="54" spans="1:5" ht="30" x14ac:dyDescent="0.25">
      <c r="A54" s="36"/>
      <c r="B54" s="71" t="s">
        <v>69</v>
      </c>
      <c r="C54" s="42" t="s">
        <v>1301</v>
      </c>
      <c r="D54" s="43" t="s">
        <v>1149</v>
      </c>
      <c r="E54" s="44" t="s">
        <v>1142</v>
      </c>
    </row>
    <row r="55" spans="1:5" ht="30" x14ac:dyDescent="0.25">
      <c r="A55" s="36"/>
      <c r="B55" s="71" t="s">
        <v>69</v>
      </c>
      <c r="C55" s="42" t="s">
        <v>1302</v>
      </c>
      <c r="D55" s="43" t="s">
        <v>1150</v>
      </c>
      <c r="E55" s="44" t="s">
        <v>1142</v>
      </c>
    </row>
    <row r="56" spans="1:5" ht="30" x14ac:dyDescent="0.25">
      <c r="A56" s="36"/>
      <c r="B56" s="71" t="s">
        <v>69</v>
      </c>
      <c r="C56" s="42" t="s">
        <v>1303</v>
      </c>
      <c r="D56" s="43" t="s">
        <v>1151</v>
      </c>
      <c r="E56" s="44" t="s">
        <v>1142</v>
      </c>
    </row>
    <row r="57" spans="1:5" ht="30" x14ac:dyDescent="0.25">
      <c r="A57" s="36"/>
      <c r="B57" s="71" t="s">
        <v>69</v>
      </c>
      <c r="C57" s="42" t="s">
        <v>1304</v>
      </c>
      <c r="D57" s="43" t="s">
        <v>1152</v>
      </c>
      <c r="E57" s="44" t="s">
        <v>1142</v>
      </c>
    </row>
    <row r="58" spans="1:5" ht="30" x14ac:dyDescent="0.25">
      <c r="A58" s="36"/>
      <c r="B58" s="71" t="s">
        <v>69</v>
      </c>
      <c r="C58" s="42" t="s">
        <v>1305</v>
      </c>
      <c r="D58" s="43" t="s">
        <v>1153</v>
      </c>
      <c r="E58" s="44" t="s">
        <v>1142</v>
      </c>
    </row>
    <row r="59" spans="1:5" ht="30" x14ac:dyDescent="0.25">
      <c r="A59" s="36"/>
      <c r="B59" s="71" t="s">
        <v>69</v>
      </c>
      <c r="C59" s="42" t="s">
        <v>1306</v>
      </c>
      <c r="D59" s="43" t="s">
        <v>1154</v>
      </c>
      <c r="E59" s="44" t="s">
        <v>1142</v>
      </c>
    </row>
    <row r="60" spans="1:5" ht="33" x14ac:dyDescent="0.25">
      <c r="A60" s="36"/>
      <c r="B60" s="71" t="s">
        <v>69</v>
      </c>
      <c r="C60" s="42" t="s">
        <v>1307</v>
      </c>
      <c r="D60" s="43" t="s">
        <v>1155</v>
      </c>
      <c r="E60" s="44" t="s">
        <v>1142</v>
      </c>
    </row>
    <row r="61" spans="1:5" ht="30" x14ac:dyDescent="0.25">
      <c r="A61" s="36"/>
      <c r="B61" s="71" t="s">
        <v>69</v>
      </c>
      <c r="C61" s="42" t="s">
        <v>1308</v>
      </c>
      <c r="D61" s="43" t="s">
        <v>1156</v>
      </c>
      <c r="E61" s="44" t="s">
        <v>1142</v>
      </c>
    </row>
    <row r="62" spans="1:5" ht="30" x14ac:dyDescent="0.25">
      <c r="A62" s="36"/>
      <c r="B62" s="71" t="s">
        <v>69</v>
      </c>
      <c r="C62" s="42" t="s">
        <v>1309</v>
      </c>
      <c r="D62" s="43" t="s">
        <v>1157</v>
      </c>
      <c r="E62" s="44" t="s">
        <v>1142</v>
      </c>
    </row>
    <row r="63" spans="1:5" ht="33" x14ac:dyDescent="0.25">
      <c r="A63" s="36"/>
      <c r="B63" s="71" t="s">
        <v>69</v>
      </c>
      <c r="C63" s="42" t="s">
        <v>1310</v>
      </c>
      <c r="D63" s="43" t="s">
        <v>1158</v>
      </c>
      <c r="E63" s="44" t="s">
        <v>1142</v>
      </c>
    </row>
    <row r="64" spans="1:5" ht="33" x14ac:dyDescent="0.25">
      <c r="A64" s="36"/>
      <c r="B64" s="71" t="s">
        <v>69</v>
      </c>
      <c r="C64" s="42" t="s">
        <v>1311</v>
      </c>
      <c r="D64" s="43" t="s">
        <v>1159</v>
      </c>
      <c r="E64" s="44" t="s">
        <v>1142</v>
      </c>
    </row>
    <row r="65" spans="1:5" ht="30" x14ac:dyDescent="0.25">
      <c r="A65" s="36"/>
      <c r="B65" s="71" t="s">
        <v>69</v>
      </c>
      <c r="C65" s="42" t="s">
        <v>1312</v>
      </c>
      <c r="D65" s="43" t="s">
        <v>1160</v>
      </c>
      <c r="E65" s="44" t="s">
        <v>1142</v>
      </c>
    </row>
    <row r="66" spans="1:5" ht="30" x14ac:dyDescent="0.25">
      <c r="A66" s="36"/>
      <c r="B66" s="71" t="s">
        <v>69</v>
      </c>
      <c r="C66" s="42" t="s">
        <v>1313</v>
      </c>
      <c r="D66" s="43" t="s">
        <v>1161</v>
      </c>
      <c r="E66" s="44" t="s">
        <v>1142</v>
      </c>
    </row>
    <row r="67" spans="1:5" ht="33" x14ac:dyDescent="0.25">
      <c r="A67" s="36"/>
      <c r="B67" s="71" t="s">
        <v>69</v>
      </c>
      <c r="C67" s="42" t="s">
        <v>1314</v>
      </c>
      <c r="D67" s="43" t="s">
        <v>1162</v>
      </c>
      <c r="E67" s="44" t="s">
        <v>1142</v>
      </c>
    </row>
    <row r="68" spans="1:5" ht="33" x14ac:dyDescent="0.25">
      <c r="A68" s="36"/>
      <c r="B68" s="71" t="s">
        <v>69</v>
      </c>
      <c r="C68" s="42" t="s">
        <v>1315</v>
      </c>
      <c r="D68" s="43" t="s">
        <v>1163</v>
      </c>
      <c r="E68" s="44" t="s">
        <v>1142</v>
      </c>
    </row>
    <row r="69" spans="1:5" ht="30" x14ac:dyDescent="0.25">
      <c r="A69" s="36"/>
      <c r="B69" s="71" t="s">
        <v>69</v>
      </c>
      <c r="C69" s="42" t="s">
        <v>1316</v>
      </c>
      <c r="D69" s="43" t="s">
        <v>1164</v>
      </c>
      <c r="E69" s="44" t="s">
        <v>1142</v>
      </c>
    </row>
    <row r="70" spans="1:5" ht="30" x14ac:dyDescent="0.25">
      <c r="A70" s="36"/>
      <c r="B70" s="71" t="s">
        <v>69</v>
      </c>
      <c r="C70" s="42" t="s">
        <v>1317</v>
      </c>
      <c r="D70" s="43" t="s">
        <v>1165</v>
      </c>
      <c r="E70" s="44" t="s">
        <v>1142</v>
      </c>
    </row>
    <row r="71" spans="1:5" ht="30" x14ac:dyDescent="0.25">
      <c r="A71" s="36"/>
      <c r="B71" s="71" t="s">
        <v>69</v>
      </c>
      <c r="C71" s="42" t="s">
        <v>1318</v>
      </c>
      <c r="D71" s="43" t="s">
        <v>1166</v>
      </c>
      <c r="E71" s="44" t="s">
        <v>1142</v>
      </c>
    </row>
    <row r="72" spans="1:5" ht="30" x14ac:dyDescent="0.25">
      <c r="A72" s="36"/>
      <c r="B72" s="71" t="s">
        <v>69</v>
      </c>
      <c r="C72" s="42" t="s">
        <v>1319</v>
      </c>
      <c r="D72" s="43" t="s">
        <v>1167</v>
      </c>
      <c r="E72" s="44" t="s">
        <v>1142</v>
      </c>
    </row>
    <row r="73" spans="1:5" ht="30" x14ac:dyDescent="0.25">
      <c r="A73" s="36"/>
      <c r="B73" s="71" t="s">
        <v>69</v>
      </c>
      <c r="C73" s="42" t="s">
        <v>1320</v>
      </c>
      <c r="D73" s="43" t="s">
        <v>1168</v>
      </c>
      <c r="E73" s="44" t="s">
        <v>1142</v>
      </c>
    </row>
    <row r="74" spans="1:5" ht="30" x14ac:dyDescent="0.25">
      <c r="A74" s="36"/>
      <c r="B74" s="71" t="s">
        <v>69</v>
      </c>
      <c r="C74" s="45" t="s">
        <v>1321</v>
      </c>
      <c r="D74" s="46" t="s">
        <v>1169</v>
      </c>
      <c r="E74" s="59" t="s">
        <v>1170</v>
      </c>
    </row>
    <row r="75" spans="1:5" ht="30" x14ac:dyDescent="0.25">
      <c r="A75" s="36"/>
      <c r="B75" s="71" t="s">
        <v>69</v>
      </c>
      <c r="C75" s="45" t="s">
        <v>1322</v>
      </c>
      <c r="D75" s="46" t="s">
        <v>1171</v>
      </c>
      <c r="E75" s="59" t="s">
        <v>1170</v>
      </c>
    </row>
    <row r="76" spans="1:5" ht="30" x14ac:dyDescent="0.25">
      <c r="A76" s="36"/>
      <c r="B76" s="71" t="s">
        <v>69</v>
      </c>
      <c r="C76" s="45" t="s">
        <v>1323</v>
      </c>
      <c r="D76" s="46" t="s">
        <v>1172</v>
      </c>
      <c r="E76" s="59" t="s">
        <v>1170</v>
      </c>
    </row>
    <row r="77" spans="1:5" ht="30" x14ac:dyDescent="0.25">
      <c r="A77" s="36"/>
      <c r="B77" s="71" t="s">
        <v>69</v>
      </c>
      <c r="C77" s="45" t="s">
        <v>1324</v>
      </c>
      <c r="D77" s="46" t="s">
        <v>1173</v>
      </c>
      <c r="E77" s="59" t="s">
        <v>1170</v>
      </c>
    </row>
    <row r="78" spans="1:5" ht="30" x14ac:dyDescent="0.25">
      <c r="A78" s="36"/>
      <c r="B78" s="71" t="s">
        <v>69</v>
      </c>
      <c r="C78" s="45" t="s">
        <v>1325</v>
      </c>
      <c r="D78" s="46" t="s">
        <v>1174</v>
      </c>
      <c r="E78" s="59" t="s">
        <v>1170</v>
      </c>
    </row>
    <row r="79" spans="1:5" ht="30" x14ac:dyDescent="0.25">
      <c r="A79" s="36"/>
      <c r="B79" s="71" t="s">
        <v>69</v>
      </c>
      <c r="C79" s="45" t="s">
        <v>1326</v>
      </c>
      <c r="D79" s="46" t="s">
        <v>1175</v>
      </c>
      <c r="E79" s="59" t="s">
        <v>1170</v>
      </c>
    </row>
    <row r="80" spans="1:5" ht="30" x14ac:dyDescent="0.25">
      <c r="A80" s="36"/>
      <c r="B80" s="71" t="s">
        <v>69</v>
      </c>
      <c r="C80" s="45" t="s">
        <v>1327</v>
      </c>
      <c r="D80" s="46" t="s">
        <v>1176</v>
      </c>
      <c r="E80" s="59" t="s">
        <v>1170</v>
      </c>
    </row>
    <row r="81" spans="1:5" ht="30" x14ac:dyDescent="0.25">
      <c r="A81" s="36"/>
      <c r="B81" s="71" t="s">
        <v>69</v>
      </c>
      <c r="C81" s="45" t="s">
        <v>1328</v>
      </c>
      <c r="D81" s="46" t="s">
        <v>1177</v>
      </c>
      <c r="E81" s="59" t="s">
        <v>1170</v>
      </c>
    </row>
    <row r="82" spans="1:5" ht="30" x14ac:dyDescent="0.25">
      <c r="A82" s="36"/>
      <c r="B82" s="71" t="s">
        <v>69</v>
      </c>
      <c r="C82" s="45" t="s">
        <v>1329</v>
      </c>
      <c r="D82" s="46" t="s">
        <v>1178</v>
      </c>
      <c r="E82" s="59" t="s">
        <v>1170</v>
      </c>
    </row>
    <row r="83" spans="1:5" ht="30" x14ac:dyDescent="0.25">
      <c r="A83" s="36"/>
      <c r="B83" s="71" t="s">
        <v>69</v>
      </c>
      <c r="C83" s="45" t="s">
        <v>1330</v>
      </c>
      <c r="D83" s="46" t="s">
        <v>1179</v>
      </c>
      <c r="E83" s="59" t="s">
        <v>1170</v>
      </c>
    </row>
    <row r="84" spans="1:5" ht="30" x14ac:dyDescent="0.25">
      <c r="A84" s="36"/>
      <c r="B84" s="71" t="s">
        <v>69</v>
      </c>
      <c r="C84" s="45" t="s">
        <v>1331</v>
      </c>
      <c r="D84" s="46" t="s">
        <v>1180</v>
      </c>
      <c r="E84" s="59" t="s">
        <v>1170</v>
      </c>
    </row>
    <row r="85" spans="1:5" ht="30" x14ac:dyDescent="0.25">
      <c r="A85" s="36"/>
      <c r="B85" s="71" t="s">
        <v>69</v>
      </c>
      <c r="C85" s="45" t="s">
        <v>1332</v>
      </c>
      <c r="D85" s="46" t="s">
        <v>1181</v>
      </c>
      <c r="E85" s="59" t="s">
        <v>1170</v>
      </c>
    </row>
    <row r="86" spans="1:5" ht="30" x14ac:dyDescent="0.25">
      <c r="A86" s="36"/>
      <c r="B86" s="71" t="s">
        <v>69</v>
      </c>
      <c r="C86" s="47" t="s">
        <v>1333</v>
      </c>
      <c r="D86" s="48" t="s">
        <v>1182</v>
      </c>
      <c r="E86" s="49" t="s">
        <v>1183</v>
      </c>
    </row>
    <row r="87" spans="1:5" ht="33" x14ac:dyDescent="0.25">
      <c r="A87" s="36"/>
      <c r="B87" s="71" t="s">
        <v>69</v>
      </c>
      <c r="C87" s="47" t="s">
        <v>1334</v>
      </c>
      <c r="D87" s="48" t="s">
        <v>1184</v>
      </c>
      <c r="E87" s="49" t="s">
        <v>1183</v>
      </c>
    </row>
    <row r="88" spans="1:5" ht="30" x14ac:dyDescent="0.25">
      <c r="A88" s="36"/>
      <c r="B88" s="71" t="s">
        <v>69</v>
      </c>
      <c r="C88" s="47" t="s">
        <v>1335</v>
      </c>
      <c r="D88" s="48" t="s">
        <v>1185</v>
      </c>
      <c r="E88" s="49" t="s">
        <v>1183</v>
      </c>
    </row>
    <row r="89" spans="1:5" ht="33" x14ac:dyDescent="0.25">
      <c r="A89" s="36"/>
      <c r="B89" s="71" t="s">
        <v>69</v>
      </c>
      <c r="C89" s="47" t="s">
        <v>1336</v>
      </c>
      <c r="D89" s="48" t="s">
        <v>1186</v>
      </c>
      <c r="E89" s="49" t="s">
        <v>1183</v>
      </c>
    </row>
    <row r="90" spans="1:5" ht="33" x14ac:dyDescent="0.25">
      <c r="A90" s="36"/>
      <c r="B90" s="71" t="s">
        <v>69</v>
      </c>
      <c r="C90" s="47" t="s">
        <v>1337</v>
      </c>
      <c r="D90" s="48" t="s">
        <v>1187</v>
      </c>
      <c r="E90" s="49" t="s">
        <v>1183</v>
      </c>
    </row>
    <row r="91" spans="1:5" ht="30" x14ac:dyDescent="0.25">
      <c r="A91" s="36"/>
      <c r="B91" s="71" t="s">
        <v>69</v>
      </c>
      <c r="C91" s="47" t="s">
        <v>1338</v>
      </c>
      <c r="D91" s="48" t="s">
        <v>1188</v>
      </c>
      <c r="E91" s="49" t="s">
        <v>1183</v>
      </c>
    </row>
    <row r="92" spans="1:5" ht="30" x14ac:dyDescent="0.25">
      <c r="A92" s="36"/>
      <c r="B92" s="71" t="s">
        <v>69</v>
      </c>
      <c r="C92" s="47" t="s">
        <v>1339</v>
      </c>
      <c r="D92" s="48" t="s">
        <v>1189</v>
      </c>
      <c r="E92" s="49" t="s">
        <v>1183</v>
      </c>
    </row>
    <row r="93" spans="1:5" ht="30" x14ac:dyDescent="0.25">
      <c r="A93" s="36"/>
      <c r="B93" s="71" t="s">
        <v>69</v>
      </c>
      <c r="C93" s="47" t="s">
        <v>1340</v>
      </c>
      <c r="D93" s="48" t="s">
        <v>1190</v>
      </c>
      <c r="E93" s="49" t="s">
        <v>1183</v>
      </c>
    </row>
    <row r="94" spans="1:5" ht="30" x14ac:dyDescent="0.25">
      <c r="A94" s="36"/>
      <c r="B94" s="71" t="s">
        <v>69</v>
      </c>
      <c r="C94" s="47" t="s">
        <v>1341</v>
      </c>
      <c r="D94" s="48" t="s">
        <v>1191</v>
      </c>
      <c r="E94" s="49" t="s">
        <v>1183</v>
      </c>
    </row>
    <row r="95" spans="1:5" ht="30" x14ac:dyDescent="0.25">
      <c r="A95" s="36"/>
      <c r="B95" s="71" t="s">
        <v>69</v>
      </c>
      <c r="C95" s="47" t="s">
        <v>1342</v>
      </c>
      <c r="D95" s="48" t="s">
        <v>1192</v>
      </c>
      <c r="E95" s="49" t="s">
        <v>1183</v>
      </c>
    </row>
    <row r="96" spans="1:5" ht="30" x14ac:dyDescent="0.25">
      <c r="A96" s="36"/>
      <c r="B96" s="71" t="s">
        <v>69</v>
      </c>
      <c r="C96" s="50" t="s">
        <v>1343</v>
      </c>
      <c r="D96" s="51" t="s">
        <v>1193</v>
      </c>
      <c r="E96" s="52" t="s">
        <v>1194</v>
      </c>
    </row>
    <row r="97" spans="1:5" ht="30" x14ac:dyDescent="0.25">
      <c r="A97" s="36"/>
      <c r="B97" s="71" t="s">
        <v>69</v>
      </c>
      <c r="C97" s="50" t="s">
        <v>1344</v>
      </c>
      <c r="D97" s="51" t="s">
        <v>1195</v>
      </c>
      <c r="E97" s="52" t="s">
        <v>1194</v>
      </c>
    </row>
    <row r="98" spans="1:5" ht="30" x14ac:dyDescent="0.25">
      <c r="A98" s="36"/>
      <c r="B98" s="71" t="s">
        <v>69</v>
      </c>
      <c r="C98" s="54" t="s">
        <v>1345</v>
      </c>
      <c r="D98" s="55" t="s">
        <v>1196</v>
      </c>
      <c r="E98" s="56" t="s">
        <v>1197</v>
      </c>
    </row>
    <row r="99" spans="1:5" ht="30" x14ac:dyDescent="0.25">
      <c r="A99" s="36"/>
      <c r="B99" s="71" t="s">
        <v>69</v>
      </c>
      <c r="C99" s="57" t="s">
        <v>1346</v>
      </c>
      <c r="D99" s="55" t="s">
        <v>1198</v>
      </c>
      <c r="E99" s="56" t="s">
        <v>1197</v>
      </c>
    </row>
    <row r="100" spans="1:5" ht="30" x14ac:dyDescent="0.25">
      <c r="A100" s="36"/>
      <c r="B100" s="71" t="s">
        <v>69</v>
      </c>
      <c r="C100" s="57" t="s">
        <v>1347</v>
      </c>
      <c r="D100" s="55" t="s">
        <v>1199</v>
      </c>
      <c r="E100" s="56" t="s">
        <v>1197</v>
      </c>
    </row>
    <row r="101" spans="1:5" ht="30" x14ac:dyDescent="0.25">
      <c r="A101" s="36"/>
      <c r="B101" s="71" t="s">
        <v>69</v>
      </c>
      <c r="C101" s="57" t="s">
        <v>1348</v>
      </c>
      <c r="D101" s="55" t="s">
        <v>1200</v>
      </c>
      <c r="E101" s="56" t="s">
        <v>1197</v>
      </c>
    </row>
    <row r="102" spans="1:5" ht="30" x14ac:dyDescent="0.25">
      <c r="A102" s="36"/>
      <c r="B102" s="71" t="s">
        <v>69</v>
      </c>
      <c r="C102" s="57" t="s">
        <v>1349</v>
      </c>
      <c r="D102" s="58" t="s">
        <v>1201</v>
      </c>
      <c r="E102" s="56" t="s">
        <v>1197</v>
      </c>
    </row>
    <row r="103" spans="1:5" ht="30" x14ac:dyDescent="0.25">
      <c r="A103" s="36"/>
      <c r="B103" s="71" t="s">
        <v>69</v>
      </c>
      <c r="C103" s="57" t="s">
        <v>1350</v>
      </c>
      <c r="D103" s="58" t="s">
        <v>1202</v>
      </c>
      <c r="E103" s="56" t="s">
        <v>1197</v>
      </c>
    </row>
    <row r="104" spans="1:5" ht="30" x14ac:dyDescent="0.25">
      <c r="A104" s="36"/>
      <c r="B104" s="71" t="s">
        <v>69</v>
      </c>
      <c r="C104" s="57" t="s">
        <v>1351</v>
      </c>
      <c r="D104" s="58" t="s">
        <v>1203</v>
      </c>
      <c r="E104" s="56" t="s">
        <v>1197</v>
      </c>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D7D3E72D075B44B8A090C2C882DC992" ma:contentTypeVersion="13" ma:contentTypeDescription="Crear nuevo documento." ma:contentTypeScope="" ma:versionID="2a7f5dd0574fdb42949ed614fb6a37d0">
  <xsd:schema xmlns:xsd="http://www.w3.org/2001/XMLSchema" xmlns:xs="http://www.w3.org/2001/XMLSchema" xmlns:p="http://schemas.microsoft.com/office/2006/metadata/properties" xmlns:ns3="c08d4f92-a805-4498-99c4-003fedc1f3d1" xmlns:ns4="a149d1b3-05a3-411c-b68c-42cb23aecf24" targetNamespace="http://schemas.microsoft.com/office/2006/metadata/properties" ma:root="true" ma:fieldsID="0fc40c8161dacd79e76b08ca4b503234" ns3:_="" ns4:_="">
    <xsd:import namespace="c08d4f92-a805-4498-99c4-003fedc1f3d1"/>
    <xsd:import namespace="a149d1b3-05a3-411c-b68c-42cb23aecf24"/>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LengthInSeconds"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8d4f92-a805-4498-99c4-003fedc1f3d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149d1b3-05a3-411c-b68c-42cb23aecf24"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56FA34-B275-4379-8281-EFA5DA0B0D62}">
  <ds:schemaRefs>
    <ds:schemaRef ds:uri="http://schemas.microsoft.com/sharepoint/v3/contenttype/forms"/>
  </ds:schemaRefs>
</ds:datastoreItem>
</file>

<file path=customXml/itemProps2.xml><?xml version="1.0" encoding="utf-8"?>
<ds:datastoreItem xmlns:ds="http://schemas.openxmlformats.org/officeDocument/2006/customXml" ds:itemID="{E988818B-36C4-4271-9CC4-BF0E1EDA3FE9}">
  <ds:schemaRefs>
    <ds:schemaRef ds:uri="http://www.w3.org/XML/1998/namespace"/>
    <ds:schemaRef ds:uri="http://purl.org/dc/terms/"/>
    <ds:schemaRef ds:uri="http://schemas.microsoft.com/office/2006/metadata/propertie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a149d1b3-05a3-411c-b68c-42cb23aecf24"/>
    <ds:schemaRef ds:uri="c08d4f92-a805-4498-99c4-003fedc1f3d1"/>
    <ds:schemaRef ds:uri="http://purl.org/dc/dcmitype/"/>
  </ds:schemaRefs>
</ds:datastoreItem>
</file>

<file path=customXml/itemProps3.xml><?xml version="1.0" encoding="utf-8"?>
<ds:datastoreItem xmlns:ds="http://schemas.openxmlformats.org/officeDocument/2006/customXml" ds:itemID="{BB75501E-02A7-4E0E-9DF5-D458E50740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8d4f92-a805-4498-99c4-003fedc1f3d1"/>
    <ds:schemaRef ds:uri="a149d1b3-05a3-411c-b68c-42cb23aecf2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13</vt:i4>
      </vt:variant>
    </vt:vector>
  </HeadingPairs>
  <TitlesOfParts>
    <vt:vector size="20" baseType="lpstr">
      <vt:lpstr>1. INFORMACION ACUMULADA</vt:lpstr>
      <vt:lpstr>2. PAA</vt:lpstr>
      <vt:lpstr>3. CONSOLIDADO</vt:lpstr>
      <vt:lpstr>4. INSTRUCTIVO</vt:lpstr>
      <vt:lpstr>Proposito_programa</vt:lpstr>
      <vt:lpstr>Tipo</vt:lpstr>
      <vt:lpstr>Eje_Pilar_Prop1</vt:lpstr>
      <vt:lpstr>afectacion</vt:lpstr>
      <vt:lpstr>cd</vt:lpstr>
      <vt:lpstr>modal</vt:lpstr>
      <vt:lpstr>na</vt:lpstr>
      <vt:lpstr>naturaleza</vt:lpstr>
      <vt:lpstr>programabta</vt:lpstr>
      <vt:lpstr>programanue</vt:lpstr>
      <vt:lpstr>re</vt:lpstr>
      <vt:lpstr>sa</vt:lpstr>
      <vt:lpstr>SECOP</vt:lpstr>
      <vt:lpstr>Sector</vt:lpstr>
      <vt:lpstr>tipo</vt:lpstr>
      <vt:lpstr>vacio</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jsuacad</dc:creator>
  <cp:keywords/>
  <dc:description/>
  <cp:lastModifiedBy>Isabel Castro Heredia</cp:lastModifiedBy>
  <cp:revision/>
  <dcterms:created xsi:type="dcterms:W3CDTF">2019-07-31T19:12:15Z</dcterms:created>
  <dcterms:modified xsi:type="dcterms:W3CDTF">2022-03-08T20:46:00Z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0x0101004D7D3E72D075B44B8A090C2C882DC992</vt:lpwstr>
  </property>
</Properties>
</file>