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C:\Users\GIO\Desktop\2019\RC 2018\CONSOLIDADO RC 2018\RC 2017 LISTOS\3 SANTA FÉ 2018\"/>
    </mc:Choice>
  </mc:AlternateContent>
  <bookViews>
    <workbookView xWindow="0" yWindow="0" windowWidth="28800" windowHeight="12000"/>
  </bookViews>
  <sheets>
    <sheet name="2018" sheetId="5" r:id="rId1"/>
    <sheet name="Instructivo" sheetId="2" r:id="rId2"/>
    <sheet name="Equivalencia BH-BMPT" sheetId="3" r:id="rId3"/>
    <sheet name="Tipo " sheetId="4" r:id="rId4"/>
  </sheets>
  <definedNames>
    <definedName name="_xlnm._FilterDatabase" localSheetId="0" hidden="1">'2018'!$A$13:$WWN$13</definedName>
    <definedName name="_xlnm._FilterDatabase" localSheetId="2" hidden="1">'Equivalencia BH-BMPT'!$C$1:$E$54</definedName>
    <definedName name="Afectación">'Tipo '!$D$2:$D$4</definedName>
    <definedName name="ContratacionDirecta">'Tipo '!$C$18:$C$27</definedName>
    <definedName name="Mod">'Tipo '!$C$2:$C$8</definedName>
    <definedName name="RegimenEspecial">'Tipo '!$C$29:$C$30</definedName>
    <definedName name="SeleccionAbreviada">'Tipo '!$C$12:$C$15</definedName>
    <definedName name="Vacio" localSheetId="0">'2018'!$AJ$14</definedName>
    <definedName name="Vacio">#REF!</definedName>
  </definedNames>
  <calcPr calcId="162913"/>
  <fileRecoveryPr autoRecover="0"/>
</workbook>
</file>

<file path=xl/calcChain.xml><?xml version="1.0" encoding="utf-8"?>
<calcChain xmlns="http://schemas.openxmlformats.org/spreadsheetml/2006/main">
  <c r="I6" i="5" l="1"/>
  <c r="I5" i="5"/>
  <c r="AF210" i="5"/>
  <c r="K210" i="5"/>
  <c r="E210" i="5"/>
  <c r="AF209" i="5"/>
  <c r="AF203" i="5"/>
  <c r="AF204" i="5"/>
  <c r="AF205" i="5"/>
  <c r="AF206" i="5"/>
  <c r="AF207" i="5"/>
  <c r="AF208" i="5"/>
  <c r="T195" i="5" l="1"/>
  <c r="T196" i="5"/>
  <c r="T197" i="5"/>
  <c r="T198" i="5"/>
  <c r="T199" i="5"/>
  <c r="T200" i="5"/>
  <c r="T201" i="5"/>
  <c r="T14" i="5"/>
  <c r="T15" i="5"/>
  <c r="T16" i="5"/>
  <c r="T17" i="5"/>
  <c r="T18" i="5"/>
  <c r="T19" i="5"/>
  <c r="T20" i="5"/>
  <c r="T21" i="5"/>
  <c r="T22" i="5"/>
  <c r="T23" i="5"/>
  <c r="T24" i="5"/>
  <c r="T25" i="5"/>
  <c r="T26" i="5"/>
  <c r="T27" i="5"/>
  <c r="T28" i="5"/>
  <c r="T29" i="5"/>
  <c r="T30" i="5"/>
  <c r="T31" i="5"/>
  <c r="T32" i="5"/>
  <c r="T33" i="5"/>
  <c r="T34" i="5"/>
  <c r="T35" i="5"/>
  <c r="T36" i="5"/>
  <c r="T37" i="5"/>
  <c r="T38" i="5"/>
  <c r="T39" i="5"/>
  <c r="T40" i="5"/>
  <c r="T41" i="5"/>
  <c r="T42" i="5"/>
  <c r="T43" i="5"/>
  <c r="T45" i="5"/>
  <c r="T46" i="5"/>
  <c r="T47" i="5"/>
  <c r="T48" i="5"/>
  <c r="T49" i="5"/>
  <c r="T51"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89" i="5"/>
  <c r="T90" i="5"/>
  <c r="T91" i="5"/>
  <c r="T92" i="5"/>
  <c r="T93" i="5"/>
  <c r="T94" i="5"/>
  <c r="T95" i="5"/>
  <c r="T96" i="5"/>
  <c r="T97" i="5"/>
  <c r="T98" i="5"/>
  <c r="T99" i="5"/>
  <c r="T100" i="5"/>
  <c r="T101" i="5"/>
  <c r="T102" i="5"/>
  <c r="T103" i="5"/>
  <c r="T104" i="5"/>
  <c r="T105" i="5"/>
  <c r="T106" i="5"/>
  <c r="T107" i="5"/>
  <c r="T108" i="5"/>
  <c r="T109" i="5"/>
  <c r="T110" i="5"/>
  <c r="T111" i="5"/>
  <c r="T112" i="5"/>
  <c r="T113" i="5"/>
  <c r="T114" i="5"/>
  <c r="T115" i="5"/>
  <c r="T116" i="5"/>
  <c r="T117" i="5"/>
  <c r="T118" i="5"/>
  <c r="T120" i="5"/>
  <c r="T121" i="5"/>
  <c r="T125" i="5"/>
  <c r="T126" i="5"/>
  <c r="T127" i="5"/>
  <c r="T130" i="5"/>
  <c r="T131" i="5"/>
  <c r="T132" i="5"/>
  <c r="T133" i="5"/>
  <c r="T134" i="5"/>
  <c r="T135" i="5"/>
  <c r="T136" i="5"/>
  <c r="T137" i="5"/>
  <c r="T138" i="5"/>
  <c r="T139" i="5"/>
  <c r="T140" i="5"/>
  <c r="T141" i="5"/>
  <c r="T142" i="5"/>
  <c r="T143" i="5"/>
  <c r="T144" i="5"/>
  <c r="T145" i="5"/>
  <c r="T146" i="5"/>
  <c r="T147" i="5"/>
  <c r="T148" i="5"/>
  <c r="T149" i="5"/>
  <c r="T150" i="5"/>
  <c r="T152" i="5"/>
  <c r="T153" i="5"/>
  <c r="T154" i="5"/>
  <c r="T155" i="5"/>
  <c r="T156" i="5"/>
  <c r="T157" i="5"/>
  <c r="T158" i="5"/>
  <c r="T159" i="5"/>
  <c r="T160" i="5"/>
  <c r="T161" i="5"/>
  <c r="T162" i="5"/>
  <c r="T163" i="5"/>
  <c r="T164" i="5"/>
  <c r="T166" i="5"/>
  <c r="T167" i="5"/>
  <c r="T168" i="5"/>
  <c r="T169" i="5"/>
  <c r="T170" i="5"/>
  <c r="T172" i="5"/>
  <c r="T173" i="5"/>
  <c r="T174" i="5"/>
  <c r="T175" i="5"/>
  <c r="T176" i="5"/>
  <c r="T177" i="5"/>
  <c r="T178" i="5"/>
  <c r="T179" i="5"/>
  <c r="T180" i="5"/>
  <c r="T181" i="5"/>
  <c r="T182" i="5"/>
  <c r="T183" i="5"/>
  <c r="T184" i="5"/>
  <c r="T44" i="5"/>
  <c r="T119" i="5"/>
  <c r="T122" i="5"/>
  <c r="T123" i="5"/>
  <c r="T124" i="5"/>
  <c r="T128" i="5"/>
  <c r="T129" i="5"/>
  <c r="T151" i="5"/>
  <c r="T165" i="5"/>
  <c r="T171" i="5"/>
  <c r="T185" i="5"/>
  <c r="T186" i="5"/>
  <c r="T187" i="5"/>
  <c r="T188" i="5"/>
  <c r="T50" i="5"/>
  <c r="T52" i="5"/>
  <c r="T189" i="5"/>
  <c r="T190" i="5"/>
  <c r="T191" i="5"/>
  <c r="T192" i="5"/>
  <c r="T193" i="5"/>
  <c r="T194" i="5"/>
  <c r="T202" i="5"/>
  <c r="T211" i="5" l="1"/>
  <c r="AH202" i="5"/>
  <c r="AF202" i="5"/>
  <c r="K202" i="5"/>
  <c r="E202" i="5"/>
  <c r="AH201" i="5"/>
  <c r="AF201" i="5"/>
  <c r="K201" i="5"/>
  <c r="E201" i="5"/>
  <c r="K200" i="5"/>
  <c r="E200" i="5"/>
  <c r="K199" i="5"/>
  <c r="E199" i="5"/>
  <c r="K198" i="5"/>
  <c r="E198" i="5"/>
  <c r="K197" i="5"/>
  <c r="E197" i="5"/>
  <c r="AH200" i="5"/>
  <c r="AF200" i="5"/>
  <c r="K196" i="5"/>
  <c r="E196" i="5"/>
  <c r="K195" i="5"/>
  <c r="E195" i="5"/>
  <c r="K194" i="5"/>
  <c r="E194" i="5"/>
  <c r="AH199" i="5"/>
  <c r="AF199" i="5"/>
  <c r="K193" i="5"/>
  <c r="E193" i="5"/>
  <c r="AH193" i="5"/>
  <c r="AF193" i="5"/>
  <c r="K188" i="5"/>
  <c r="E188" i="5"/>
  <c r="AH192" i="5"/>
  <c r="AF192" i="5"/>
  <c r="K187" i="5"/>
  <c r="E187" i="5"/>
  <c r="AH191" i="5"/>
  <c r="AF191" i="5"/>
  <c r="K186" i="5"/>
  <c r="E186" i="5"/>
  <c r="AH190" i="5"/>
  <c r="AF190" i="5"/>
  <c r="K185" i="5"/>
  <c r="E185" i="5"/>
  <c r="AH189" i="5"/>
  <c r="AF189" i="5"/>
  <c r="K171" i="5"/>
  <c r="E171" i="5"/>
  <c r="AH188" i="5"/>
  <c r="AF188" i="5"/>
  <c r="K165" i="5"/>
  <c r="E165" i="5"/>
  <c r="AH187" i="5"/>
  <c r="AF187" i="5"/>
  <c r="K151" i="5"/>
  <c r="E151" i="5"/>
  <c r="AH186" i="5"/>
  <c r="AF186" i="5"/>
  <c r="K129" i="5"/>
  <c r="E129" i="5"/>
  <c r="AH185" i="5"/>
  <c r="AF185" i="5"/>
  <c r="K128" i="5"/>
  <c r="E128" i="5"/>
  <c r="AH184" i="5"/>
  <c r="AF184" i="5"/>
  <c r="K124" i="5"/>
  <c r="E124" i="5"/>
  <c r="AH183" i="5"/>
  <c r="AF183" i="5"/>
  <c r="K123" i="5"/>
  <c r="E123" i="5"/>
  <c r="AH182" i="5"/>
  <c r="AF182" i="5"/>
  <c r="K122" i="5"/>
  <c r="E122" i="5"/>
  <c r="AH181" i="5"/>
  <c r="AF181" i="5"/>
  <c r="K119" i="5"/>
  <c r="E119" i="5"/>
  <c r="AH180" i="5"/>
  <c r="AF180" i="5"/>
  <c r="K44" i="5"/>
  <c r="E44" i="5"/>
  <c r="AH198" i="5"/>
  <c r="AF198" i="5"/>
  <c r="K192" i="5"/>
  <c r="E192" i="5"/>
  <c r="AH197" i="5"/>
  <c r="AF197" i="5"/>
  <c r="K191" i="5"/>
  <c r="E191" i="5"/>
  <c r="AH196" i="5"/>
  <c r="AF196" i="5"/>
  <c r="K190" i="5"/>
  <c r="E190" i="5"/>
  <c r="K189" i="5"/>
  <c r="E189" i="5"/>
  <c r="AH179" i="5"/>
  <c r="AF179" i="5"/>
  <c r="K184" i="5"/>
  <c r="E184" i="5"/>
  <c r="AH178" i="5"/>
  <c r="AF178" i="5"/>
  <c r="K183" i="5"/>
  <c r="E183" i="5"/>
  <c r="AH177" i="5"/>
  <c r="AF177" i="5"/>
  <c r="E182" i="5"/>
  <c r="AH176" i="5"/>
  <c r="AF176" i="5"/>
  <c r="K181" i="5"/>
  <c r="E181" i="5"/>
  <c r="AH175" i="5"/>
  <c r="AF175" i="5"/>
  <c r="K180" i="5"/>
  <c r="E180" i="5"/>
  <c r="AH174" i="5"/>
  <c r="AF174" i="5"/>
  <c r="K179" i="5"/>
  <c r="E179" i="5"/>
  <c r="AH173" i="5"/>
  <c r="AF173" i="5"/>
  <c r="K178" i="5"/>
  <c r="E178" i="5"/>
  <c r="AH172" i="5"/>
  <c r="AF172" i="5"/>
  <c r="K177" i="5"/>
  <c r="E177" i="5"/>
  <c r="AH171" i="5"/>
  <c r="AF171" i="5"/>
  <c r="K176" i="5"/>
  <c r="E176" i="5"/>
  <c r="AH170" i="5"/>
  <c r="AF170" i="5"/>
  <c r="K175" i="5"/>
  <c r="E175" i="5"/>
  <c r="AH169" i="5"/>
  <c r="AF169" i="5"/>
  <c r="K174" i="5"/>
  <c r="E174" i="5"/>
  <c r="AH168" i="5"/>
  <c r="AF168" i="5"/>
  <c r="K173" i="5"/>
  <c r="E173" i="5"/>
  <c r="AH167" i="5"/>
  <c r="AF167" i="5"/>
  <c r="K172" i="5"/>
  <c r="E172" i="5"/>
  <c r="AH166" i="5"/>
  <c r="AF166" i="5"/>
  <c r="K170" i="5"/>
  <c r="E170" i="5"/>
  <c r="AH165" i="5"/>
  <c r="AF165" i="5"/>
  <c r="K169" i="5"/>
  <c r="E169" i="5"/>
  <c r="AH164" i="5"/>
  <c r="AF164" i="5"/>
  <c r="K168" i="5"/>
  <c r="E168" i="5"/>
  <c r="AH163" i="5"/>
  <c r="AF163" i="5"/>
  <c r="K167" i="5"/>
  <c r="E167" i="5"/>
  <c r="AH162" i="5"/>
  <c r="AF162" i="5"/>
  <c r="K166" i="5"/>
  <c r="E166" i="5"/>
  <c r="AH161" i="5"/>
  <c r="AF161" i="5"/>
  <c r="K164" i="5"/>
  <c r="E164" i="5"/>
  <c r="AH160" i="5"/>
  <c r="AF160" i="5"/>
  <c r="K163" i="5"/>
  <c r="E163" i="5"/>
  <c r="AH159" i="5"/>
  <c r="AF159" i="5"/>
  <c r="K162" i="5"/>
  <c r="E162" i="5"/>
  <c r="AH158" i="5"/>
  <c r="AF158" i="5"/>
  <c r="K161" i="5"/>
  <c r="E161" i="5"/>
  <c r="AH157" i="5"/>
  <c r="AF157" i="5"/>
  <c r="K160" i="5"/>
  <c r="E160" i="5"/>
  <c r="AH156" i="5"/>
  <c r="AF156" i="5"/>
  <c r="K159" i="5"/>
  <c r="E159" i="5"/>
  <c r="AH155" i="5"/>
  <c r="AF155" i="5"/>
  <c r="K158" i="5"/>
  <c r="E158" i="5"/>
  <c r="AH154" i="5"/>
  <c r="AF154" i="5"/>
  <c r="K157" i="5"/>
  <c r="E157" i="5"/>
  <c r="AH153" i="5"/>
  <c r="AF153" i="5"/>
  <c r="K156" i="5"/>
  <c r="E156" i="5"/>
  <c r="AH152" i="5"/>
  <c r="AF152" i="5"/>
  <c r="K155" i="5"/>
  <c r="E155" i="5"/>
  <c r="AH151" i="5"/>
  <c r="AF151" i="5"/>
  <c r="K154" i="5"/>
  <c r="E154" i="5"/>
  <c r="AH150" i="5"/>
  <c r="AF150" i="5"/>
  <c r="K153" i="5"/>
  <c r="E153" i="5"/>
  <c r="AH149" i="5"/>
  <c r="AF149" i="5"/>
  <c r="K152" i="5"/>
  <c r="E152" i="5"/>
  <c r="AH148" i="5"/>
  <c r="AF148" i="5"/>
  <c r="K150" i="5"/>
  <c r="E150" i="5"/>
  <c r="AH147" i="5"/>
  <c r="AF147" i="5"/>
  <c r="K149" i="5"/>
  <c r="E149" i="5"/>
  <c r="AH146" i="5"/>
  <c r="AF146" i="5"/>
  <c r="K148" i="5"/>
  <c r="E148" i="5"/>
  <c r="AH145" i="5"/>
  <c r="AF145" i="5"/>
  <c r="K147" i="5"/>
  <c r="E147" i="5"/>
  <c r="AH144" i="5"/>
  <c r="AF144" i="5"/>
  <c r="K146" i="5"/>
  <c r="E146" i="5"/>
  <c r="AH143" i="5"/>
  <c r="AF143" i="5"/>
  <c r="K145" i="5"/>
  <c r="E145" i="5"/>
  <c r="AH142" i="5"/>
  <c r="AF142" i="5"/>
  <c r="K144" i="5"/>
  <c r="E144" i="5"/>
  <c r="AH141" i="5"/>
  <c r="AF141" i="5"/>
  <c r="K143" i="5"/>
  <c r="E143" i="5"/>
  <c r="AH140" i="5"/>
  <c r="AF140" i="5"/>
  <c r="K142" i="5"/>
  <c r="E142" i="5"/>
  <c r="AH139" i="5"/>
  <c r="AF139" i="5"/>
  <c r="K141" i="5"/>
  <c r="E141" i="5"/>
  <c r="AH138" i="5"/>
  <c r="AF138" i="5"/>
  <c r="K140" i="5"/>
  <c r="E140" i="5"/>
  <c r="AH137" i="5"/>
  <c r="AF137" i="5"/>
  <c r="K139" i="5"/>
  <c r="E139" i="5"/>
  <c r="AH136" i="5"/>
  <c r="AF136" i="5"/>
  <c r="K138" i="5"/>
  <c r="E138" i="5"/>
  <c r="AH135" i="5"/>
  <c r="AF135" i="5"/>
  <c r="K137" i="5"/>
  <c r="E137" i="5"/>
  <c r="AH134" i="5"/>
  <c r="AF134" i="5"/>
  <c r="K136" i="5"/>
  <c r="E136" i="5"/>
  <c r="AH133" i="5"/>
  <c r="AF133" i="5"/>
  <c r="K135" i="5"/>
  <c r="E135" i="5"/>
  <c r="AH132" i="5"/>
  <c r="AF132" i="5"/>
  <c r="K134" i="5"/>
  <c r="E134" i="5"/>
  <c r="AH131" i="5"/>
  <c r="AF131" i="5"/>
  <c r="K133" i="5"/>
  <c r="E133" i="5"/>
  <c r="AH130" i="5"/>
  <c r="AF130" i="5"/>
  <c r="K132" i="5"/>
  <c r="E132" i="5"/>
  <c r="AH129" i="5"/>
  <c r="AF129" i="5"/>
  <c r="K131" i="5"/>
  <c r="E131" i="5"/>
  <c r="AH128" i="5"/>
  <c r="AF128" i="5"/>
  <c r="K130" i="5"/>
  <c r="E130" i="5"/>
  <c r="AH127" i="5"/>
  <c r="AF127" i="5"/>
  <c r="K127" i="5"/>
  <c r="E127" i="5"/>
  <c r="AH126" i="5"/>
  <c r="AF126" i="5"/>
  <c r="K126" i="5"/>
  <c r="E126" i="5"/>
  <c r="AH125" i="5"/>
  <c r="AF125" i="5"/>
  <c r="K125" i="5"/>
  <c r="E125" i="5"/>
  <c r="AH124" i="5"/>
  <c r="AF124" i="5"/>
  <c r="K121" i="5"/>
  <c r="E121" i="5"/>
  <c r="AH123" i="5"/>
  <c r="AF123" i="5"/>
  <c r="K120" i="5"/>
  <c r="E120" i="5"/>
  <c r="AH122" i="5"/>
  <c r="AF122" i="5"/>
  <c r="K118" i="5"/>
  <c r="E118" i="5"/>
  <c r="AH121" i="5"/>
  <c r="AF121" i="5"/>
  <c r="K117" i="5"/>
  <c r="E117" i="5"/>
  <c r="AH120" i="5"/>
  <c r="AF120" i="5"/>
  <c r="K116" i="5"/>
  <c r="E116" i="5"/>
  <c r="AH119" i="5"/>
  <c r="AF119" i="5"/>
  <c r="K115" i="5"/>
  <c r="E115" i="5"/>
  <c r="AH118" i="5"/>
  <c r="AF118" i="5"/>
  <c r="K114" i="5"/>
  <c r="E114" i="5"/>
  <c r="AH117" i="5"/>
  <c r="AF117" i="5"/>
  <c r="K113" i="5"/>
  <c r="E113" i="5"/>
  <c r="AH116" i="5"/>
  <c r="AF116" i="5"/>
  <c r="K112" i="5"/>
  <c r="E112" i="5"/>
  <c r="AH115" i="5"/>
  <c r="AF115" i="5"/>
  <c r="K111" i="5"/>
  <c r="E111" i="5"/>
  <c r="AH114" i="5"/>
  <c r="AF114" i="5"/>
  <c r="K110" i="5"/>
  <c r="E110" i="5"/>
  <c r="AH113" i="5"/>
  <c r="AF113" i="5"/>
  <c r="K109" i="5"/>
  <c r="E109" i="5"/>
  <c r="AH112" i="5"/>
  <c r="AF112" i="5"/>
  <c r="K108" i="5"/>
  <c r="E108" i="5"/>
  <c r="AH111" i="5"/>
  <c r="AF111" i="5"/>
  <c r="K107" i="5"/>
  <c r="E107" i="5"/>
  <c r="AH110" i="5"/>
  <c r="AF110" i="5"/>
  <c r="K106" i="5"/>
  <c r="E106" i="5"/>
  <c r="AH109" i="5"/>
  <c r="AF109" i="5"/>
  <c r="K105" i="5"/>
  <c r="E105" i="5"/>
  <c r="AH108" i="5"/>
  <c r="AF108" i="5"/>
  <c r="K104" i="5"/>
  <c r="E104" i="5"/>
  <c r="AH107" i="5"/>
  <c r="AF107" i="5"/>
  <c r="K103" i="5"/>
  <c r="E103" i="5"/>
  <c r="AH106" i="5"/>
  <c r="AF106" i="5"/>
  <c r="K102" i="5"/>
  <c r="E102" i="5"/>
  <c r="AH105" i="5"/>
  <c r="AF105" i="5"/>
  <c r="K101" i="5"/>
  <c r="E101" i="5"/>
  <c r="AH104" i="5"/>
  <c r="AF104" i="5"/>
  <c r="K100" i="5"/>
  <c r="E100" i="5"/>
  <c r="AH103" i="5"/>
  <c r="AF103" i="5"/>
  <c r="K99" i="5"/>
  <c r="E99" i="5"/>
  <c r="AH102" i="5"/>
  <c r="AF102" i="5"/>
  <c r="K98" i="5"/>
  <c r="E98" i="5"/>
  <c r="AH101" i="5"/>
  <c r="AF101" i="5"/>
  <c r="K97" i="5"/>
  <c r="E97" i="5"/>
  <c r="AH100" i="5"/>
  <c r="AF100" i="5"/>
  <c r="K96" i="5"/>
  <c r="E96" i="5"/>
  <c r="AH99" i="5"/>
  <c r="AF99" i="5"/>
  <c r="K95" i="5"/>
  <c r="E95" i="5"/>
  <c r="AH98" i="5"/>
  <c r="AF98" i="5"/>
  <c r="K94" i="5"/>
  <c r="E94" i="5"/>
  <c r="AH97" i="5"/>
  <c r="AF97" i="5"/>
  <c r="K93" i="5"/>
  <c r="E93" i="5"/>
  <c r="AH96" i="5"/>
  <c r="AF96" i="5"/>
  <c r="K92" i="5"/>
  <c r="E92" i="5"/>
  <c r="AH95" i="5"/>
  <c r="AF95" i="5"/>
  <c r="K91" i="5"/>
  <c r="E91" i="5"/>
  <c r="AH94" i="5"/>
  <c r="AF94" i="5"/>
  <c r="K90" i="5"/>
  <c r="E90" i="5"/>
  <c r="AH93" i="5"/>
  <c r="AF93" i="5"/>
  <c r="K89" i="5"/>
  <c r="E89" i="5"/>
  <c r="AH92" i="5"/>
  <c r="AF92" i="5"/>
  <c r="K88" i="5"/>
  <c r="E88" i="5"/>
  <c r="AH91" i="5"/>
  <c r="AF91" i="5"/>
  <c r="K87" i="5"/>
  <c r="E87" i="5"/>
  <c r="AH90" i="5"/>
  <c r="AF90" i="5"/>
  <c r="K86" i="5"/>
  <c r="E86" i="5"/>
  <c r="AH89" i="5"/>
  <c r="AF89" i="5"/>
  <c r="K85" i="5"/>
  <c r="E85" i="5"/>
  <c r="AH88" i="5"/>
  <c r="AF88" i="5"/>
  <c r="K84" i="5"/>
  <c r="E84" i="5"/>
  <c r="AH87" i="5"/>
  <c r="AF87" i="5"/>
  <c r="K83" i="5"/>
  <c r="E83" i="5"/>
  <c r="AH86" i="5"/>
  <c r="AF86" i="5"/>
  <c r="K82" i="5"/>
  <c r="E82" i="5"/>
  <c r="AH85" i="5"/>
  <c r="AF85" i="5"/>
  <c r="K81" i="5"/>
  <c r="E81" i="5"/>
  <c r="AH84" i="5"/>
  <c r="AF84" i="5"/>
  <c r="K80" i="5"/>
  <c r="E80" i="5"/>
  <c r="AH83" i="5"/>
  <c r="AF83" i="5"/>
  <c r="K79" i="5"/>
  <c r="E79" i="5"/>
  <c r="AH82" i="5"/>
  <c r="AF82" i="5"/>
  <c r="K78" i="5"/>
  <c r="E78" i="5"/>
  <c r="AH81" i="5"/>
  <c r="AF81" i="5"/>
  <c r="K77" i="5"/>
  <c r="E77" i="5"/>
  <c r="AH80" i="5"/>
  <c r="AF80" i="5"/>
  <c r="K76" i="5"/>
  <c r="E76" i="5"/>
  <c r="AH79" i="5"/>
  <c r="AF79" i="5"/>
  <c r="K75" i="5"/>
  <c r="E75" i="5"/>
  <c r="AH78" i="5"/>
  <c r="AF78" i="5"/>
  <c r="K74" i="5"/>
  <c r="E74" i="5"/>
  <c r="AH77" i="5"/>
  <c r="AF77" i="5"/>
  <c r="K73" i="5"/>
  <c r="E73" i="5"/>
  <c r="AH76" i="5"/>
  <c r="AF76" i="5"/>
  <c r="K72" i="5"/>
  <c r="E72" i="5"/>
  <c r="AH75" i="5"/>
  <c r="AF75" i="5"/>
  <c r="K71" i="5"/>
  <c r="E71" i="5"/>
  <c r="AH74" i="5"/>
  <c r="AF74" i="5"/>
  <c r="K70" i="5"/>
  <c r="E70" i="5"/>
  <c r="AH73" i="5"/>
  <c r="AF73" i="5"/>
  <c r="K69" i="5"/>
  <c r="E69" i="5"/>
  <c r="AH72" i="5"/>
  <c r="AF72" i="5"/>
  <c r="K68" i="5"/>
  <c r="E68" i="5"/>
  <c r="AH71" i="5"/>
  <c r="AF71" i="5"/>
  <c r="K67" i="5"/>
  <c r="E67" i="5"/>
  <c r="AH70" i="5"/>
  <c r="AF70" i="5"/>
  <c r="K66" i="5"/>
  <c r="E66" i="5"/>
  <c r="AH69" i="5"/>
  <c r="AF69" i="5"/>
  <c r="K65" i="5"/>
  <c r="E65" i="5"/>
  <c r="AH68" i="5"/>
  <c r="AF68" i="5"/>
  <c r="K64" i="5"/>
  <c r="E64" i="5"/>
  <c r="AH67" i="5"/>
  <c r="AF67" i="5"/>
  <c r="K63" i="5"/>
  <c r="E63" i="5"/>
  <c r="AH66" i="5"/>
  <c r="AF66" i="5"/>
  <c r="K62" i="5"/>
  <c r="E62" i="5"/>
  <c r="AH65" i="5"/>
  <c r="AF65" i="5"/>
  <c r="K61" i="5"/>
  <c r="E61" i="5"/>
  <c r="AH64" i="5"/>
  <c r="AF64" i="5"/>
  <c r="K60" i="5"/>
  <c r="E60" i="5"/>
  <c r="AH63" i="5"/>
  <c r="AF63" i="5"/>
  <c r="K59" i="5"/>
  <c r="E59" i="5"/>
  <c r="AH62" i="5"/>
  <c r="AF62" i="5"/>
  <c r="K58" i="5"/>
  <c r="E58" i="5"/>
  <c r="AH61" i="5"/>
  <c r="AF61" i="5"/>
  <c r="K57" i="5"/>
  <c r="E57" i="5"/>
  <c r="AH60" i="5"/>
  <c r="AF60" i="5"/>
  <c r="K56" i="5"/>
  <c r="E56" i="5"/>
  <c r="AH59" i="5"/>
  <c r="AF59" i="5"/>
  <c r="K55" i="5"/>
  <c r="E55" i="5"/>
  <c r="AH58" i="5"/>
  <c r="AF58" i="5"/>
  <c r="K54" i="5"/>
  <c r="E54" i="5"/>
  <c r="AH57" i="5"/>
  <c r="AF57" i="5"/>
  <c r="K53" i="5"/>
  <c r="E53" i="5"/>
  <c r="AH195" i="5"/>
  <c r="AF195" i="5"/>
  <c r="K52" i="5"/>
  <c r="E52" i="5"/>
  <c r="AH56" i="5"/>
  <c r="AF56" i="5"/>
  <c r="K51" i="5"/>
  <c r="E51" i="5"/>
  <c r="AH194" i="5"/>
  <c r="AF194" i="5"/>
  <c r="K50" i="5"/>
  <c r="E50" i="5"/>
  <c r="AH55" i="5"/>
  <c r="AF55" i="5"/>
  <c r="K49" i="5"/>
  <c r="E49" i="5"/>
  <c r="AH54" i="5"/>
  <c r="AF54" i="5"/>
  <c r="K48" i="5"/>
  <c r="E48" i="5"/>
  <c r="AH53" i="5"/>
  <c r="AF53" i="5"/>
  <c r="K47" i="5"/>
  <c r="E47" i="5"/>
  <c r="AH52" i="5"/>
  <c r="AF52" i="5"/>
  <c r="K46" i="5"/>
  <c r="E46" i="5"/>
  <c r="AH51" i="5"/>
  <c r="AF51" i="5"/>
  <c r="K45" i="5"/>
  <c r="E45" i="5"/>
  <c r="AH50" i="5"/>
  <c r="AF50" i="5"/>
  <c r="K43" i="5"/>
  <c r="E43" i="5"/>
  <c r="AH49" i="5"/>
  <c r="AF49" i="5"/>
  <c r="K42" i="5"/>
  <c r="E42" i="5"/>
  <c r="AH48" i="5"/>
  <c r="AF48" i="5"/>
  <c r="K41" i="5"/>
  <c r="E41" i="5"/>
  <c r="AH47" i="5"/>
  <c r="AF47" i="5"/>
  <c r="K40" i="5"/>
  <c r="E40" i="5"/>
  <c r="AH46" i="5"/>
  <c r="AF46" i="5"/>
  <c r="K39" i="5"/>
  <c r="E39" i="5"/>
  <c r="AH45" i="5"/>
  <c r="AF45" i="5"/>
  <c r="K38" i="5"/>
  <c r="E38" i="5"/>
  <c r="AH44" i="5"/>
  <c r="AF44" i="5"/>
  <c r="K37" i="5"/>
  <c r="E37" i="5"/>
  <c r="AH43" i="5"/>
  <c r="AF43" i="5"/>
  <c r="K36" i="5"/>
  <c r="E36" i="5"/>
  <c r="AH42" i="5"/>
  <c r="AF42" i="5"/>
  <c r="K35" i="5"/>
  <c r="E35" i="5"/>
  <c r="AH41" i="5"/>
  <c r="AF41" i="5"/>
  <c r="K34" i="5"/>
  <c r="E34" i="5"/>
  <c r="AH40" i="5"/>
  <c r="AF40" i="5"/>
  <c r="K33" i="5"/>
  <c r="E33" i="5"/>
  <c r="AH39" i="5"/>
  <c r="AF39" i="5"/>
  <c r="K32" i="5"/>
  <c r="E32" i="5"/>
  <c r="AH38" i="5"/>
  <c r="AF38" i="5"/>
  <c r="K31" i="5"/>
  <c r="E31" i="5"/>
  <c r="AH37" i="5"/>
  <c r="AF37" i="5"/>
  <c r="K30" i="5"/>
  <c r="E30" i="5"/>
  <c r="AH36" i="5"/>
  <c r="AF36" i="5"/>
  <c r="K29" i="5"/>
  <c r="E29" i="5"/>
  <c r="AH35" i="5"/>
  <c r="AF35" i="5"/>
  <c r="K28" i="5"/>
  <c r="E28" i="5"/>
  <c r="AH34" i="5"/>
  <c r="AF34" i="5"/>
  <c r="K27" i="5"/>
  <c r="E27" i="5"/>
  <c r="AH33" i="5"/>
  <c r="AF33" i="5"/>
  <c r="K26" i="5"/>
  <c r="E26" i="5"/>
  <c r="AH32" i="5"/>
  <c r="AF32" i="5"/>
  <c r="K25" i="5"/>
  <c r="E25" i="5"/>
  <c r="AH31" i="5"/>
  <c r="AF31" i="5"/>
  <c r="K24" i="5"/>
  <c r="E24" i="5"/>
  <c r="AH30" i="5"/>
  <c r="AF30" i="5"/>
  <c r="K23" i="5"/>
  <c r="E23" i="5"/>
  <c r="AH29" i="5"/>
  <c r="AF29" i="5"/>
  <c r="K22" i="5"/>
  <c r="E22" i="5"/>
  <c r="AH28" i="5"/>
  <c r="AF28" i="5"/>
  <c r="K21" i="5"/>
  <c r="E21" i="5"/>
  <c r="AH27" i="5"/>
  <c r="AF27" i="5"/>
  <c r="K20" i="5"/>
  <c r="E20" i="5"/>
  <c r="AH26" i="5"/>
  <c r="AF26" i="5"/>
  <c r="K19" i="5"/>
  <c r="E19" i="5"/>
  <c r="AH25" i="5"/>
  <c r="AF25" i="5"/>
  <c r="K18" i="5"/>
  <c r="E18" i="5"/>
  <c r="AH24" i="5"/>
  <c r="AF24" i="5"/>
  <c r="K17" i="5"/>
  <c r="E17" i="5"/>
  <c r="AH23" i="5"/>
  <c r="AF23" i="5"/>
  <c r="K16" i="5"/>
  <c r="E16" i="5"/>
  <c r="AH22" i="5"/>
  <c r="AF22" i="5"/>
  <c r="K15" i="5"/>
  <c r="E15" i="5"/>
  <c r="AH21" i="5"/>
  <c r="AF21" i="5"/>
  <c r="K14" i="5"/>
  <c r="E14" i="5"/>
  <c r="AH20" i="5"/>
  <c r="AF20" i="5"/>
  <c r="AH19" i="5"/>
  <c r="AF19" i="5"/>
  <c r="AH18" i="5"/>
  <c r="AF18" i="5"/>
  <c r="AH17" i="5"/>
  <c r="AF17" i="5"/>
  <c r="AH16" i="5"/>
  <c r="AF16" i="5"/>
  <c r="AH15" i="5"/>
  <c r="AF15" i="5"/>
  <c r="AH14" i="5"/>
  <c r="AF14" i="5"/>
  <c r="T217" i="5" l="1"/>
</calcChain>
</file>

<file path=xl/sharedStrings.xml><?xml version="1.0" encoding="utf-8"?>
<sst xmlns="http://schemas.openxmlformats.org/spreadsheetml/2006/main" count="1861" uniqueCount="850">
  <si>
    <t>VEEDURIA DISTRITAL - RENDICION DE CUENTAS DE LA GESTION CONTRACTUAL EN EL DISTRITO CAPITAL (Acuerdo 380 de 2009)</t>
  </si>
  <si>
    <t>1- INFORMACION GENERAL</t>
  </si>
  <si>
    <t>2- INFORMACION FINANCIERA</t>
  </si>
  <si>
    <t xml:space="preserve">3 - PLAZOS </t>
  </si>
  <si>
    <t xml:space="preserve">4 - ESTADO </t>
  </si>
  <si>
    <t>5. %  Avance y/o cumplimiento</t>
  </si>
  <si>
    <t>Número Contrato</t>
  </si>
  <si>
    <t>Modalidad de Selección</t>
  </si>
  <si>
    <t>Objeto</t>
  </si>
  <si>
    <t>Presupuesto</t>
  </si>
  <si>
    <t>Contratista</t>
  </si>
  <si>
    <t>Giros
(Valor en pesos)</t>
  </si>
  <si>
    <t>Fecha de suscripción (DD/MM/AAAA)</t>
  </si>
  <si>
    <t>Fecha de inicio (DD/MM/AAAA)</t>
  </si>
  <si>
    <t>Fecha de terminación (DD/MM/AAAA)</t>
  </si>
  <si>
    <t>Prórroga</t>
  </si>
  <si>
    <t>En Ejecución</t>
  </si>
  <si>
    <t>Terminado</t>
  </si>
  <si>
    <t>Liquidado</t>
  </si>
  <si>
    <t>% Avance y/o Cumplimiento</t>
  </si>
  <si>
    <t>Número Programa</t>
  </si>
  <si>
    <t>Número Proyecto</t>
  </si>
  <si>
    <t>TOTALES</t>
  </si>
  <si>
    <t>OBSERVACIONES INICIALES</t>
  </si>
  <si>
    <t>Diligencie la totalidad de celdas requeridas.</t>
  </si>
  <si>
    <t>Entidad</t>
  </si>
  <si>
    <t>Sector</t>
  </si>
  <si>
    <t>Presupuesto Disponible Inversión Directa</t>
  </si>
  <si>
    <t>Presupuesto Disponible Funcionamiento</t>
  </si>
  <si>
    <t>Presupuesto Disponible Operación</t>
  </si>
  <si>
    <t>Número de Contrato</t>
  </si>
  <si>
    <t>1. Obra :</t>
  </si>
  <si>
    <t>2. Consultoría:</t>
  </si>
  <si>
    <t>3. Interventoría:</t>
  </si>
  <si>
    <t>4. Contrato de Prestación de servicios:</t>
  </si>
  <si>
    <t>5. Contrato de Prestación de servicios profesionales y de apoyo a la gestión:</t>
  </si>
  <si>
    <t>6. Compraventa de bienes muebles:</t>
  </si>
  <si>
    <t>7. Compraventa de bienes inmuebles:</t>
  </si>
  <si>
    <t>8. Arrendamiento de bienes muebles</t>
  </si>
  <si>
    <t>9. Arrendamiento de bienes inmuebles:</t>
  </si>
  <si>
    <t>10. Seguros:</t>
  </si>
  <si>
    <t>11. Suministro:</t>
  </si>
  <si>
    <t>12. Empréstitos:</t>
  </si>
  <si>
    <t>13. Fiducia mercantil o encargo fiduciario:</t>
  </si>
  <si>
    <t>14. Concesión:</t>
  </si>
  <si>
    <t>15. Convenios de cooperación:</t>
  </si>
  <si>
    <t>16. Convenios/Contratos interadministrativos:</t>
  </si>
  <si>
    <t>18. Asociaciones Público Privadas:</t>
  </si>
  <si>
    <t>19. Otros:</t>
  </si>
  <si>
    <t>Los demás tipos de contratos que no se encuentren definidos en las anteriores tipologías.</t>
  </si>
  <si>
    <t>Valor Final</t>
  </si>
  <si>
    <t>Giros</t>
  </si>
  <si>
    <t>Fecha de Suscripción</t>
  </si>
  <si>
    <t>Estado</t>
  </si>
  <si>
    <t>% Avance y/o cumplimiento</t>
  </si>
  <si>
    <t>Año</t>
  </si>
  <si>
    <t>Cod_BMT</t>
  </si>
  <si>
    <t>Programa - Bogotá Mejor para Todos</t>
  </si>
  <si>
    <t>Desarrollo integral desde la gestación hasta la adolescencia</t>
  </si>
  <si>
    <t>Desarrollo integral para la felicidad y el ejercicio de la ciudadanía</t>
  </si>
  <si>
    <t>Atención integral y eficiente en salud</t>
  </si>
  <si>
    <t>Modernización de la infraestructura física y tecnológica en salud</t>
  </si>
  <si>
    <t>Prevención y atención de la maternidad y la paternidad tempranas</t>
  </si>
  <si>
    <t>Inclusión educativa para la equidad</t>
  </si>
  <si>
    <t>Calidad educativa para todos</t>
  </si>
  <si>
    <t>Acceso con calidad a la educación superior</t>
  </si>
  <si>
    <t>Mujeres protagonistas, activas y empoderadas en el cierre de brechas de género</t>
  </si>
  <si>
    <t>Igualdad y autonomía para una Bogotá incluyente</t>
  </si>
  <si>
    <t>Fortalecimiento del Sistema de Protección Integral a Mujeres Víctimas de Violencia - SOFIA</t>
  </si>
  <si>
    <t>Integración social para una ciudad de oportunidades</t>
  </si>
  <si>
    <t>Equipo por la educación para el reencuentro, la reconciliación y la paz</t>
  </si>
  <si>
    <t>Bogotá vive los derechos humanos</t>
  </si>
  <si>
    <t>Justicia para todos: consolidación del Sistema Distrital de Justicia</t>
  </si>
  <si>
    <t>Cambio cultural y construcción del tejido social para la vida</t>
  </si>
  <si>
    <t>Mejores oportunidades para el desarrollo a través de la cultura, la recreación y el deporte</t>
  </si>
  <si>
    <t>Desarrollo rural sostenible</t>
  </si>
  <si>
    <t>Fundamentar el desarrollo económico en la generación y uso del conocimiento para mejorar la competitividad de la Ciudad Región</t>
  </si>
  <si>
    <t>Bogotá, ciudad inteligente</t>
  </si>
  <si>
    <t>Elevar la eficiencia de los mercados de la ciudad</t>
  </si>
  <si>
    <t>Generar alternativas de ingreso y empleo de mejor calidad</t>
  </si>
  <si>
    <t>Infraestructura para el desarrollo del hábitat</t>
  </si>
  <si>
    <t>Intervenciones integrales del hábitat</t>
  </si>
  <si>
    <t>Suelo para reducir el déficit habitacional de suelo urbanizable, vivienda y soportes urbanos</t>
  </si>
  <si>
    <t>Recuperación, incorporación, vida urbana y control de la ilegalidad</t>
  </si>
  <si>
    <t>Información relevante e integral para la planeación territorial</t>
  </si>
  <si>
    <t>Financiación para el Desarrollo Territorial</t>
  </si>
  <si>
    <t>Proyectos urbanos integrales con visión de ciudad</t>
  </si>
  <si>
    <t>Recuperación y manejo de la Estructura Ecológica Principal</t>
  </si>
  <si>
    <t>Familias protegidas y adaptadas al cambio climático</t>
  </si>
  <si>
    <t>Mejor movilidad para todos</t>
  </si>
  <si>
    <t>Espacio público, derecho de todos</t>
  </si>
  <si>
    <t>Ambiente sano para la equidad y disfrute del ciudadano</t>
  </si>
  <si>
    <t>Gestión de la huella ambiental urbana</t>
  </si>
  <si>
    <t>Articulación regional y planeación integral del transporte</t>
  </si>
  <si>
    <t>Gobernanza e influencia local, regional e internacional</t>
  </si>
  <si>
    <t>Transparencia, gestión pública y servicio a la ciudadanía</t>
  </si>
  <si>
    <t>Seguridad y convivencia para todos</t>
  </si>
  <si>
    <t>Bogotá mejor para las víctimas, la paz y la reconciliación</t>
  </si>
  <si>
    <t>Modernización institucional</t>
  </si>
  <si>
    <t>Mejorar y fortalecer el recaudo tributario de la ciudad e impulsar el uso de mecanismos de vinculación de capital privado</t>
  </si>
  <si>
    <t>Bogotá, una ciudad digital</t>
  </si>
  <si>
    <t>Gobierno y ciudadanía digital</t>
  </si>
  <si>
    <t>Consolidar el turismo como factor de desarrollo, confianza y felicidad para Bogotá Región</t>
  </si>
  <si>
    <t>Procedimiento o causal</t>
  </si>
  <si>
    <t xml:space="preserve">Contratación mínima cuantia </t>
  </si>
  <si>
    <t>Licitación pública</t>
  </si>
  <si>
    <t xml:space="preserve">Régimen privado </t>
  </si>
  <si>
    <t>Contratación directa</t>
  </si>
  <si>
    <t xml:space="preserve">Selección abreviada </t>
  </si>
  <si>
    <t>Urgencia manifiesta</t>
  </si>
  <si>
    <t>Contratación de empréstitos</t>
  </si>
  <si>
    <t>Contratos interadministrativos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</si>
  <si>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</si>
  <si>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</si>
  <si>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</si>
  <si>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</si>
  <si>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</si>
  <si>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</si>
  <si>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</si>
  <si>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92 de 2017</t>
  </si>
  <si>
    <t>Regimen especial</t>
  </si>
  <si>
    <t>No aplica</t>
  </si>
  <si>
    <t xml:space="preserve">Subasta inversa </t>
  </si>
  <si>
    <t>Bolsas de productos</t>
  </si>
  <si>
    <t xml:space="preserve">Acuerdo marco de precios </t>
  </si>
  <si>
    <t xml:space="preserve">Selección abreviada por menor cuantía </t>
  </si>
  <si>
    <t>Valor total reducciones (En valor negativo)</t>
  </si>
  <si>
    <t xml:space="preserve">Valor total de adiciones </t>
  </si>
  <si>
    <t>Plazo en días</t>
  </si>
  <si>
    <t>Prorroga en días</t>
  </si>
  <si>
    <t>Nombre del contratista</t>
  </si>
  <si>
    <t>Valor Inicial del contrato</t>
  </si>
  <si>
    <t>Celebrado o por iniciar</t>
  </si>
  <si>
    <t>Equivalencia número de programa</t>
  </si>
  <si>
    <t>CONTRATOS DE PRESTACIÓN DE SERVICIOS PROFESIONALES Y DE APOYO A LA GESTIÓN</t>
  </si>
  <si>
    <t>OBRA PÚBLICA</t>
  </si>
  <si>
    <t>CONSULTORÍA</t>
  </si>
  <si>
    <t>INTERVENTORÍA</t>
  </si>
  <si>
    <t>CONTRATOS DE PRESTACIÓN DE SERVICIOS</t>
  </si>
  <si>
    <t>COMPRAVENTA DE BIENES MUEBLES</t>
  </si>
  <si>
    <t>COMPRAVENTA DE BIENES INMUEBLES</t>
  </si>
  <si>
    <t>ARRENDAMIENTO DE BIENES MUEBLES</t>
  </si>
  <si>
    <t>ARRENDAMIENTO DE BIENES INMUEBLES</t>
  </si>
  <si>
    <t>SEGUROS</t>
  </si>
  <si>
    <t>SUMINISTRO</t>
  </si>
  <si>
    <t>EMPRESTITOS</t>
  </si>
  <si>
    <t>FIDUCIA MERCANTIL O ENCARGO FIDUCIARIO</t>
  </si>
  <si>
    <t xml:space="preserve">CONCESIÓN </t>
  </si>
  <si>
    <t>CONVENIOS DE COOPERACION</t>
  </si>
  <si>
    <t>CONTRATOS INTERADMINISTRATIVOS</t>
  </si>
  <si>
    <t xml:space="preserve">CONVENIOS DE APOYO Y/O CONVENIOS DE ASOCIACIÓN </t>
  </si>
  <si>
    <t>ASOCIACIONES PÚBLICO PRIVADAS</t>
  </si>
  <si>
    <t>OTROS</t>
  </si>
  <si>
    <t xml:space="preserve">Equivalencia Tipo de contrato </t>
  </si>
  <si>
    <t>Cargo:</t>
  </si>
  <si>
    <t>Dependencia</t>
  </si>
  <si>
    <t xml:space="preserve">Teléfono: </t>
  </si>
  <si>
    <t>Correo Electrónico</t>
  </si>
  <si>
    <t xml:space="preserve">Tipo de Contrato        </t>
  </si>
  <si>
    <t xml:space="preserve">Valor Final </t>
  </si>
  <si>
    <t>Número  de Identificación
del contratista</t>
  </si>
  <si>
    <t>Anulado</t>
  </si>
  <si>
    <t>Funcionamiento</t>
  </si>
  <si>
    <t>Inversión</t>
  </si>
  <si>
    <t>Operación</t>
  </si>
  <si>
    <t xml:space="preserve">Afectación </t>
  </si>
  <si>
    <t>selección abreviada</t>
  </si>
  <si>
    <t>contratacion directa</t>
  </si>
  <si>
    <t>afectacion</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</si>
  <si>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</si>
  <si>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información que se registre en la base, debe coincidir con los reportes realizados en PREDIS y en el SECOP</t>
  </si>
  <si>
    <t>ENCABEZADO DEL FORMATO</t>
  </si>
  <si>
    <t>Indique el nombre completo de la Entidad.</t>
  </si>
  <si>
    <t>Relacione el sector al cual pertenece la Entidad.</t>
  </si>
  <si>
    <t xml:space="preserve">Presupuesto comprometido de inversión </t>
  </si>
  <si>
    <t xml:space="preserve">Presupuesto comprometido funcionamiento </t>
  </si>
  <si>
    <t>Presupuesto comprometido operación mediante contratos:</t>
  </si>
  <si>
    <t>Nombre de quien diligencia el formato:</t>
  </si>
  <si>
    <t>Indique el nombre completo, cargo, número de teléfono con extensión y correo electrónico del funcionario que diligencia el formato y que posteriormente realizará los ajustes y aclaraciones a que haya lugar por solicitud de la Veeduría Distrital.</t>
  </si>
  <si>
    <t>1- INFORMACIÓN GENERAL</t>
  </si>
  <si>
    <t>Registre el año de celebración del contrato.</t>
  </si>
  <si>
    <t>Tipo de Contrato:</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</si>
  <si>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</si>
  <si>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</si>
  <si>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Son contratos de prestación de servicios los que celebren las entidades estatales para desarrollar actividades relacionadas con la administración o funcionamiento de la entidad. Numeral 3 del Artículo 32 de la Ley 80 de 1993.</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</si>
  <si>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</si>
  <si>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</si>
  <si>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</si>
  <si>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</si>
  <si>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El suministro es el contrato por el cual una parte se obliga, a cambio de una contraprestación, a cumplir en favor de otra, en forma independiente, prestaciones periódicas o continuadas de cosas o servicios. Artículo 968, Código de Comercio</t>
  </si>
  <si>
    <t>Son contratos que tienen por objeto la administración o el manejo de los recursos vinculados a los contratos que tales entidades celebren. Numeral 5 de Articulo 32 de la Ley 80 de 1993.</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</si>
  <si>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</si>
  <si>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</si>
  <si>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17. Convenios de Apoyo y/o Convenios de Asociación:</t>
  </si>
  <si>
    <t>Los contratos con personas naturales o jurídicas que se celebran en desarrollo de lo dispuesto en el Decreto 1508 de 2012.</t>
  </si>
  <si>
    <t>Para las adiciones a contratos de años anteriores se debe diligenciar la modalidad de selección del contrato adicionado o modificado</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</si>
  <si>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</si>
  <si>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</si>
  <si>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Número Programa:</t>
  </si>
  <si>
    <t>Número Proyecto:</t>
  </si>
  <si>
    <t>Número de Identificación del contratista:</t>
  </si>
  <si>
    <t xml:space="preserve">Indicar el número de identificación del contratista persona natural o jurídica con quien se suscribió el contrato, sin digito de verificación (DV), el formato de celda no permite guiones, puntos o comas, solo números. </t>
  </si>
  <si>
    <t>Nombre del Contratista</t>
  </si>
  <si>
    <t>Indicar el nombre del contratista, persona natural o jurídica.</t>
  </si>
  <si>
    <t>2- INFORMACIÓN FINANCIERA</t>
  </si>
  <si>
    <t xml:space="preserve">Valor Inicial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</si>
  <si>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</si>
  <si>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</si>
  <si>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</si>
  <si>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</si>
  <si>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 xml:space="preserve">Número de adiciones </t>
  </si>
  <si>
    <t>3- PLAZOS</t>
  </si>
  <si>
    <t>Fecha de inicio</t>
  </si>
  <si>
    <t>Fecha de terminación</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</si>
  <si>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</si>
  <si>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</si>
  <si>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</si>
  <si>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Marque con una X en la respectiva columna si el contrato se encuentra Anulado, Por Iniciar, En Ejecución, Terminado o Liquidado.</t>
  </si>
  <si>
    <t>Valor total de adiciones</t>
  </si>
  <si>
    <t>Esta columna se encuentra formulada y bloqueada, sí el valor final no coincide, es porque están mal diligenciadas las columnas valor inicial, valor de reducciones y/o valor de adiciones. En tal caso se debe verificar dicha información.</t>
  </si>
  <si>
    <t>Las bases donde dichos valores no coincidan serán devueltas por la Veeduría Distrital a cada entidad para los respectivos ajustes.</t>
  </si>
  <si>
    <t>INFORMACION GENERAL DE CONTRATACION ENTIDADES DISTRITALES -  ENERO 1 A DICIEMBRE 31 DE 2018</t>
  </si>
  <si>
    <t>Número de proceso contractual</t>
  </si>
  <si>
    <t>Concurso de méritos</t>
  </si>
  <si>
    <t>Número de reducciones</t>
  </si>
  <si>
    <t>Número de adiciones</t>
  </si>
  <si>
    <t>Una vez incluidos todos los contratos de la vigencia 2018, a continuación diligencie las filas con la información correspondiente a las adiciones efectuadas con cargo a la vigencia 2018 de contratos suscritos en vigencias anteriores. 
La información general: modalidad de selección, tipología contractual, objeto, entre otros, debe corresponder a la información del contrato inicial que fue adicionado o modificado. Para estos casos el valor final del contrato es el mismo valor de la adición realizada en la vigencia 2018, no debe sumar el valor inicial del contrato de otras vigencias.</t>
  </si>
  <si>
    <t>OTROS GASTOS</t>
  </si>
  <si>
    <t>Indique el valor total del presupuesto disponible de inversión directa, de acuerdo con el PREDIS, a 31 de diciembre de 2018. http://www.shd.gov.co/shd/informes-presupuestales</t>
  </si>
  <si>
    <t>Escriba el valor total del presupuesto comprometido de inversión directa, de acuerdo con el PREDIS a 31 de diciembre de 2018. http://www.shd.gov.co/shd/informes-presupuestales</t>
  </si>
  <si>
    <t>Indique el valor total del presupuesto de funcionamiento disponible, de acuerdo con el PREDIS a 31 de diciembre de 2018. http://www.shd.gov.co/shd/informes-presupuestales</t>
  </si>
  <si>
    <t>INSTRUCTIVO PARA DILIGENCIAMIENTO DEL FORMATO DE RENDICIÓN DE CUENTAS A 31 DE DICIEMBRE DE 2018</t>
  </si>
  <si>
    <t>Escriba el monto del presupuesto de funcionamiento, comprometido mediante contratos, de acuerdo con el PREDIS a 31 de diciembre de 2018. http://www.shd.gov.co/shd/informes-presupuestales</t>
  </si>
  <si>
    <t>Una vez terminado el registro de los contratos con cargo a la vigencia 2018, en las siguientes filas registre la información correspondiente a las adiciones efectuadas con cargo a la vigencia 2018 de contratos suscritos en vigencias anteriores, especificando el año de suscripción en la columna dos.</t>
  </si>
  <si>
    <t>Relacione el número de proceso con el cual se encuentra publicado el contrato en el SECOP. Ejemplo 005-FDLU-2018.</t>
  </si>
  <si>
    <t>Registre el valor inicial del contrato con cargo a la vigencia 2018, el formato de celda no permite guiones, puntos, comas o texto escrito. Esta columna solo debe contener información numérica.</t>
  </si>
  <si>
    <t>Para las adiciones a contratos de años anteriores se debe registrar en esta columna la fecha de suscripción de la adición en la vigencia 2018.</t>
  </si>
  <si>
    <t>4- ESTADO A 31 DE DICIEMBRE DE 2018</t>
  </si>
  <si>
    <t>20. Otros gastos</t>
  </si>
  <si>
    <t>En caso de haber realizado apropiaciones presupuestales en la vigencia 2018 a través de resoluciones, caja menor, honorarios ediles, servicios públicos, entre otros.</t>
  </si>
  <si>
    <t>En caso de haber realizado apropiaciones presupuestales en la vigencia 2018 a través de resoluciones, caja menor, honorarios ediles, servicios públicos, debe relacionar dicha información al final de la base, indicando de que se trata la apropiación y el programa a que corresponde, para estos casos en la columna tipo de contrato marque 20 que corresponde a otros gastos, deje en blanco la columna de modalidad de selección.</t>
  </si>
  <si>
    <t>Identifíquelo de acuerdo con el código presupuestal del plan de desarrollo Bogotá Mejor Para Todos. Si un mismo contrato afecta más de un código presupuestal discrimine el contrato por cada código que afecte en filas separadas. Si se registra el número del programa (de 1 a 45), automáticamente en la columna siguiente aparece el nombre del mismo. Recuerde que al sumar los valores finales de cada programa deben coincidir con los valores reportados en PREDIS a 31 de diciembre de 2018. http://www.shd.gov.co/shd/informes-presupuestales</t>
  </si>
  <si>
    <t>Registre el valor total de las reducciones (negativo -) que se realizaron al contrato, el formato de celda no permite guiones, puntos, comas o texto escrito. Esta columna solo debe contener información numérica.</t>
  </si>
  <si>
    <t>Diligencie esta columna, solo en el caso de que se hayan hecho, la cantidad de adiciones al valor inicial que aumenten el valor del contrato con cargo a la vigencia.</t>
  </si>
  <si>
    <t>3. Presupuesto Disponible Inversión directa PREDIS:</t>
  </si>
  <si>
    <t>4. Presupuesto comprometido de inversión según PREDIS :</t>
  </si>
  <si>
    <t>7. Presupuesto Disponible Operación (Regimen Privado):</t>
  </si>
  <si>
    <t>8. Presupuesto comprometido operación mediante contratos:</t>
  </si>
  <si>
    <t>1. Entidad:</t>
  </si>
  <si>
    <t>2. Sector:</t>
  </si>
  <si>
    <t>5. Presupuesto Disponible Funcionamiento PREDIS:</t>
  </si>
  <si>
    <t>6. Presupuesto comprometido funcionamiento según PREDIS</t>
  </si>
  <si>
    <t>9. Nombre de quien diligencia el formato:</t>
  </si>
  <si>
    <t>En algunos casos cuando los valores no coinciden con PREDIS debe especificarse al final del formato en qué está representada la diferencia (Otros gastos) discriminando los conceptos por Programa y Proyecto de inversión, con sus respectivos valores.</t>
  </si>
  <si>
    <t>Indica el porcentaje de avance o de cumplimiento del mismo en términos presupuestales, es decir lo efectivamente pagado al contratista. Si no se ha iniciado la ejecución, él porcentaje de avance es 0%. La celda se encuentra formulada y protegida. Es la relación entre el valor de los giros y el valor final del contrato. Si el porcentaje de avance no coincide, se debe revisar los valores que se registraron en estas columnas. Este porcentaje en ningún caso puede ser superior a 100%</t>
  </si>
  <si>
    <t>La base en Excel a diligenciar es inmodificable, debe utilizar una versión Excel 2010 o posteriores, la versión 2007 no habilita los macros. La base no permite que se incluyan columnas con otro tipo de información que la Veeduría Distrital no está solicitando o que se cambie el formato de celda establecido. Tenga en cuenta que muchas celdas están bloqueadas y/o solo permiten el registro de una información determinada.</t>
  </si>
  <si>
    <t>Se debe tener en cuenta que para insertar una o varias filas, debe seleccionar una fila (shift+espacio) que no sea la primera fila del formato fila 14, posteriormente copie toda la fila (Control +c), seguidamente seleccione el numero de filas a insertar, desde 1 o las que usted requiera, por ultimo aplique Control+. Si usted no sigue este procedimiento, las filas que copie no tendrán el formato que tienen las demás celdas y no podrá diligenciar la información preestablecida que ya trae la base Excel.</t>
  </si>
  <si>
    <t>Coloque el monto del presupuesto de operación disponible, de acuerdo con el PREDIS, a 31 de diciembre de 2018. Los gastos de operación corresponden solamente a aquellas entidades de régimen de contratación privado. http://www.shd.gov.co/shd/informes-presupuestales</t>
  </si>
  <si>
    <t>Escriba el monto del presupuesto de operación comprometido mediante contratos a 31 de diciembre de 2018. Los gastos de operación corresponden solamente a aquellas entidades de régimen de contratación privado. http://www.shd.gov.co/shd/informes-presupuestales</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</si>
  <si>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</si>
  <si>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</si>
  <si>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Es un contrato que tiene por objeto, conceder el uso y goce de un bien mueble a cambio de un precio determinado. Artículo 1974 Código Civil.</t>
  </si>
  <si>
    <t>Es un contrato que tiene por objeto, conceder el uso y goce de un bien inmueble a cambio de un precio determinado. Artículo 2.2.1.2.1.4.11 Decreto 1082 de 2015</t>
  </si>
  <si>
    <t xml:space="preserve">Son contratos de empréstito los que tienen por objeto proveer a la entidad estatal contratante de recursos en moneda nacional o extranjera con plazo para su pago. Artículo 7, Decreto 2681 de 1996. </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</si>
  <si>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</si>
  <si>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 xml:space="preserve">Esta columna solo se diligencia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</si>
  <si>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Si en la columna anterior “Afectación”, indicó funcionamiento u operación deje en blanco el número de programa, es decir esta columna solamente aplica para Inversión.</t>
  </si>
  <si>
    <t xml:space="preserve">Indique el código presupuestal con el que se identifica el proyecto. Si un mismo contrato afecta más de un proyecto, discriminar el contrato por cada proyecto que afecte en filas separadas. Ejemplo el código 3-3-1-15-07-42-1202 corresponde según PREDIS al proyecto Promoción y Defensa de los Derechos Humanos desde una perspectiva de género y del posconflicto Servicio Integral a La Ciudadanía. Solo registre el código no el nombre del proyecto.
</t>
  </si>
  <si>
    <t xml:space="preserve">En el caso de adiciones a contratos de años anteriores, no diligencie esta columna, solamente la columna 15 "Adiciones" </t>
  </si>
  <si>
    <t>Registre el valor total de las adiciones que se realizaron al contrato, el formato de celda no permite guiones, puntos, comas o texto escrito. Esta columna solo debe contener información numérica.</t>
  </si>
  <si>
    <t xml:space="preserve">La sumatoria de la columna 16 (valor final) filtrada por apropiación: Inversión, funcionamiento u operación, o filtrada según el programa del Plan de Desarrollo, deberá coincidir con los rubro registrados en el encabezado del formato 4, Presupuesto comprometido de inversión según PREDIS, este valor debe coincidir a la vez con los informes de ejecución presupuestal del PREDIS. </t>
  </si>
  <si>
    <t>Relacionar la fecha en que se suscribió el contrato original. La celda solo admite el formato Día/Mes/Año así 25/02/2018.</t>
  </si>
  <si>
    <t>Indicar la fecha de inicio del contrato. Para las adiciones a contratos de años anteriores se debe diligenciar la fecha de inicio de la adición en la vigencia 2018. La celda solo admite el formato Día/Mes/Año así 25/02/2018.</t>
  </si>
  <si>
    <t>Indicar la fecha efectiva de terminación del contrato. La celda solo admite el formato Día/Mes/Año así 25/02/2018.</t>
  </si>
  <si>
    <t xml:space="preserve">En primer lugar diligencie toda la información correspondiente a los contratos suscritos con cargo a la vigencia 2018. Tenga en cuenta que si el valor del contrato corresponde a dos apropiaciones diferentes (Inversión o funcionamiento) o a dos programas diferentes del plan de desarrollo, debe desagregar dichos valores en diferentes filas. Por ejemplo sin un contrato por un valor de $25.000.000, cuenta $10.000.000 apropiados por funcionamiento y $15.000.000 apropiados por inversión, la información debe estar en filas diferentes, igual sucede para el caso en que los $15000000 se desagregaran en diferentes programas, se deben diligenciar el número de filas necesarias, de acuerdo al número de programas del que provengan los recursos. </t>
  </si>
  <si>
    <t>En estricto orden consecutivo (1, 2, 3 y así sucesivamente, hasta llegar al último contrato suscrito durante la vigencia) registre el número del contrato en orden consecutivo; se hace necesario registrar también los contratos que fueron anulados.  Se debe indicar tal situación en la columna 23 (Estado).</t>
  </si>
  <si>
    <t>En esta columna solamente escriba el NUMERO de uno de los 19 tipos de contratos relacionados a continuación, al digitar el numero de tipo de contrato, en la columna equivalencia tipo de contrato, aparecerá automáticamente el tipo. Ejemplo si usted digita el número 2, automáticamente en la siguiente columna (equivalencia tipo de contrato) aparecerá el tipo Consultoría. Para el caso del tipo 20 Otros gastos, solo se utiliza para los gastos descritos más adelante.</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</si>
  <si>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</si>
  <si>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Al ubicarse en la celda, se despliega una lista de modalidades de selección, de las cuales debe seleccionar la indicada. El formato no permite incluir modalidades diferentes a las señaladas en la lista desplegable.  Para aquellas entidades con régimen privado, deben seleccionar ésta modalidad.</t>
  </si>
  <si>
    <t>En esta columna se debe registrar el valor de los giros a la fecha de corte del presente informe, 31 de diciembre de 2018, el formato de celda no permite guiones, puntos, comas o texto escrito. Esta columna solo debe contener información numérica y no debe ser superior al valor final (columna 16).</t>
  </si>
  <si>
    <t>.</t>
  </si>
  <si>
    <t>FDLSF-CD-0001-2018</t>
  </si>
  <si>
    <t>FDLSF-CD-003-2018</t>
  </si>
  <si>
    <t>FDLSF-CD-002-2018</t>
  </si>
  <si>
    <t>FDLSF-CD-004-2018</t>
  </si>
  <si>
    <t>FDLSF-CD-008-2018</t>
  </si>
  <si>
    <t>FDLSF-CD-005-2018</t>
  </si>
  <si>
    <t>FDLSF-CD-009-2018</t>
  </si>
  <si>
    <t>FDLSF-CD-012-2018</t>
  </si>
  <si>
    <t>FDLSF-CD-006-2018</t>
  </si>
  <si>
    <t>FDLSF-CD-011-2018</t>
  </si>
  <si>
    <t>FDLSF-CD-014-2018</t>
  </si>
  <si>
    <t>FDLSF-CD-010-2018</t>
  </si>
  <si>
    <t>FDLSF-CD-017-2018</t>
  </si>
  <si>
    <t>FDLSF-CD-007-2018</t>
  </si>
  <si>
    <t>FDLSF-CD-013-2018</t>
  </si>
  <si>
    <t>FDLSF-CD-020-2018</t>
  </si>
  <si>
    <t>FDLSF-CD-019-2018</t>
  </si>
  <si>
    <t>FDLSF-CD-016-2018</t>
  </si>
  <si>
    <t>FDLSF-CD-022-2018</t>
  </si>
  <si>
    <t>FDLSF-CD-021-2018</t>
  </si>
  <si>
    <t>FDLSF-CD-018-2018</t>
  </si>
  <si>
    <t>FDLSF-CD-023-2018</t>
  </si>
  <si>
    <t>FDLSF-CD-024-2018</t>
  </si>
  <si>
    <t>FDLSF-SABM-001-2018</t>
  </si>
  <si>
    <t>FDLSF-CD-026-2018</t>
  </si>
  <si>
    <t>FDLSF-CD-027-2018</t>
  </si>
  <si>
    <t>FDLSF-CD-025-2018</t>
  </si>
  <si>
    <t>FDLSF-CD-028-2018</t>
  </si>
  <si>
    <t>FDLSF-CD-033-2018</t>
  </si>
  <si>
    <t>FDLSF-CD-032-2018</t>
  </si>
  <si>
    <t>FDLSF-CD-040-2018</t>
  </si>
  <si>
    <t>FDLSF-CD-029-2018</t>
  </si>
  <si>
    <t>FDLSF-CD-035-2018</t>
  </si>
  <si>
    <t>FDLSF-CD-037-2018</t>
  </si>
  <si>
    <t>FDLSF-CD-031-2018</t>
  </si>
  <si>
    <t>FDLSF-CD-039-2018</t>
  </si>
  <si>
    <t>FDLSF-CD-038-2018</t>
  </si>
  <si>
    <t>FDLSF-CD-043-2018</t>
  </si>
  <si>
    <t>FDLSF-CD-036-2018</t>
  </si>
  <si>
    <t>FDLSF-CD-042-2018</t>
  </si>
  <si>
    <t>FDLSF-CD-030-2018</t>
  </si>
  <si>
    <t>FDLSF-CD-034-2018</t>
  </si>
  <si>
    <t>FDLSF-CD-041-2018</t>
  </si>
  <si>
    <t>FDLSF-CD-048-2018</t>
  </si>
  <si>
    <t>FDLSF-CD-045-2018</t>
  </si>
  <si>
    <t>FDLSF-CD-050-2018</t>
  </si>
  <si>
    <t>FDLSF-CD-051-2018</t>
  </si>
  <si>
    <t>FDLSF-CD-049-2018</t>
  </si>
  <si>
    <t>FDLSF-CD-058-2018</t>
  </si>
  <si>
    <t>FDLSF-CD-047-2018</t>
  </si>
  <si>
    <t>FDLSF-CD-061-2018</t>
  </si>
  <si>
    <t>FDLSF-CD-057-2018</t>
  </si>
  <si>
    <t>FDLSF-CD-044-2018</t>
  </si>
  <si>
    <t>FDLSF-CD-54-2018</t>
  </si>
  <si>
    <t>FDLSF-CD-055-2018</t>
  </si>
  <si>
    <t>FDLSF-CD-059-2018</t>
  </si>
  <si>
    <t>FDLSF-CD-064-2018</t>
  </si>
  <si>
    <t>FDLSF-CD-046-2018</t>
  </si>
  <si>
    <t>FDLSF-CD-065-2018</t>
  </si>
  <si>
    <t>FDLSF-CD-062-2018</t>
  </si>
  <si>
    <t>FDLSF-CD-066-2018</t>
  </si>
  <si>
    <t>FDLSF-CD-067-2018</t>
  </si>
  <si>
    <t>FDLSF-CD-053-2018</t>
  </si>
  <si>
    <t>FDLSF-CD-063-2018</t>
  </si>
  <si>
    <t>FDLSF-CD-052-2018</t>
  </si>
  <si>
    <t>FDLSF-CD-060-2018</t>
  </si>
  <si>
    <t>FDLSF-CD-069-2018</t>
  </si>
  <si>
    <t>FDLSF-CD-068-2018</t>
  </si>
  <si>
    <t>FDLSF-CD-074-2018</t>
  </si>
  <si>
    <t>FDLSF-CD-070-2018</t>
  </si>
  <si>
    <t>DLSF-CD-073-2018</t>
  </si>
  <si>
    <t>FDLSF-CD-072-2018</t>
  </si>
  <si>
    <t>FDLSF-CD-071-2018</t>
  </si>
  <si>
    <t>FDLSF-CD-076-2018</t>
  </si>
  <si>
    <t>FDLSF-CD-075-2018</t>
  </si>
  <si>
    <t>FDLSF-MC-001-2018</t>
  </si>
  <si>
    <t>FDLSF-MC-002-2018</t>
  </si>
  <si>
    <t>45392-2018</t>
  </si>
  <si>
    <t>CCE-460-1-AMP-2016</t>
  </si>
  <si>
    <t>LP-AMP-111-2016</t>
  </si>
  <si>
    <t>FDLSF-CMA-043-2017</t>
  </si>
  <si>
    <t>CCE-288-1-AMP-2015</t>
  </si>
  <si>
    <t>FDLSF-CD-077-2018</t>
  </si>
  <si>
    <t>FDLSF-MC-003-2018</t>
  </si>
  <si>
    <t>FDLSF-SAMC-002-2018</t>
  </si>
  <si>
    <t>FDLSF-SAMC-001-2018</t>
  </si>
  <si>
    <t>FDLSF-CD-078-2018</t>
  </si>
  <si>
    <t>FDLSF-MC-005-2018</t>
  </si>
  <si>
    <t>FDLSF-MC-004-2018</t>
  </si>
  <si>
    <t>FDLSF-SAMC-003-2018</t>
  </si>
  <si>
    <t>FDLSF-LP-002-2018</t>
  </si>
  <si>
    <t>FDLSF-CD-079-2018</t>
  </si>
  <si>
    <t>FDLSF-LP-001-2018</t>
  </si>
  <si>
    <t>FDLSF-MC-006-2018</t>
  </si>
  <si>
    <t>FDLSF-CD-081-2018</t>
  </si>
  <si>
    <t>FDLSF-LP-004-2018</t>
  </si>
  <si>
    <t>FDLSF-CD-082-2018</t>
  </si>
  <si>
    <t>FDLSF-CD-083-2018</t>
  </si>
  <si>
    <t>FDLSF-CD-084-2018</t>
  </si>
  <si>
    <t>FDLSF-MC-008-2018</t>
  </si>
  <si>
    <t>FDLSF-LP-003-2018</t>
  </si>
  <si>
    <t>FDLSF-CD-086-2018</t>
  </si>
  <si>
    <t>FDLSF-CD-088-2018</t>
  </si>
  <si>
    <t>FDLSF-LP-005-2018</t>
  </si>
  <si>
    <t>FDLSF-CD-089-2018</t>
  </si>
  <si>
    <t>FDLSF-CD-087-2018</t>
  </si>
  <si>
    <t>FDSLF-SASI-002-2018</t>
  </si>
  <si>
    <t>FDLSF-CD-090-2018</t>
  </si>
  <si>
    <t>FDLSF-MC-009-2018</t>
  </si>
  <si>
    <t>FDLSF-SAMC-004-2018</t>
  </si>
  <si>
    <t>FDLSF-MC-010-2018</t>
  </si>
  <si>
    <t>FDLSF-CD-085-2018</t>
  </si>
  <si>
    <t>FDLSF-CD-091-2018</t>
  </si>
  <si>
    <t>FDLSF-CMA-001-2018</t>
  </si>
  <si>
    <t>FDLSF-SAMC-005-2018</t>
  </si>
  <si>
    <t>FDLSF-SAMC-008-2018</t>
  </si>
  <si>
    <t>FDLSF-CD-093-2018</t>
  </si>
  <si>
    <t>FDLSF-CD-092-2018</t>
  </si>
  <si>
    <t>FDLSF-CMA-003-2018</t>
  </si>
  <si>
    <t>FDLSF-CD-094-2018</t>
  </si>
  <si>
    <t>FDLSF-CM-002-2018</t>
  </si>
  <si>
    <t>FDLSF-CD-095-2018</t>
  </si>
  <si>
    <t>FDLSF-SAMC-007-2018</t>
  </si>
  <si>
    <t>FDLSF-SAMC-009-2018</t>
  </si>
  <si>
    <t>FDLSF-MC-011-2018</t>
  </si>
  <si>
    <t>FDLSF-SAMC-006-2018</t>
  </si>
  <si>
    <t>FDLSF-CD-097-2018</t>
  </si>
  <si>
    <t>FDLSF-CD-096-2018</t>
  </si>
  <si>
    <t>FDLSF-CD-098-2018</t>
  </si>
  <si>
    <t>FDLSF-SASI-004-2018</t>
  </si>
  <si>
    <t>FDLSF-MC-012-2018</t>
  </si>
  <si>
    <t>FDLSF-LP-006-2018</t>
  </si>
  <si>
    <t>FDLSF-CD-100-2018</t>
  </si>
  <si>
    <t>FDLSF-SAMC-010-2018</t>
  </si>
  <si>
    <t>FDLSF-CD-101-2018</t>
  </si>
  <si>
    <t>FDLSF-LP-007-2018</t>
  </si>
  <si>
    <t>FDLSF-CD-102-2018</t>
  </si>
  <si>
    <t>FDLSF-CD-099-2018</t>
  </si>
  <si>
    <t>FDLSF-SAMC-011-2018</t>
  </si>
  <si>
    <t>FDLSF-MC-013-2018</t>
  </si>
  <si>
    <t>FDLSF-SASI-003-2018</t>
  </si>
  <si>
    <t>FDLSF-SAMC-012-2018</t>
  </si>
  <si>
    <t>FDLSF-MC-014-2018</t>
  </si>
  <si>
    <t>PRESTACION DE SERVICIOS DE APOYO DE LOGISTICA QUE SE REQUIERAN EN EL DESARROLLO DE LAS ACTIVIDADES REALTIVAS A RECUPERACION Y EMBELLECIMIENTO DEL ESPACIO PUBLICO QUE TENGA A CARGO EL FONDO DE DESARROLLO LOCAL DE DESARROLLO DE SANTA FE</t>
  </si>
  <si>
    <t>PRESTACION DE SERVICIOS DE APOYO DE LOGISTICA QUE SE REQUIERAN EN EL DESARROLLO DE LAS ACTIVIDADES RELATIVAS A RECUPERACION Y EMBELLECIMIENTO DEL ESPACIO PUBLICO QUE TENGA A CARGO DEL FONDO DE DEARROLLO LOCAL DE SANTA FE</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</si>
  <si>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2018-532-0000-333 DE FECHA ENERO 11 DE 2018, FIRMADO POR EL ALCALDE LOCAL Y DOCUMENTO NO HAY NUMERO 1369EXPEDIDO POR LA DIRECCION DE GESTION DEL TALENTO HUMANO DE LA SECRETARIA DE GOBIERNO MEDIANTE RADICADO NUMERO 2018410-0553733 DE 02012018,</t>
  </si>
  <si>
    <t>PRESTACION DE SERVICIOS DE APOYO DE LOGISTICA QUE SE REQUIERAN EN EL DESARROLLO DE LAS ACTIVIDADES RELATIVAS A RECUPERACION Y EMBELLECIMIENTO DEL ESPACIO PUBLICO QUE TENGA A CARGO DEL FONDO DE DEARROLLO LOCAL DE SANTA fe</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</si>
  <si>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FEDE ACUERDO A MEMORANDO RADICADO BAJO EL NÚMERO 2018-532-0000-333 DE FECHA ENERO 11 DE 2018, FIRMADO POR EL ALCALDE LOCAL Y DOCUMENTO NO HAY NUMERO 258EXPEDIDO POR LA DIRECCION DE GESTION DEL TALENTO HUMANO DE LA SECRETARIA DE GOBIERNO MEDIANTE RADICADO NUMERO 2018410-0553733 DE 02012018,</t>
  </si>
  <si>
    <t>PRESTACION DE SERVICIOS DE APOYO DE LOGISTICA PARA COORDINAR LAS ACCIONES QUE SE REQUIERAN EN EL DESARROLLO DE LAS ACTIVIDADES RELATIVAS A RECUPERACION Y EMBELLECIMIENTO DEL ESPACIO PUBLICO QUE TENGA A CARGO DEL FONDO DE DEARROLLO LOCAL DE SANTA FEDE ACUERDO A MEMORANDO RADICADO BAJO EL NÚMERO 2018-532-0000-333 DE FECHA ENERO 11 DE 2018, FIRMADO POR EL ALCALDE LOCAL Y DOCUMENTO NO HAY NUMERO 1370EXPEDIDO POR LA DIRECCION DE GESTION DEL TALENTO HUMANO DE LA SECRETARIA DE GOBIERNO MEDIANTE RADICADO NUMERO 2018410-0553733 DE 02012018,</t>
  </si>
  <si>
    <t>PRESTAR SUS SERVICIOS PROFESONALES DE ABOGADO EN LA ALCALDIA LOCAL DE SANTA FE PARA EL DESARROLLO DEL AREA DE GESTION POLICIVA A CARGO DE LA ENTIDADDE ACUERDO A MEMORANDO RADICADO BAJO EL NÚMERO 2018-532-0000-333 DE FECHA ENERO 11 DE 2018, FIRMADO POR EL ALCALDE LOCAL Y DOCUMENTO NO HAY NUMERO 271EXPEDIDO POR LA DIRECCION DE GESTION DEL TALENTO HUMANO DE LA SECRETARIA DE GOBIERNO MEDIANTE RADICADO NUMERO 2018410-0553733 DE 02012018,</t>
  </si>
  <si>
    <t>PRESTAR SUS SERVICIOS PROFESONALES DE ABOGADO EN LA ALCALDIA LOCAL DE SANTA FE EN DESARROLLO DEL AREA DE GESTION POLICIVA A CARGO DE LA ENTIDADDE ACUERDO A MEMORANDO RADICADO BAJO EL NÚMERO 2018-532-0000-333 DE FECHA ENERO 11 DE 2018, FIRMADO POR EL ALCALDE LOCAL Y DOCUMENTO NO HAY NUMERO 271EXPEDIDO POR LA DIRECCION DE GESTION DEL TALENTO HUMANO DE LA SECRETARIA DE GOBIERNO MEDIANTE RADICADO NUMERO 2018410-0553733 DE 02012018,</t>
  </si>
  <si>
    <t>PRESTAR SERVICIOS COMO AUXILIAR ADMINISTRATIVO PARA QUE APOYE LA REVISION DE LOS PROCESOS DE CLASIFICACION, ORDENACIÓN, SELECCION NATURAL, FOLIACION, IDENTIFICACION, LEVANTAMIENTO DE INVENTARIOS, ALMACENAMIENTO Y APLICACION DE PROTOCOLOS DE ELIMINACION Y TRANSFERENCIAS DOCUMENTALES.DE ACUERDO A MEMORANDO RADICADO BAJO EL NÚMERO 2018-532-0000-333 DE FECHA ENERO 11 DE 2018, FIRMADO POR EL ALCALDE LOCAL Y DOCUMENTO NO HAY NUMERO 247EXPEDIDO POR LA DIRECCION DE GESTION DEL TALENTO HUMANO DE LA SECRETARIA DE GOBIERNO MEDIANTE RADICADO NUMERO 2018410-0553733 DE 02012018,</t>
  </si>
  <si>
    <t>PRESTAR SERVICIOS PROFESIONALES DE ABOGADO EN LA ALCALDIA LOCAL DE SANTA FE PARA EL DESARROLLO DEL AREA DE GESTION POLICIVA A CARGO DE LA ENTIDADDE ACUERDO A MEMORANDO RADICADO BAJO EL NÚMERO 2018-532-0000-333 DE FECHA ENERO 11 DE 2018, FIRMADO POR EL ALCALDE LOCAL Y DOCUMENTO NO HAY NUMERO 268EXPEDIDO POR LA DIRECCION DE GESTION DEL TALENTO HUMANO DE LA SECRETARIA DE GOBIERNO MEDIANTE RADICADO NUMERO 2018410-0553733 DE 02012018,</t>
  </si>
  <si>
    <t>PRESTAR SUS SERVICIOS PROFESIONALES EN LA ALCALDIA LOCAL DE SANTA FE PARA EMITIR COCEPTOS TECNICOS EN LAS ACTUACIONES ADMINISTRATIVAS QUE SE ADELANTAN EN LA ENTIDAD EN EL AREA DE GESTION POLICIVADE ACUERDO A MEMORANDO RADICADO BAJO EL NÚMERO 2018-532-0000-343 DE FECHA ENERO 11 DE 2018, FIRMADO POR EL ALCALDE LOCAL Y DOCUMENTO NO HAY NUMERO 267EXPEDIDO POR LA DIRECCION DE GESTION DEL TALENTO HUMANO DE LA SECRETARIA DE GOBIERNO MEDIANTE RADICADO NUMERO 2018410-0553733 DE 02012018,- REEMPLAZA CDP271.</t>
  </si>
  <si>
    <t>PRESTAR SERVICIOS PROFESIONALES COMO INGENIERO CIVIL PARA EL DESARROLLO DE LAS ACTIVIDADES VINCULADAS AL AREA GESTIÓN POLICIA DE LA ALCALDIA LOCAL, EN LOS TEMAS RELACIONADOS CON LA PROTECCION Y CONSERVACION DE LOS CERROS ORIENTALES, EN CUMPLIMIENTO DE LA ACCION POPULAR N° 25000232500020050066203, DE ACUERDO A MEMORANDO RADICADO BAJO EL NÚMERO 2018-532-0000-333 DE FECHA ENERO 11 DE 2018, FIRMADO POR EL ALCALDE LOCAL Y DOCUMENTO NO HAY NÚMERO 264 EXPEDIDO POR LA DIRECCIÓN DE GESTIÓN DEL TALENTO HUMANO DE LA SECRETARIA DE GOBIERNO MEDIANTE RADICADO NÚMERO 2018410-0553733 DE 02012018,</t>
  </si>
  <si>
    <t>PRESTAR SERVICIOS PROFESIONALES PARA EFECTUAR LA GESTION DE LAS RELACIONES INTERINSTITUCIONALES, COMUNITARIAS EN CAMPO Y SEDE ADMINISTRATIVA, ASIGNADAS POR EL AREA DE GESTION DEL DESARROLLO LOCAL DE LA ALCALDIA LOCAL DE SANTA FE, CON EL FIN DE PROMOVER LA INTEGRACION DE LOS DIFERENTES SECTORES HACIA LA ENTIDADDE ACUERDO A MEMORANDO RADICADO BAJO EL NÚMERO 2018-532-0000-333 DE FECHA ENERO 11 DE 2018, FIRMADO POR EL ALCALDE LOCAL Y DOCUMENTO NO HAY NUMERO 234EXPEDIDO POR LA DIRECCION DE GESTION DEL TALENTO HUMANO DE LA SECRETARIA DE GOBIERNO MEDIANTE RADICADO NUMERO 2018410-0553733 DE 02012018,</t>
  </si>
  <si>
    <t>PRESTAR SERVICIOS PROFESIONALES CON EL FIN DE LIDERAR Y GARANTIZAR LA IMPLEMENTACION Y SEGUIMIENTO DE LOS PROCESOS Y PROCEDIMIENTOS DEL SERVICIO SOCIAL , DE ACUERDO A MEMORANDO RADICADO BAJO EL NÚMERO 2018-532-0000-333 DE FECHA ENERO 11 DE 2018, FIRMADO POR EL ALCALDE LOCAL Y DOCUMENTO NO HAY NÚMERO 279 EXPEDIDO POR LA DIRECCIÓN DE GESTIÓN DEL TALENTO HUMANO DE LA SECRETARIA DE GOBIERNO MEDIANTE RADICADO NÚMERO 2018410-0553733 DE 02012018,</t>
  </si>
  <si>
    <t>PRESTAR SUS SERVICIOS DE APOYO AL ÁREA GESTIÓN POLICÍVA COMO AUXILIAR ADMINISTRATIVO DE LA ALCALDÍA LOCAL DE SANTA FE, DE ACUERDO A MEMORANDO RADICADO BAJO EL NÚMERO 2018-532-0000-333 DE FECHA ENERO 11 DE 2018, FIRMADO POR EL ALCALDE LOCAL Y DOCUMENTO NO HAY NUMERO 273EXPEDIDO POR LA DIRECCION DE GESTION DEL TALENTO HUMANO DE LA SECRETARIA DE GOBIERNO MEDIANTE RADICADO NUMERO 2018410-0553733 DE 02012018,</t>
  </si>
  <si>
    <t>PRESTAR SERVICIOS DE APOYO AL AREA DE GESTION POLICIVA COMO AUXILIAR ADMINISTRATIO DE LA ALCALDIA LOCAL DE SANTA FEDE ACUERDO A MEMORANDO RADICADO BAJO EL NÚMERO 2018-532-0000-333 DE FECHA ENERO 11 DE 2018, FIRMADO POR EL ALCALDE LOCAL Y DOCUMENTO NO HAY NUMERO 273EXPEDIDO POR LA DIRECCION DE GESTION DEL TALENTO HUMANO DE LA SECRETARIA DE GOBIERNO MEDIANTE RADICADO NUMERO 2018410-0553733 DE 02012018,</t>
  </si>
  <si>
    <t>PRESTAR SERVICIOS PROFESIONALES PARA LA ESTRUCTURACION, VIABILIZACION, EVALUACION Y SEGUIMIENTO DE LOS PROYECTOS DEL PRESUPUESTO DEL FONDO DE DESARROLLO LOCAL DE SANTA FE QUE LE SEAN ASIGNADOSDE ACUERDO A MEMORANDO RADICADO BAJO EL NÚMERO 2018-532-0000-333 DE FECHA ENERO 11 DE 2018, FIRMADO POR EL ALCALDE LOCAL Y DOCUMENTO NO HAY NUMERO 233EXPEDIDO POR LA DIRECCION DE GESTION DEL TALENTO HUMANO DE LA SECRETARIA DE GOBIERNO MEDIANTE RADICADO NUMERO 2018410-0553733 DE 02012018,</t>
  </si>
  <si>
    <t>PRESTAR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 ¿ SIRBE, QUE CONTRIBUYAN A LA GARANTÍA DE LOS DERECHOS DE LA POBLACIÓN MAYOR EN EL MARCO DE LA POLÍTICA PÚBLICA, SOCIAL PARA EL ENVEJECIMIENTO Y LA VEJÉZ EN EL DISTRITO CAPITAL A CARGO DE LA ALCALDÍA LOCAL. , DE ACUERDO A MEMORANDO RADICADO BAJO EL NÚMERO 2018-532-0000-333 DE FECHA ENERO 11 DE 2018, FIRMADO POR EL ALCALDE LOCAL Y DOCUMENTO NO HAY NÚMERO 281 EXPEDIDO POR LA DIRECCIÓN DE GESTIÓN DEL TALENTO HUMANO DE LA SECRETARIA DE GOBIERNO MEDIANTE RADICADO NÚMERO 2018410-0553733 DE 02012018,</t>
  </si>
  <si>
    <t>PRESTAR SERVICIOS PROFESIONALES DE ABOGADO (A) EN EL ÁREA DE GESTIÓN POLICIVA DE LA ALCALDÍA LOCAL DE SANTA FE PARA CONCEPTUAR, ANALIZAR, Y TRAMITAR LAS DIFERENTES ACTUACIONES PROPIAS DE LA DEPENDENCIA. , DE ACUERDO A MEMORANDO RADICADO BAJO EL NÚMERO 2018-532-0000-333 DE FECHA ENERO 11 DE 2018, FIRMADO POR EL ALCALDE LOCAL Y DOCUMENTO NO HAY NÚMERO 274 EXPEDIDO POR LA DIRECCIÓN DE GESTIÓN DEL TALENTO HUMANO DE LA SECRETARIA DE GOBIERNO MEDIANTE RADICADO NÚMERO 2018410-0553733 DE 02012018,</t>
  </si>
  <si>
    <t>PRESTAR SUS SERVICIOS PROFESIONALES DE ABOGADO EN EL AREA DE GESTION POLICIVA DE LA ALCALDIA LOCAL DE SANTA FE PARA CONCEPTUAR, ANALIZAR Y TRAMITAR LAS DIFERENTES ACTUACIONES PROPIAS DE LA DEPENDENCIADE ACUERDO A MEMORANDO RADICADO BAJO EL NÚMERO 2018-532-0000-333 DE FECHA ENERO 1 1 DE 2018, FIRMADO POR EL ALCALDE LOCAL Y DOCUMENTO NO HAY NUMERO 274EXPEDIDO POR LA DIRECCION DE GESTION DEL TALENTO HUMANO DE LA SECRETARIA DE GOBIERNO MEDIANTE RADICADO NUMERO 2018410-0553733 DE 02012018,</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</si>
  <si>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2018-532-0000-333 DE FECHA ENERO 11 DE 2018, FIRMADO POR EL ALCALDE LOCAL Y DOCUMENTO NO HAY NUMERO 278EXPEDIDO POR LA DIRECCION DE GESTION DEL TALENTO HUMANO DE LA SECRETARIA DE GOBIERNO MEDIANTE RADICADO NUMERO 2018410-0553733 DE 02012018,</t>
  </si>
  <si>
    <t>PRESTAR LOS SERVICIOS DE APOYO EN LA DISTRIBUCION DE CORRESPONDENCIA PRODUCIDA EN LAS DIFERENTES AREAS DE LA ALCALDIA LOCAL DE SANTA FEDE ACUERDO A MEMORANDO RADICADO BAJO EL NÚMERO 2018-532-0000-333 DE FECHA ENERO 11 DE 2018, FIRMADO POR EL ALCALDE LOCAL Y DOCUMENTO NO HAY NUMERO 251EXPEDIDO POR LA DIRECCION DE GESTION DEL TALENTO HUMANO DE LA SECRETARIA DE GOBIERNO MEDIANTE RADICADO NUMERO 2018410-0553733 DE 02012018,</t>
  </si>
  <si>
    <t>PRESTAR SERVICIOS PROFESIONALES PARA LA OPERACIÓN,PRESTACION,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2018-532-0000 - 333 DE FECHA ENERO 11 DE 2018, FIRMADO POR EL ALCALDE LOCAL Y DOCUMENTO NO HAY NUMERO 278EXPEDIDO POR LA DIRECCION DE GESTION DEL TALENTO HUMANO DE LA SECRETARIA DE GOBIERNO MEDIANTE RADICADO NUMERO 2018410-0553733 DE 02012018,</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</si>
  <si>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2018-532-0000-333 DE FECHA ENERO 11 DE 2018, FIRMADO POR EL ALCALDE LOCAL Y DOCUMENTO NO HAY NÚMERO 260 EXPEDIDO POR LA DIRECCIÓN DE GESTIÓN DEL TALENTO HUMANO DE LA SECRETARIA DE GOBIERNO MEDIANTE RADICADO NÚMERO 2018410-0553733 DE 02012018,</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</si>
  <si>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2018-532-0000-333 DE FECHA ENERO 1 1 DE 2018, FIRMADO POR EL ALCALDE LOCAL Y DOCUMENTO NO HAY NUMERO 278EXPEDIDO POR LA DIRECCION DE GESTION DEL TALENTO HUMANO DE LA SECRETARIA DE GOBIERNO MEDIANTE RADICADO NUMERO 2018410-0553733 DE 02012018,</t>
  </si>
  <si>
    <t>PRESTAR SERVICIO DE APOYO PARA EL RECIBO, ENTREGA, ALMACENAMIENTO, ORGANIZACION, CUSTODIA A LOS ELEMENTOS, BIENES Y MERCANCIAS RESPONSABILIDAD DE LA ALCALDIA LOCAL DE SANTA FE, LOS CUALES SE ENCUENTRAN EN LA BODEGA PROPIEDAD DE ESTA ENTIDADDE ACUERDO A MEMORANDO RADICADO BAJO EL NÚMERO 2018-532-0000-333 DE FECHA ENERO 1 1 DE 2018, FIRMADO POR EL ALCALDE LOCAL Y DOCUMENTO NO HAY NUMERO 221EXPEDIDO POR LA DIRECCION DE GESTION DEL TALENTO HUMANO DE LA SECRETARIA DE GOBIERNO MEDIANTE RADICADO NUMERO 2018410-0553733 DE 02012018,</t>
  </si>
  <si>
    <t>PRESTAR SERVICIOS PROFESIONALES PARA LA OPERACIÓN, SEGUIMIENTO Y CUMPLIMIENTO DE LOS PROCESOS Y PROCEDIMIENTOS DEL SERVICIO SOCIAL APOYOS PARA LA SEGURIDAD ECONOMICA TIPO C REQUERIDOS PARA EL OPORTUNO Y ADECUADO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LOCALDE ACUERDO A MEMORANDO RADICADO BAJO EL NÚMERO 2018-532-0000-333 DE FECHA ENERO 11 DE 2018, FIRMADO POR EL ALCALDE LOCAL Y DOCUMENTO NO HAY NUMERO 278EXPEDIDO POR LA DIRECCION DE GESTION DEL TALENTO HUMANO DE LA SECRETARIA DE GOBIERNO MEDIANTE RADICADO NUMERO 2018410-0553733 DE 02012018,</t>
  </si>
  <si>
    <t>PRESTAR LOS SERVICIOS PROFESIONALES DE ABOGADO EN LA ALCALDIA LOCAL DE SANTA FE EN EL AREA DE GESTION POLICIVA ESPECIALMENTE EN LAS ACTUACIONES ENCAMINADAS A LA PROTECCION Y CONSERVACION DE LOS CERROS ORIENTALES, EN CUMPLIMIENTO DE LA ACCION POPULAR N° 25000232500020050066203DE ACUERDO A MEMORANDO RADICADO BAJO EL NÚMERO 2018-532-0000-333 DE FECHA ENERO 11 DE 2018, FIRMADO POR EL ALCALDE LOCAL Y DOCUMENTO NO HAY NUMERO 265EXPEDIDO POR LA DIRECCION DE GESTION DEL TALENTO HUMANO DE LA SECRETARIA DE GOBIERNO MEDIANTE RADICADO NUMERO 2018410-0553733 DE 02012018,</t>
  </si>
  <si>
    <t>APOYAR TÉCNICAMENTE LAS DISTINTAS ETAPAS DE LOS PROCESOS DE COMPETENCIA DE LAS INSPECCIONES DE POLICÍA DE LA LOCALIDAD DE SANTA FE, SEGÚN REPARTO. DE ACUERDO A MEMORANDO RADICADO BAJO EL NÚMERO 2018-532-0000-333 DE FECHA ENERO 11 DE 2018, FIRMADO POR EL ALCALDE LOCAL Y DOCUMENTO NO HAY NÚMERO 261 (4) EXPEDIDO POR LA DIRECCIÓN DE GESTIÓN DEL TALENTO HUMANO DE LA SECRETARIA DE GOBIERNO MEDIANTE RADICADO NÚMERO 2018410-0553733 DE 02012018,</t>
  </si>
  <si>
    <t>SERVICIO DE VIGILANCIA Y SEGURIDAD PRIVADA EN LOS PREDIOS Y CON LAS CONDICIONES TECNICAS QUE DESIGNE EL FDL</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</si>
  <si>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2018-532-0000-333 DE FECHA ENERO 11 DE 2018, FIRMADO POR EL ALCALDE LOCAL Y DOCUMENTO NO HAY NÚMERO 260 EXPEDIDO POR LA DIRECCIÓN DE GESTIÓN DEL TALENTO HUMANO DE LA SECRETARIA DE GOBIERNO MEDIANTE RADICADO NÚMERO 2018410-0553733 DE 02012018,</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</si>
  <si>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 SEGUN SOLICITUD 20185320000473 DE FECHA 16-01-2018 Y NO HAY NO. 242/2018 EXPEDIDO POR LA DIRECCION DE GESTION DEL TALENTO HUMANO DE LA SECRETARIA DE GOBIERNO MEDIANTE RADICADO NUMERO 20184100553733 DE FECHA 02-01-2018. CONTRATO DE PRESTACION DE SERVICIOS PROFESIONALES 342018 SEGUN SOLICITUD 20185320000493 DE FECHA 17012018 FIRMADA POR EL ALCALDE LOCAL,</t>
  </si>
  <si>
    <t>PRESTAR SERVICIOS PROFESIONALES AL AREA DE GESTION DE DESARROLLO EN LO ATINENTE A LAS ETAPAS PRECONTRACTUALES, CONTRACTUALES Y POS CONTRACTUALES EN EL MARCO DE LOS PLANES, PROGRAMAS Y PROYECTOS ENCAMINADOS A LA ADQUISICION DE BIENES Y SERVICIOS PARA EL FORTALECIMIENTO DE LA GESTION LOCALDE ACUERDO A MEMORANDO RADICADO BAJO EL NÚMERO 2018-532-0000-143 DE FECHA ENERO 9 DE 2018, FIRMADO POR EL ALCALDE LOCAL Y DOCUMENTO NO HAY NUMERO 242EXPEDIDO POR LA DIRECCION DE GESTION DEL TALENTO HUMANO DE LA SECRETARIA DE GOBIERNO MEDIANTE RADICADO NUMERO 2018410-0553733 DE 02012018, CONTRATO DE PRESTACION DE SERVICIOS PROFESIONALES 352018 SEGUN SOLICITUD 20185320000493 DE FECHA 17-01-2018 FIRMADA POR EL ALCALDE LOCAL,</t>
  </si>
  <si>
    <t>PRESTAR LOS SERVICIOS PROFESIONALES ESPECIALIZADOS JURIDICOS EN EL DESPACHO DE LA ALCALDIA LOCAL DE SANTA FE EN EL CURSO DE LA GESTION ADMINISTRATIVA, POLICIVA Y CONTRACTUALDE ACUERDO A MEMORANDO RADICADO BAJO EL NÚMERO 2018-532-0000-143 DE FECHA ENERO 9 DE 2018, FIRMADO POR EL ALCALDE LOCAL Y DOCUMENTO NO HAY NUMERO 223EXPEDIDO POR LA DIRECCION DE GESTION DEL TALENTO HUMANO DE LA SECRETARIA DE GOBIERNO MEDIANTE RADICADO NUMERO 2018410-0553733 DE 02012018,CONTRATO DE PRESTACION DE SERVICIOS PROFESIONALES 362018 SEGUN SOLICITUD 20185320000493 DE FECHA 17012018 FIRMADA POR EL ALCALDE LOCAL,</t>
  </si>
  <si>
    <t>PRESTAR APOYO AL AREA DE GESTION POLICIVA Y AREA DE GESTION DE DESARROLLO LOCAL EN LA CONDUCCION DEL PARQUE AUTOMOTOR DE PROPIEDAD DEL FDLSF QUE LE SEA ASIGNADODE ACUERDO A MEMORANDO RADICADO BAJO EL NÚMERO 2018-532-0000-333 DE FECHA ENERO 11 DE 2018, FIRMADO POR EL ALCALDE LOCAL Y DOCUMENTO NO HAY NUMERO 252EXPEDIDO POR LA DIRECCION DE GESTION DEL TALENTO HUMANO DE LA SECRETARIA DE GOBIERNO MEDIANTE RADICADO NUMERO 2018410-0553733 DE 02012018,</t>
  </si>
  <si>
    <t>PRESTAR APOYO AL AREA DE GESTION POLICIVA Y AREA DE GESTION DE DESARROLLO LOCAL EN LA CONDUCCION DEL PARQUE AUTOMOTOR DE PROPIEDAD DEL FDLSF QUE LE SEA ASIGNADODE ACUERDO A MEMORANDO RADICADO BAJO EL NÚMERO 2018-532-0000-333 DE FECHA ENERO 11 DE 2018, FIRMADO POR EL ALCALDE LOCAL Y DOCUMENTO NO HAY NUMERO 250EXPEDIDO POR LA DIRECCION DE GESTION DEL TALENTO HUMANO DE LA SECRETARIA DE GOBIERNO MEDIANTE RADICADO NUMERO 2018410-0553733 DE 02012018,</t>
  </si>
  <si>
    <t>PRESTAR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GESTION DE FONDODE ACUERDO A MEMORANDO RADICADO BAJO EL NÚMERO 2018-532-0000-333 DE FECHA ENERO 11 DE 2018, FIRMADO POR EL ALCALDE LOCAL Y DOCUMENTO NO HAY NUMERO 243EXPEDIDO POR LA DIRECCION DE GESTION DEL TALENTO HUMANO DE LA SECRETARIA DE GOBIERNO MEDIANTE RADICADO NUMERO 2018410-0553733 DE 02012018,</t>
  </si>
  <si>
    <t>PRESTAR SERVICIOS DE APOYO AL AREA DE GESTION DEL DESARROLLO LOCAL EN LO ATINENTE A LA ATENCIÓN AL CIUDADANO DE LA ALCALDIA LOCAL DE SANTA FEDE ACUERDO A MEMORANDO RADICADO BAJO EL NÚMERO 2018-532-0000-143 DE FECHA ENERO 9 DE 2018, FIRMADO POR EL ALCALDE LOCAL Y DOCUMENTO NO HAY NUMERO 255EXPEDIDO POR LA DIRECCION DE GESTION DEL TALENTO HUMANO DE LA SECRETARIA DE GOBIERNO MEDIANTE RADICADO NUMERO 2018410-0553733 DE 02012018, SEGUN RADICADO 20182320000333 FIRMADO POR EL ALCALDE LOCAL</t>
  </si>
  <si>
    <t>PRESTAR SERVICIOS DE APOYO A LA GESTION EN EL SEGUIMIENTO ADMINISTRATIVO Y MONITOREO DEL FLUJO DOCUMENTAL EN EL FONDO DE DESARROLLO LOCAL DE SANTA FEDE ACUERDO A MEMORANDO RADICADO BAJO EL NÚMERO 2018-532-0000-143 DE FECHA ENERO 9 DE 2018, FIRMADO POR EL ALCALDE LOCAL Y DOCUMENTO NO HAY NUMERO 253EXPEDIDO POR LA DIRECCION DE GESTION DEL TALENTO HUMANO DE LA SECRETARIA DE GOBIERNO MEDIANTE RADICADO NUMERO 2018410-0553733 DE 02012018, SEGUN MEMORANDO RADICADO 20185320000333 FIRMADO OR EL ALCALDE LOCAL</t>
  </si>
  <si>
    <t>PRESTAR LOS SERVICIOS DE APOYO AL AREA DE GESTION DEL DESARROLLO LOCAL, EN LO RELACIONADO CON LAS ACTIVIDADES DEL ALMACEN DE LA ALCALDIA LOCAL DE SANTA FEDE ACUERDO A MEMORANDO RADICADO BAJO EL NÚMERO 2018-532-0000-143 DE FECHA ENERO 9 DE 2018, FIRMADO POR EL ALCALDE LOCAL Y DOCUMENTO NO HAY NUMERO 249EXPEDIDO POR LA DIRECCION DE GESTION DEL TALENTO HUMANO DE LA SECRETARIA DE GOBIERNO MEDIANTE RADICADO NUMERO 2018410-0553733 DE 02012018, SEGUN RADICADO 20185320000333 FIRMADO POR EL ALCALDE LOCAL</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</si>
  <si>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FEDE ACUERDO A MEMORANDO RADICADO BAJO EL NÚMERO 2018-532-0000- 333 DE FECHA ENERO 11 DE 2018, FIRMADO POR EL ALCALDE LOCAL Y DOCUMENTO NO HAY NUMERO 257EXPEDIDO POR LA DIRECCION DE GESTION DEL TALENTO HUMANO DE LA SECRETARIA DE GOBIERNO MEDIANTE RADICADO NUMERO 2018410-0553733 DE 02012018,</t>
  </si>
  <si>
    <t>PRESTAR SERVICIOS DE APOYO AL AREA DE GESTION POLICIVA COMO AUXILIAR ADMINISTRATIO DE LA ALCALDIA LOCAL DE SANTA FEDE ACUERDO A MEMORANDO RADICADO BAJO EL NÚMERO 2018-532-0000-143 DE FECHA ENERO 9 DE 2018, FIRMADO POR EL ALCALDE LOCAL Y DOCUMENTO NO HAY NUMERO 273EXPEDIDO POR LA DIRECCION DE GESTION DEL TALENTO HUMANO DE LA SECRETARIA DE GOBIERNO MEDIANTE RADICADO NUMERO 2018410-0553733 DE 02012018, SEGUN RADICADO NO. 20185320000333</t>
  </si>
  <si>
    <t>PRESTAR LOS SERVICIOS PROFESIONALES ESPECIALIZADOS EN EL DESPACHO DE LA ALCALDIA LOCAL DE SANTA FE EN EL CURSO DE LA GESTION ADMINISTRATIVA Y FINANCIERA PARA EL DESARROLLO LOCALDE ACUERDO A MEMORANDO RADICADO BAJO EL NÚMERO 2018-532-0000-143 DE FECHA ENERO 9 DE 2018, FIRMADO POR EL ALCALDE LOCAL Y DOCUMENTO NO HAY NUMERO 224EXPEDIDO POR LA DIRECCION DE GESTION DEL TALENTO HUMANO DE LA SECRETARIA DE GOBIERNO MEDIANTE RADICADO NUMERO 2018410-0553733 DE 02012018. SEGUN RADICADO NO 20185320000333 FIRMADO POR EL ALCALDE LOCAL,</t>
  </si>
  <si>
    <t>PRESTAR SERVICIOS PROFESIONALES EN EL AREA DE GESTION DEL DESARROLLO LOCAL EN LOS TEMAS RELACIONADOS CON PRESUPUESTO Y CONTABILIDAD DE LA ALCALDIA LOCAL DE SANTA FEDE ACUERDO A MEMORANDO RADICADO BAJO EL NÚMERO 2018-532-0000-333 DE FECHA ENERO 11 DE 2018, FIRMADO POR EL ALCALDE LOCAL Y DOCUMENTO NO HAY NUMERO 240EXPEDIDO POR LA DIRECCION DE GESTION DEL TALENTO HUMANO DE LA SECRETARIA DE GOBIERNO MEDIANTE RADICADO NUMERO 2018410-0553733 DE 02012018,</t>
  </si>
  <si>
    <t>PRESTAR SERVICIOS PROFESIONALES PARA LA ESTRUCTURACIÓN, EVALUACIÓN Y SEGUIMIENTO DE LOS PROGRAMAS Y PROYECTOS DE LA ALCALDIA LOCAL DE SANTA FE, ASI COMO BRINDAR APOYO AL DESPACHO.DE ACUERDO A MEMORANDO RADICADO BAJO EL NÚMERO 2018-532-0000-143 DE FECHA ENERO 9 DE 2018, FIRMADO POR EL ALCALDE LOCAL Y DOCUMENTO NO HAY NUMERO 239EXPEDIDO POR LA DIRECCION DE GESTION DEL TALENTO HUMANO DE LA SECRETARIA DE GOBIERNO MEDIANTE RADICADO NUMERO 2018410-0553733 DE 02012018, SEGUN RADICADO 20185320000333 FIRMADO POR EL ALCALDE LOCAL</t>
  </si>
  <si>
    <t>PRESTAR SUS SERVICIOS PROFESIONALES AL DESPACHO EN LOS ASPECTOS RELACIONADOS CON PRODUCTIVIDAD, EMPRENDIMIENTO Y CONTROL, ASI COMO EL MANEJO DE LAS RELACIONES INTERINSTITUCIONALES CON SECTOR PRIVADO DE LA LOCALIDAD DE SANTA FEDE ACUERDO A MEMORANDO RADICADO BAJO EL NÚMERO 2018-532-0000-143 DE FECHA ENERO 9 DE 2018, FIRMADO POR EL ALCALDE LOCAL Y DOCUMENTO NO HAY NUMERO 226EXPEDIDO POR LA DIRECCION DE GESTION DEL TALENTO HUMANO DE LA SECRETARIA DE GOBIERNO MEDIANTE RADICADO NUMERO 2018410-0553733 DE 02012018, SEGUN RADICADO 20185320000333 FIRMADO POR EL ALCALDE LOCAL</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</si>
  <si>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2018-532-0000-383 DE FECHA ENERO 12 DE 2018, FIRMADO POR EL ALCALDE LOCAL Y DOCUMENTO NO HAY NÚMERO 260 EXPEDIDO POR LA DIRECCIÓN DE GESTIÓN DEL TALENTO HUMANO DE LA SECRETARIA DE GOBIERNO MEDIANTE RADICADO NÚMERO 2018410-0553733 DE 02012018, SEGUN RADICADO 20185320000333 FIRMADO POR EL ALCALDE LOCAL</t>
  </si>
  <si>
    <t>SERVICIOS DE APOYO EN LOS TRAMITES RELACIONADOS CON LOS DESPACHOS COMISORIOS Y DEMAS QUE LE SEAN ASIGNADOS POR EL DESPACHO DE LA ALCALDIA LOCAL DE SANTA FEDE ACUERDO A MEMORANDO RADICADO BAJO EL NÚMERO 2018-532-0000-143 DE FECHA ENERO 9 DE 2018, FIRMADO POR EL ALCALDE LOCAL Y DOCUMENTO NO HAY NUMERO 229 EXPEDIDO POR LA DIRECCION DE GESTION DEL TALENTO HUMANO DE LA SECRETARIA DE GOBIERNO MEDIANTE RADICADO NUMERO 2018410-0553733 DE 02012018, SEGUN SOLICITUD 20195320000633 FIRMADO POR EL ALCALDE LOCAL</t>
  </si>
  <si>
    <t>PRESTAR SERVICIOS PROFESIONALES PARA EFECTUAR LA GESTIÓN DE RELACIONES INTERINSTITUCIONALES, COMUNITARIA, EN CAMPO Y SEDE ADMINISTRATIVA DESIGNADAS POR EL DESPACHO DE LA ALCALDÍA LOCAL DE SANTA FE , CON EL FIN DE PROMOVER LA INTEGRACIÓN DE LOS DIFERENTES SECTORES HACIA LA ENTIDAD . DE ACUERDO AL MEMORANDO RADICADO BAJO EL NUMERO 20185320000553 DE FECHA 17 DE ENERO DE 2018, FIRMADO POR EL ALCALDE LOCAL Y DOCUMENTO NNO HAY NÚMERO 225/2018 EXPEDIDO POR LA DIRECCIÓN DE GESTIÓN DEL TALENTO HUMANO DE LA SECRETARIA DE GOBIERNO MEDIANTE RADICADO NÚMERO 2018410-0553733 DEL 02-01-2018. SEGUN SOLICITUD 20185320000333 FIRMADA POR EL ALCALDE LOCAL</t>
  </si>
  <si>
    <t>PRESTAR SERVICIOS DE APOYO A LA DESCONGESTIÓN DE LOS ASUNTOS Y TRÁMITES RELACIONADOS CON EL DESPACHO DE LA ALCALDÍA LOCAL DE SANTA FE. , DE ACUERDO A MEMORANDO RADICADO BAJO EL NÚMERO 2018-532-0000-563 DE FECHA ENERO 17 DE 2018, FIRMADO POR EL ALCALDE LOCAL Y DOCUMENTO NO HAY NÚMERO 230 (1) EXPEDIDO POR LA DIRECCIÓN DE GESTIÓN DEL TALENTO HUMANO DE LA SECRETARIA DE GOBIERNO MEDIANTE RADICADO NÚMERO 2018410-0553733 DE 02012018, SEGUN RADICIADO 20185320000333 FIRMADO POR EL ALCALDE LOCAL</t>
  </si>
  <si>
    <t>APOYAR TECNICAMENTE A LOS RESPONSABLES E INTEGRANTES DE LOS PROCESOS EN LA IMPLEMENTACIÓN DE HERRAMIENTAS DE GESTION, SIGUIENDO LOS LINEAMIENTOS METODOLOGICOS ESTABLECIDOS POR LA OFICINA ASESORA DE PLANEACIÓN DE LA SECRETARIA DE GOBIERNODE ACUERDO A MEMORANDO RADICADO BAJO EL NÚMERO 2018-532-0000-143 DE FECHA ENERO 9 DE 2018, FIRMADO POR EL ALCALDE LOCAL Y DOCUMENTO NO HAY NUMERO 222 EXPEDIDO POR LA DIRECCION DE GESTION DEL TALENTO HUMANO DE LA SECRETARIA DE GOBIERNO MEDIANTE RADICADO NUMERO 2018410-0553733 DE 02012018, SEGUN SOLICITUD 20185320000633 FIRMADO POR EL ALCALDE LOCAL</t>
  </si>
  <si>
    <t>Prestar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t>
  </si>
  <si>
    <t>Apoyar al alcalde local en la promoción, acompañamiento, coordinación y atención de las instancias de coordinación interinstitucional y las instancias de participación locales, así como los procesos comunitarios en la localidad de santa fe . De acuerdo al memorando radicado bajo el numero 20185320000553 de fecha 17 de enero de 2018, firmado por el alcalde local y documento No hay número 228/2018 expedido por la dirección de Gestión del talento humano de la Secretaria de Gobierno mediante radicado número 2018410-0553733 del 02-01-2018</t>
  </si>
  <si>
    <t>PRESTAR SERVICIOS PROFESIONALES COMO ABOGADO DE APOYO AL ÁREA DE GESTIÓN POLICIVA DE LA ALCALDÍA LOCAL DE SANTA FE EN LO REFERENTE A LAS ACTUACIONES Y REGISTROS DE LAS VISITAS REALIZADAS A LOS CERROS ORIENTALES, EN CUMPLIMIENTO DE LA ACCIÓN POPULAR NO. 25000232500020050066203 DE ACUERDO AL MEMORANDO 20185320000483 DE FECHA 16-01-2018 FIRMADO POR EL ALCALDE LOCAL Y DOCUMENTO NO HAY 262-2018 EXPEDIDO POR LA DIRECCION DE GESTIÓN DEL TALENTO HUMANO DE LA SECRETARIA DE GOBIERNO MEDIANTE RADICADO NO. 2018410-0553733 DEL 02-01-2018. SEGUN RADICADO 20185320000633 FIRMADO POR EL ALCALDE LOCAL</t>
  </si>
  <si>
    <t>PRESTAR SERVICIOS DE APOYO ADMINISTRATIVO AL AREA DE GESTION DEL DESARROLLO LOCAL DE LA ALCALDIA LOCAL DE SANTA FE EN ASPECTOS RELACIONADOS CON EL DESARROLLO DE INFRAESTRUCTURA Y OBRA CIVIL DE ACUERDO A MEMORANDO RADICADO BAJO EL NÚMERO 2018-532-0000-143 DE FECHA ENERO 9 DE 2018, FIRMADO POR EL ALCALDE LOCAL Y DOCUMENTO NO HAY NUMERO 259 EXPEDIDO POR LA DIRECCION DE GESTION DEL TALENTO HUMANO DE LA SECRETARIA DE GOBIERNO MEDIANTE RADICADO NUMERO 2018410-0553733 DE 02012018, SEGUN RADICADO 20185320000333 FIRMADO POR EL ALCALDE LOCAL</t>
  </si>
  <si>
    <t>PRESTAR SERVICIOS DE APOYO ADMINISTRATIVO Y ASISTENCIAL A LAS INSPECCIONES DE POLICÍA DE LA ALCALDÍA LOCAL DE SANTA FE.DE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SOLICITUD20185320000333 FIRMADA POR EL ALCALDE LOCAL</t>
  </si>
  <si>
    <t>APOYAR LAS LABORES DE ENTREGA Y RECIBO DE LAS COMUNICACIONES EMITIDAS O RECIBIDAS POR LAS INSPECCIONES DE POLICIA DE LA LOCALIDAD DE SANTA FEDE ACUERDO A MEMORANDO RADICADO BAJO EL NÚMERO 2018-532-0000-143 DE FECHA ENERO 9 DE 2018, FIRMADO POR EL ALCALDE LOCAL Y DOCUMENTO NO HAY NUMERO 263EXPEDIDO POR LA DIRECCION DE GESTION DEL TALENTO HUMANO DE LA SECRETARIA DE GOBIERNO MEDIANTE RADICADO NUMERO 2018410-0553733 DE 02012018, SEGUN RADICADO 20185320000333 FIRMADO POR EL ALCALDE LOCAL</t>
  </si>
  <si>
    <t>PRESTAR SERVICIOS DE APOYO AL AREA DE GESTION DE DESARROLLO LOCAL EN EL SEGUIMIENTO ADMINISTRATIVO, ACTUALIZACION Y CONSOLIDACION DE LA BASE DE DATOS Y SISTEMA ELCETRONICO, ADEMAS DEL MONITOREO DE TODO EL FLUJO DOCUMENTAL.DE ACUERDO A MEMORANDO RADICADO BAJO EL NÚMERO 2018-532-0000-143 DE FECHA ENERO 9 DE 2018, FIRMADO POR EL ALCALDE LOCAL Y DOCUMENTO NO HAY NUMERO 246EXPEDIDO POR LA DIRECCION DE GESTION DEL TALENTO HUMANO DE LA SECRETARIA DE GOBIERNO MEDIANTE RADICADO NUMERO 2018410-0553733 DE 02012018, SEGUN RADICADO 20185320000333 FIRMADO POR EL ALCALDE LOCAL</t>
  </si>
  <si>
    <t>APOYAR ADMINISTRATIVAMENTE Y ASISTENCIALEMENTE A LAS INSPECCIONES DE POLICIA DE LA LOCALIDAD DE SANTA FEDE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 RADICADO 20185320000333 FIRMADO POR EL ALCALDE LOCAL</t>
  </si>
  <si>
    <t>PRESTAR SERVICIOS DE APOYO A LA GESTION AL AREA DE GESTION POLICIVA DE LA ALCALDIA LOCAL DE SANTA FE, DANDO SOPORTE A LAS ACTUACIONES ADMINISTRATIVASDE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SOLICITUD 20185320000333 FIRMADO POR EL ALCALDE LOCAL</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</si>
  <si>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2018-532-0000-143 DE FECHA ENERO 9 DE 2018, FIRMADO POR EL ALCALDE LOCAL Y DOCUMENTO NO HAY NUMERO 278EXPEDIDO POR LA DIRECCION DE GESTION DEL TALENTO HUMANO DE LA SECRETARIA DE GOBIERNO MEDIANTE RADICADO NUMERO 2018410-0553733 DE 02012018,</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</si>
  <si>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2018-532-0000-383 DE FECHA ENERO 12 DE 2018, FIRMADO POR EL ALCALDE LOCAL Y DOCUMENTO NO HAY NÚMERO 260 EXPEDIDO POR LA DIRECCIÓN DE GESTIÓN DEL TALENTO HUMANO DE LA SECRETARIA DE GOBIERNO MEDIANTE RADICADO NÚMERO 2018410-0553733 DE 02012018,</t>
  </si>
  <si>
    <t>PRESTAR SERVICIOS DE APOYO AL ÁREA DE GESTIÓN DEL DESARROLLO LOCAL EN LO ATINENTE A LA ATENCIÓN AL CIUDADANO Y AL CENTRO DOCUMENTAL DE INFORMACIÓN (CDI) DE LA ALCALDÍA LOCAL DE SANTA FE</t>
  </si>
  <si>
    <t>PRESTAR SERVICIOS PROFESIONALES PARA LA ARTICULACION JURIDICA EN EL SEGUIMIENTO DE LOS TEMAS RELACIONADOS CON LA ACTIVIDAD CONTRACTUAL DEL FONDO DE DESARROLLO LOCAL EN LAS ETAPAS PRECONTRACTUAL, CONTRACTUAL Y POSTCONTRACTUAL DEL FDLSF. SEGUN NO HAY 1476-2018 EXPEDIDO POR LA DIRECCION DE GESTION DEL TALENTO HUMANO DE LA SECRETARIA DISTRITAL DE GOBIERNO. SEGUN SOLICITUD 20185320000633 FIRMADO POR EL ALCALDE LOCAL</t>
  </si>
  <si>
    <t>PRESTAR SERVICIOS PROFESIONALES PARA LA ESTRUCTURACION, VIABILIZACION, EVALUACION Y SEGUIMIENTO DE LOS PROYECTOS DEL PRESUPESTO DEL FONDO DE DESARROLLO LOCAL DE SANTA FE QUE LE SEAN ASIGNADOSDE ACUERDO A MEMORANDO RADICADO BAJO EL NÚMERO 2018-532-0000-143 DE FECHA ENERO 9 DE 2018, FIRMADO POR EL ALCALDE LOCAL Y DOCUMENTO NO HAY NUMERO 233EXPEDIDO POR LA DIRECCION DE GESTION DEL TALENTO HUMANO DE LA SECRETARIA DE GOBIERNO MEDIANTE RADICADO NUMERO 2018410-0553733 DE 02012018,</t>
  </si>
  <si>
    <t>PRESTAR SERVICIOS DE APOYO AL AREA GESTION POLICIVA COMO AUXILIAR ADMINISTRATIVO DE LA ALCALDIA LOCAL DE SANTAFEDE ACUERDO A MEMORANDO RADICADO BAJO EL NÚMERO 2018-532-0000-143 DE FECHA ENERO 9 DE 2018, FIRMADO POR EL ALCALDE LOCAL Y DOCUMENTO NO HAY NUMERO 1371EXPEDIDO POR LA DIRECCION DE GESTION DEL TALENTO HUMANO DE LA SECRETARIA DE GOBIERNO MEDIANTE RADICADO NUMERO 2018410-0553733 DE 02012018,</t>
  </si>
  <si>
    <t>Prestar servicios profesionales para fortalecer los procesos tendientes a desarrollar los proyectos del plan de desarrollo local para la vigencia 2018. Segun no hay 1496/2018 (3 ) de fecha 19-01-2018 expedido por la Dirección de gestión del Talento humano de la Secretaria Distrital de Gobierno de Bogota de fecha 19-01-2018 según radicado 20184100019173 y solicitud 20185320000683 de fecha 22-01-2018 firmada por el Alcalde Local.</t>
  </si>
  <si>
    <t>PRESTAR SERVICIOS PROFESIONALES AL AREA DE GESTION DEL DESARROLLO LOCAL, REALIZANDO ACTIVIDADES INHERENTES AL CONSEJO LOCAL DE GESTION DEL RIESGO, DE LA LOCALIDAD DE SANTA FEDE ACUERDO A MEMORANDO RADICADO BAJO EL NÚMERO 2018-532-0000-143 DE FECHA ENERO 9 DE 2018, FIRMADO POR EL ALCALDE LOCAL Y DOCUMENTO NO HAY NUMERO 269EXPEDIDO POR LA DIRECCION DE GESTION DEL TALENTO HUMANO DE LA SECRETARIA DE GOBIERNO MEDIANTE RADICADO NUMERO 2018410-0553733 DE 02012018,</t>
  </si>
  <si>
    <t>APOYAR Y DAR SOPORTE TÉCNICO AL ADMINISTRADOR Y USUARIO FINAL DE LA RED DE SISTEMAS Y TECNOLOGIA E INFORMACIÓN DE LA ALCALDIA LOCAL</t>
  </si>
  <si>
    <t>PRESTAR SERVICIOS PROFESIONALES PARA ORIENTAR, REVISAR Y CONCEPTUALIZAR SOBRE LOS ASUNTOS JURÍDICOS QUE SEAN ASIGNADOS AL DESPACHO, A LA OFICINA DEL FONDO DE DESARROLLO LOCAL Y AL ÁREA DE GESTIÓN POLICIVA JURÍDICA DE LA ALCALDÍA LOCAL DE SANTA FE</t>
  </si>
  <si>
    <t>PRESTAR SERVICIOS PROFESIONALES DE ABOGADO(A) EN LA ALCALDÍA LOCAL DE SANTA FE PARA EL DESARROLLO DEL ÁREA DE GESTIÓN POLICIVA A CARGO DE LA ENTIDAD</t>
  </si>
  <si>
    <t>PRESTAR SERVICIOS COMO ABOGADO PARA APOYAR EL USO DE LOS APLICATIVOS DE CONTRATACIÓN, ASÍ COMO LAS RESPUESTAS A LOS ÓRGANOS DE CONTROL Y TODO LO RELACIONADO CON LA ACTIVIDAD PRECONTRACTUAL, CONTRACTUAL Y POSTCONTRACTUAL DE LA EJECUCIÓN DE LOS RECURSOS</t>
  </si>
  <si>
    <t>PRESTAR SEVICIOS PROFESIONALES COMO ABOGADO PARA APOYAR EL USO DE LOS APLCIATIVOS DE CONTRATACIÓN, ASI COMO LAS RESPUESTAS A LOS ÓRGANOS DE CONTROL Y TODO LO RELACIONADO CON LA ACTIVIDAD PRECONTRACTUAL, CONTRACTUAL Y POSTCONTRACTUAL DE LA EJECUCIÓN DE LOS RECURSO DEL FDLSF.</t>
  </si>
  <si>
    <t>PARA PRESTAR SERVICIOS COMO APOYO AL AREA DE GESTION DE DESARROLLO LOCAL -CONTABILIDAD DE LA ALCALDIA LOCAL DE SANTA FE EN LOS TRAMITES, PROCEDIMIENTOS Y APLICATIVOS DESIGNADOS AL AREA EN MENCION</t>
  </si>
  <si>
    <t>PRESTAR APOYO AL ÁREA DE GESTIÓN DE DESARROLLO LOCAL EN LA REALIZACIÓN DE ESTRATEGIAS DE COMUNICACIÓN DE LA ALCALDÍA LOCAL DE SANTA FE.</t>
  </si>
  <si>
    <t>PRESTAR SERVICIOS PROFESIONALES DE ABOGADO (A) EN LA ALCALDÍA LOCAL DE SANTA FE PARA LLEVAR A CABO LA ACTUACIONES RELATIVAS AL ÁREA DE GESTIÓN POLICIVA DE LA ENTIDAD</t>
  </si>
  <si>
    <t>PRESTAR SERVICIOS PROFESIONALES PARA APOYAR LA FORMULACIÓN, EJECUCIÓN, SEGUIMIENTO Y MEJORA CONTINUA DE LAS HERRAMIENTAS QUE CONFORMAN LA GESTIÓN AMBIENTAL INSTITUCIONAL DE LA ALCALDÍA LOCAL DE SANTA FE.</t>
  </si>
  <si>
    <t>PRESTAR SERVICIOS PROFESIONALES AL DESPACHO, PARA LIDERAR LO REFERENTE A PRENSA Y COMUNICACIONES DE LA ALCALDÍA LOCAL DE SANTA FE.</t>
  </si>
  <si>
    <t>PRESTAR SERVICIOS EN EL PUNTO VIVE DIGITAL UBICADO EN LA PAS (PUNTO DE ARTICULACIÓN SOCIAL) DE LOURDES DE LA LOCALIDAD DE SANTA FE UBICADO EN LA CRA 2 No 4-10, PARA DESARROLLAR TODAS LAS ACTIVIDADES DE ADMINISTRACIÓN QUE PERMITA PRESTAR UN EXCELENTE FUNCIONAMIENTO PARA LA COMUNIDAD.</t>
  </si>
  <si>
    <t>PRESTAR SERVICIOS PROFESIONALES EN AQUELLOS ASUNTOS REFERENTE A LA ATENCIÓN DEL CIUDADANO Y DE LOS ÓRGANOS DE CONTROL QUE ACUDAN A LA ALCALDIA LOCAL DE SANTA FE.</t>
  </si>
  <si>
    <t>PRESTAR SERVICIOS COMO SUPERVISOR DE APOYO A LOS CONTRATOS CELEBRADOS CON LA SUBRED INTEGRADA DE SERVICIOS CENTRO ORIENTE, LOS CUALES TIENE COMO OBJETIVO LA EJECUCIÓN DE LAS ACTIVIDADES ENCAMINADAS A LA PROMOCIÓN Y PREVENCIÓN EN SALUD, ASÍ COMO LA ENTREGA DE AYUDAS TÉCNICAS PARA PERSONAS CON DISCAPACIDAD.</t>
  </si>
  <si>
    <t>PRESTAR SERVICIOS PROFESIONALES AL ÁREA DE GESTIÓN DEL DESARROLLO LOCAL DE LA ALCLADÍA LOCAL, PARA APOYAR LA IMPLEMENTACIÓN, ESTRUCTURACIÓN, EVALUACIÓN Y SEGUIMIENTO DE LOS PROYECTOS, PLANES Y PROGRAMAS DE MANTENIMIENTO, MEJORAMIENTO, REHABILIATCIÓN Y CONTRUCCIÓN DE LA INFRAESTRUCTURA VIAL Y ESPACIO PÚBLICO EN LA LOCALIDAD DE SANTA FE.</t>
  </si>
  <si>
    <t>APOYAR AL ALCALDE LOCAL EN LA GESTIÓN DE LOS ASUNTOS RELACIONADOS CON SEGURIDAD Y CONVIVENCIA CIUDADANA DE CONFORMIDAD CON EL PROYECTO DE VIDEO-VIGILANCIA ADELANTADO POR LA SECRETARIA DISTRITAL DE SEGURIDAD, CONVIVENCIA Y JUSTICIA</t>
  </si>
  <si>
    <t>PRESTAR SERVICIOS DE APOYO ADMINISTRATIVO Y ASISTENCIAL A LA JUNTA ADMINISTRADORA LOCAL DE SANTA FE.</t>
  </si>
  <si>
    <t>PRESTAR SERVICIOS PARA APOYAR AL ALCALDE LOCAL EN LA GESTIÓN DE LOS ASUNTOS RELACIONADOS CON SEGUIRIDAD CIUDADANA, CONVICENCIA Y PREVENCIÓN DE CONFLICTIVIDADES, VIOLENCIAS Y DELITOS DE LA LOCALIDAD, DE CONFORMIDAD CON EL MARCO NORMATIVO APLICABLE EN LA MATERIA.</t>
  </si>
  <si>
    <t>PRESTAR SUS SERVICIOS PROFESIONALES EN LA ALCALDÍA LOCAL DE SANTA FE PARA EMITIR CONCEPTOS TÉCNICOS EN LAS ACTUACIONES ADMINISTRATIVAS QUE SE ADELANTAN EN LA ENTIDAD EN EL ÁREA DE GESTIÓN POLICIVA"</t>
  </si>
  <si>
    <t>PRESTAR SERVICIOS PROFESIONALES PARA FORTALECER LOS PROCESOS TENDIENTES A DESARROLLAR LOS PROYECTOS DEL PLAN DE DESARROLLO LOCAL PARA LA VIGENCIA 2018</t>
  </si>
  <si>
    <t>PRESTAR SERVICIOS COMO APOYO ADMINISTRATIVO EN LA OFICINA JURIDICA DE LA ALCALDIA LOCAL DE SANTA FE.</t>
  </si>
  <si>
    <t>PRESTAR SERVICIOS PROFESIONALES DE ABOGADO(A) EN LA ALCALDIA LOCAL DE SANTA FE EN EL DESARROLLO DEL AREA DE GESTION POLICIVA</t>
  </si>
  <si>
    <t>PRESTAR SERVICIOS PROFESIONALES DE UN ABOGADO PARA APOYAR AL FONDO DE DESARROLLO LOCAL EN TODO LO RELACIONADO CON LA ACTIVIDAD CONTRACTUAL DE LA ALCALDÍA LOCAL DE SANTA FE, EN EL MARCO DE LOS PLANES, PROGRAMAS Y PROYECTOS ENCAMINADOS AL FORTALECIMIENTO INSTITUCIONAL PARA EL MEJORAMIENTO DE LA GESTIÓN DEL FONDO”</t>
  </si>
  <si>
    <t>PRESTAR SERVICIOS COMO APOYO ADMINISTRATIVO EN LA OFICINA DE PLANEACIÓN DE LA ALCALDÍA LOCAL DE SANTA FE</t>
  </si>
  <si>
    <t>PRESTAR SERVICIOS PROFESIONALES PARA EFECTUAR LA GESTIÓN DE RELACIONES INTERINSTITUCIONALES, INTERGUBERNAMENTALES, EN CAMPO Y SEDE ADMINISTRATIVA, DESIGNADAS POR EL DESPACHO DE LA ALCALDIA LOCAL DE SANTA FE, CON EL FIN DE PROMOVER LA INTEGRACIÓN DE LOS DIFERENTES SECTORES</t>
  </si>
  <si>
    <t>Prestar servicios profesionales para fortalecer los procesos tendientes a desarrollar los proyectos del plan de desarrollo local para la vigencia 2018.</t>
  </si>
  <si>
    <t>“PRESTAR APOYO TÉCNICO AL CONSEJO LOCAL DE GESTIÓN DEL RIESGO Y CAMBIO CLIMATICO DE LA ALCALDIA LOCAL DE SANTA FE”</t>
  </si>
  <si>
    <t>PRESTAR SERVICIOS DE APOYO ADMINISTRATIVO Y TÉCNICO EN LOS ASUNTOS RELACIONADOS CON LOS TEMAS DE PARTICIPACIÓN Y RELACIONES COMUNITARIAS DE LA ALCALDIA LOCAL DE SANTA FE.</t>
  </si>
  <si>
    <t>PRESTAR SERVICIOS COMO APOYO ADMINISTRATIVO Y TÉCNICO EN LOS ASUNTOS RELACIONADOS CON LOS TEMAS DE PARTICIPACIÓN Y RELACIONES COMUNITARIAS DE LA ALCALDÍA LOCAL DE SANTA FE.</t>
  </si>
  <si>
    <t>PRESTAR SERVICIOS DE REVISIÓN, INSPECCIÓN, MANTENIMIENTO Y RECARGA DE 43 EXTINTORES PROPIEDAD DEL FONDO DE DESARROLLO LOCAL, EN LAS SEDES Y PUNTOS DE LA ALCALDÍA LOCAL DE SANTA FE</t>
  </si>
  <si>
    <t>PRESTAR LOS SERVICIOS PARA LLEVAR A CABO EL PROCESO DE RENDICION DE CUENTAS DEL FONDO DE DESARROLLO LOCAL DE SANTA FE EN EL MARCO DEL PROYECTO 1327 VOZ PARA TODOS; LOS EQUIPOS, ELEMENTOS, Y RECURSO HUMANO REQUERIDO POR LA ENTIDAD</t>
  </si>
  <si>
    <t>ADQUIRIR EL SUMINISTRO DE PRODUCTOS DE PAPELERIA Y UTILES DE OFINA, PARA LA ALCALDIA LOCAL DE SANTA FE</t>
  </si>
  <si>
    <t>selección de intermediario de seguros que asesore al FDLSF EN LA CONTRATACION Y ADMINISTRACION DEL PROGRAMA DE SEGUROS REQUERIDO PARA LA ADECUADA PROTECCION DE LOS BIENES E INTERESES PATRIMONIALES DE LA ENTIDAD</t>
  </si>
  <si>
    <t>Contratacion del servicio integral de aseo y cafeteria para la alcaldia local de santa fe.</t>
  </si>
  <si>
    <t>EL CONSULTOR SE OBLIGA CON EL FDLSF A REALIZAR EL DISEÑO ARQUITECTÓNICO DEFINITIVO Y LOS ESTUDIOS TÉCNICOS DEL DISEÑO Y EL TRÁMITE DE LAS LICENCIAS DE CONSTRUCCIÓN RESULTANTES DEL CONCURSO PÚBLICO DE ANTEPROYECTO ARQUITECTÓNICO PARA LA SEDE DE LA ALCALDÍA LOCAL DE SANTA FE, EN LA CIUDAD DE BOGOTÁ D.C., LO ANTERIOR EN CONCORDANCIA CON EL ANTEPROYECTO GANADOR, LAS BASES DEL CONCURSO, LAS RECOMENDACIONES DEL JURADO, DEL FDLSF, REGLAMENTOS DE LA SOCIEDAD COLOMBIANA DE ARQUITECTOS, QUE INCLUYE LA LABOR DE SUPERVISIÓN ARQUITECTÓNICA DURANTE EL PROCESO CONSTRUCTIVO.</t>
  </si>
  <si>
    <t>PRESTAR LOS SERVICIOS DE OUTSOURSING DE EQUIPOS TECNOLOGICOS A LA ALCALDIA LOCAL DE SANTA FE</t>
  </si>
  <si>
    <t>EL ARRENDAMIENTO DEL INMUEBLE (BODEGA) UBICADO EN LA CALLE 20 NO, 17-24 EN LA CIUDAD DE BOGOTA D.C LA CUAL SERA UTILIZADA PARAPARA ALMACENAR BIENES MUEBLES Y ELEMENTOS INCAUTADOS EN LOS OPERATIVOS REALIZADOS POR LA ALCALDIA LOCAL DE SANTA FE Y/O COMANDO DE LA ESTACION TERCERA DE POLICIA, CON OCASION DE LA RECUPERACION DEL ESPACIO PUBLICO DE LA LOCALIDAD DE SANTA FE</t>
  </si>
  <si>
    <t>Prestar el servicio de correo o mensajería certificada para las actuaciones administrativas que así lo requieran por ley y el servicio de mensajería intermunicipal, nacional y envío hacia otros países para el funcionamiento de la Alcaldía Local de Santa Fe</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</si>
  <si>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MISMO EL SEGURO DE VIDA PARA EL GRUPO DE EDILES Y LA EXPEDICIÓN DE CUALQUIER OTRA PÓLIZA DE SEGUROS QUE REQUIERA LA ENTIDAD EN EL DESARROLLO DE SU ACTIVIDAD</t>
  </si>
  <si>
    <t>REALIZAR ACCIONES QUE FORTALEZCAN LA PROMOCIÓN DEL BUEN TRATO INFANTIL Y LA PREVENCIÓN DE LA VIOLENCIA INTRAFAMILIAR CON ENFOQUE INTEGRAL, EN EL MARCO DEL PROYECTO No. 1314</t>
  </si>
  <si>
    <t>Prestar servicios profesionales al Despacho del Alcalde Local en la gestión de los asuntos relacionados con seguridad y convivencia ciudadana, especialmente en lo relacionado con el proyecto de video-vigilancia adelantado por la Secretaría Distrital de Seguridad, Convivencia y Justicia.</t>
  </si>
  <si>
    <t>PRESTAR LOS SERVICIOS DE TRANSPORTE PARA GARANTIZAR LA PARTICIPACIÓN DE LOS ASISTENTES AL FORO EDUCATIVO INTER LOCAL EN EL MARCO DEL PROYECTO 1327 VOZ PARA TODOS; EN LAS CONDICIONES REQUERIDAS POR LA ENTIDAD.</t>
  </si>
  <si>
    <t>CONFECCIÓN Y ENTREGA DE CHAQUETAS INSTITUCIONALES DE CONFORMIDAD CON LAS CARACTERISTICAS Y ESPECIFICACIONES TECNICAS DEL MANUAL DE IMAGEN INSITUCIONAL DE LA ADMINISTRACIÒN DISTRITAL,</t>
  </si>
  <si>
    <t>PRESTAR LOS SERVICIOS DE MANTENIMIENTO PREVENTIVO Y CORRECTIVO DE LA INFRAESTRUCTURA TECNOLOGICA EXISTENTE Y PROPIEDAD DEL FONDO DE DESARROLLO LOCAL DE SANTA FE, INCLUIDO EL SUMINISTRO DE REPUESTOS, Y UN TÉCNICO IDÓNEO EN SITIO QUE SATISFAGA LAS NECESIDADES DE PRIMER NIVEL DE LOS USUARIOS,</t>
  </si>
  <si>
    <t>PRESTAR LOS SERVICIOS PARA EJECUTAR LAS ACTIVIDADES DE ACONDICIONAMIENTO FÍSICO DIRIGIDO A LA POBLACIÓN PERSONA MAYOR RESIDENTES EN LA LOCALIDAD DE SANTA FE,</t>
  </si>
  <si>
    <t>PRESTAR SERVICIOS PROFESIONALES AL ÁREA DE GESTIÓN DEL DESARROLLO LOCAL, REALIZANDO ACTIVIDADES INHERENTES AL CONSEJO LOCAL DE GESTIÓN DEL RIESGO DE LA LOCALIDAD DE SANTA FE.</t>
  </si>
  <si>
    <t>PRESTAR LOS SERVICIOS PARA LA ORGANIZACIÓN Y DESARROLLO DE LOS EVENTOS CULTURALES DE LA LOCALIDAD DE SANTA FE</t>
  </si>
  <si>
    <t>PRESTAR LOS SERVICIOS PROFESIONALES DE INTERVENTORIA TÉCNICA, ADMINISTRATIVA. FINANCIERA Y JURÍDICA, A LOS CONTRATOS QUE RESULTEN DE LOS PROCESOS FDLSF-LP-002-2018 (ACONDICIONAMIENTO DE ADULTO MAYOR) Y FDLSF-LP-004-2018 (ESCUELAS DE FORMACIÓN DEPORTIVA</t>
  </si>
  <si>
    <t>APOYAR JURIDICAMENTE LA EJECUCIÓN DE LAS ACCIONES REQUERIDAS PARA LA DEPURACIÓN DE LAS ACTUACIONES ADMINISTRATIVAS QUE CURSAN EN LA ALCALDIA LOCAL DE SANTA FE</t>
  </si>
  <si>
    <t>PRESTAR SERVICIOS PARA LA REALIZACIÓN DE ESCUELAS DE FORMACIÓN EN DEPORTES TRADICIONALES Y NUEVAS TENDENCIAS DIRIGIDAS A LAS DIFERENTES POBLACIONES DE LA LOCALIDAD DE SANTA FE</t>
  </si>
  <si>
    <t>APOYAR JURÍDICAMENTE LA EJECUCIÓN DE LAS ACCIONES REQUERIDAS PARA EL TRÁMITE E IMPULSO PROCESAL DE LAS ACTUACIONES CONTRAVENCIONALES Y/O QUERELLAS QUE CURSEN EN LAS INSPECCIONES DE POLICÍA DE LA ALCALDÍA LOCAL</t>
  </si>
  <si>
    <t>APOYAR LAS LABORES DE ENTREGA Y RECIBO DE LAS COMUNICACIONES EMITIDAS O RECIBIDAS POR LAS INSPECCIONES DE POLICIA DE LA LOCALIDAD DE SANTA FE</t>
  </si>
  <si>
    <t>APOYAR LA GESTIÓN DOCUMENTAL DE LA ALCALDIA LOCAL PARA LA IMPLEMENTACIÓN DEL PROCESO DE VERIFICACIÓN, SOPORTE Y ACOMPAÑAMIENTO, EN EL DESARROLLO DE LAS ACTIVIDADES PROPIAS DE LOS PROCESOS Y ACTUACIONES ADMINISTRACIONES EXISTENTES</t>
  </si>
  <si>
    <t>PRESTAR LOS SERVICIOS DE REVISIÓN LOS DISEÑOS ESTRUCTURALES Y ESTUDIOS GEOTÉCNICOS ELABORADOS POR TALLER 301 SAS EN EJECUCIÓN DEL CONTRATO CCON-108-2018 Y CUMPLIR COMO REVISOR INDEPENDIENTE DE CONFORMIDAD A LA LEY 400 DE 1997 Y LA LEY 1796 DE 2016</t>
  </si>
  <si>
    <t>REALIZAR A MONTO AGOTABLE LAS OBRAS Y ACTIVIDADES PARA LA CONSERVACIÓN DE LA MALLA VIAL DE LA LOCALIDAD DE SANTA FE Y SU ESPACIO PÚBLICO ASOCIADO</t>
  </si>
  <si>
    <t>PRESTAR LOS SERVICIOS PROFESIONALES DE ABOGADO PARA EL SEGUIMIENTO E IMPULSO PROCESAL DE LAS DEMANDAS DE PERTENENCIA ADMITIDAS POR LOS JUECES CIVILES DE BOGOTÁ, EN EL MARCO DEL PROYECTO 1319. SANTA FE – TERRITORIO LEGAL, DONDE SE PRETENDE TITULAR CIENTO SESENTA Y CINCO (165) PREDIOS UBICADOS DENTRO DE LA LOCALIDAD DE SANTA FE.</t>
  </si>
  <si>
    <t>APOYAR TÉCNICAMENTE LAS DISTINTAS ETAPAS DE LOS PROCESO DE COMPETENCIA DE LAS INSPECCIONES DE POLICÍA DE LA LOCALIDAD DE SANTA FE, SEGÚN REPARTO.</t>
  </si>
  <si>
    <t>REALIZAR EL MANTENIMIENTO DE LOS PARQUES VECINALES Y DE BOLSILLO POR EL SISTEMA DE PRECIOS UNITARIOS FIJOS SIN FÓRMULA DE REAJUSTE POR MONTO AGOTABLE EN LA LOCALIDAD DE SANTA FE EN LA CIUDAD DE BOGOTÁ D.C.</t>
  </si>
  <si>
    <t>“APOYAR AL ALCALDE LOCAL EN LA FORMULACIÓN, SEGUIMIENTO E IMPLEMENTACIÓN DE LA ESTRATEGIA LOCAL PARA LA TERMINACIÓN JURÍDICA DE LAS ACTUACIONES ADMINISTRATIVAS QUE CURSAN EN LA ALCALDÍA LOCAL DE SANTA FE”.</t>
  </si>
  <si>
    <t>APOYAR TÉCNICAMENTE LAS DISTINTAS ETAPAS DE LOS PROCESOS DE COMPETENCIA DE LA ALCALDÍA LOCAL DE SANTA FE PARA LA DEPURACIÓN DE ACTUACIONES ADMINISTRACIONES.</t>
  </si>
  <si>
    <t>ADQUISICIÓN DE ELEMENTOS TECNOLOGICOS Y ELECTRODOMÉSTICOS PARA APOYAR LA GESTIÓN DE LAS INSTITUCIONES EDUCATIVAS DISTRITALES (IED) DE LA LOCALIDAD DE SANTA FE, CONFORME A LAS CANTIDADES Y ESPECIFICACIONES TÉCNICAS CONTENIDAS EN LOS DOCUMENTOS DEL PROCESO, EN EL MARCO DEL PROYECTO 1317, “MEJORANDO AMBIENTES DE APRENDIZAJE PARA TODO2</t>
  </si>
  <si>
    <t>Apoyar técnicamente las distintas etapas de los procesos de competencia de la Alcaldía Local de Santa Fe para la depuración de actuaciones administrativas.</t>
  </si>
  <si>
    <t>PRESTAR EL SERVICIO PARA REALIZAR LA “MEDICIÓN POSTERIOR” DE BIENES MUEBLES PERTENECIENTES AL FONDO DE DESARROLLO LOCAL DE SANTA FE CON FUNDAMENTO EN METODOLOGÍAS Y PROCEDIMIENTOS VALUATORIOS, UNIVERSALMENTE ACEPTADOS, BAJO LOS CRITERIOS Y NORMAS INTERNACIONALES DE CONTABILIDAD PARA EL SECTOR PÚBLICO (NICSP).</t>
  </si>
  <si>
    <t>CONTRATAR LA PRESTACIÓN DEL SERVICIO DE PUBLICACION Y DIFUSION DE LA GESTIÓN PÚBLICA LOCAL CON LA INCLUSIÓN DE LOS MEDIOS COMUNITARIOS Y ALTERNATIVOS, DERIVADA DE LA EJECUCIÓN DEL PLAN DE DESARROLLO ¿SANTA FE, MEJOR PARA TODOS</t>
  </si>
  <si>
    <t>EFECTUAR EL SUMINISTRO DE COMBUSTIBLE (GASOLINA CORRIENTE Y DIESEL O ACPM) PARA LOS VEHICULOS Y PLANTAS ELÉCTRICAS, DE MODO QUE SE GARANTICE EL NORMAL FUNCIONAMIENTO PARA LOS VEHICULOS DE PROPIEDAD DE LA ALCADIA LOCAL DE SANTA FE</t>
  </si>
  <si>
    <t>AUNAR ESFUERZOS TÉCNICOS, ADMINISTRATIVOS Y FINANCIEROS, PARA PROMOVER EL EJERCICIO Y LA RESTITUCIÓN DE LA AUTONOMÍA E INDEPENDENCIA DE LAS PERSONAS CON DISCAPACIDAD DE LA LOCALIDAD DE SANTA FE, A TRAVÉS DEL OTORGAMIENTO DE DISPOSITIVOS DE ASISTENCIA PERSONAL (AYUDAS TÉCNICAS), EN EL MARCO DEL PROYECTO 1316 “SANTA FE INCLUYENTE</t>
  </si>
  <si>
    <t>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t>
  </si>
  <si>
    <t>REALIZAR LA INTERVENTORIA TECNICA, ADMINISTRATIVA, FINANCIERA, JURIDICA, SOCIAL,,AMBIENTAL,,SST AL CONTRATO DE OBRA PUBLICA QUE TENDRA POR OBJETO: REALIZAR A MONTO AGOTABLE LAS OBRAS Y ACTIVIDADES PARA LA CONSERVACION DE LA MALLA VIAL DE LA LOCALIDAD DE SANTA FE Y SU ESPACIO PÚBLICO ASOCIADO</t>
  </si>
  <si>
    <t>CONTRATAR LA PRESTACIÓN DE SERVICIOS EN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</si>
  <si>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PRESTAR LOS SERVICIOS DE APOYO LOGÍSTICO Y SUMINISTRO DURANTE EL ¿PLAN NAVIDAD 2018¿, EN EL MARCO DEL PROYECTO NO. 1323 ¿SANTA FE, TERRITORIO SEGURO</t>
  </si>
  <si>
    <t>PRESTAR SERVICIOS COMO APOYO ADMINISTRATIVO EN LA OFICINA DE PLANEACION DE LA ALCALDIA LOCAL DE SANTA FE.</t>
  </si>
  <si>
    <t>O: Prestar servicios profesionales para apoyar al alcalde local en la promoción, acompañamiento, coordinación y atención de las instancias de participación locales, así como en los procesos comunitarios de la localidad de santa fe</t>
  </si>
  <si>
    <t>REALIZAR LA INTERVENTORÍA TÉCNICA, ADMINISTRATIVA, FINANCIERA, JURÍDICA, SOCIAL, AMBIENTAL Y SST AL CONTRATO DE OBRA PUBLICA QUE TENDRÁ POR OBJETO: REALIZAR EL MANTENIMIENTO DE LOS PARQUES VECINALES Y DE BOLSILLO POR EL SISTEMA DE PRECIOS UNITARIOS FIJOS SIN FÓRMULA DE REAJUSTE POR MONTO AGOTABLE EN LA LOCALIDAD DE SANTA FE EN LA CIUDAD DE BOGOTÁ D.C ASOCIADO-LICITACIÓN PÚBLICA FDLSF-LP-005-2018</t>
  </si>
  <si>
    <t>PRESTAR SERVICOS COMO APOYO ADMINISTRATIVO Y TÉCNICO EN LOS ASUNTOS RELACIONADOS CON LOS TEMAS DE PARTICIPACIÓN Y RELACIONES COMUNITARIAS DE LA ALCALDIA LOCAL DE SANTA FE</t>
  </si>
  <si>
    <t>Realizar consultoria técnica social y juridica para adelantar procesos de titulación de predios en la localidad de Santa Fé</t>
  </si>
  <si>
    <t>APOYAR ADMINISTRATIVAMENTE Y ASISTENCIALMENTE A LAS INSPECCIONES DE POLICÍA DE LA LOCALIDAD DE SANTA FÉ.,</t>
  </si>
  <si>
    <t>PROVEER LOS SERVICIOS Y RECURSOS NECESARIOS PARA LA ORGANIZACIÓN Y DESARROLLO DE LAS PRESENTACIONES MUSICALES DE TIPO SINFÓNICO RESULTANTES DEL CONVENIO INTERADMINISTRATIVO SUSCRITO ENTRE EL FONDO DE DESARROLLO LOCAL DE SANTA FE Y LA FILARMÓNICA DE BOGOTÁ</t>
  </si>
  <si>
    <t>PRESTAR LOS SERVICIOS PARA LA PLANEACIÓN Y EJECUCIÓN DE LAS VACACIONES RECREATIVAS, DIRIGIDAS A NIÑOS Y NIÑAS DE LA LOCALI-DAD DE SANTA FE, QUE CONLLEVEN A LA BUENA UTILIZACIÓN DEL TIEMPO LIBRE Y AL DISFRUTE DE LA OFERTA DE SERVICIOS RECREO-DEPORTIVOS, EN EL MARCO DEL PROYECTO 1318</t>
  </si>
  <si>
    <t>PRESTAR EL SERVICIO DE MANTENIMIENTO PREVENTIVO Y CORRECTIVO CON BOLSA DE REPUESTOS A LAS PLANTAS ELÉCTRICAS, GRUPO ELECTRÓGENO, EQUIPO DE BOMBEO, MOTOBOMBAS Y BOMBAS DE PROPIEDAD DE LA ALCALDÍA LOCAL DE SANTA FE</t>
  </si>
  <si>
    <t>PRESTAR LOS SERVICIOS EN FORMACION NO FORMAL Y REALIZAR ACTIVIDADES DE FOMENTO EN ARTE Y CULTURA, A TRAVÉS DE ESCUELAS DE FORMACION ARTISTICA Y CULTURAL DE LA LOCALIDAD DE SANTA FE, EN EL MARCO DEL PROYECTO No. 1318, CONFORME CON LOS REQUISITOS TECNICOS ESTABLECIDOS POR LA ENTIDAD</t>
  </si>
  <si>
    <t>PRESTAR SERVICIOS COMO APOYO ADMINISTRATIVO Y TÉCNICO EN LOS ASUNTOS RELACIONADOS CON LOS TEMAS DE PARTICIPACIÓN Y RELACIONES COMUNITARIAS DE LA ALCALDIA LOCAL DE SANTA FE</t>
  </si>
  <si>
    <t>PRESTAR LOS SERVICIOS PROFESIONALES CON EL FIN DE LIDERAR Y GARANTIZAR LA IMPLEMENTACIÓN Y SEGUIMIENTO DE LOS PROCESOS Y PROCEDIMIENTOS DEL SERVICIO SOCIAL BONO TIPO C</t>
  </si>
  <si>
    <t>ADQUISICIÓN, ENTREGA E INSTALACIÓN EN EL LUGAR INDICADO DE EQUIPOS DE AUDIO, VÍDEO Y GRABACIÓN PARA LA JUNTA ADMINISTRADORA LOCAL DE SANTA FE</t>
  </si>
  <si>
    <t>PRESTAR EL SERVICIO DE MANTENIMIENTO PREVENTIVO Y CORRECTIVO CON SUMINISTRO DE RESPUESTOS A LOS SISTEMAS (HARDWARE Y SOFTWARE) TELÉFONICOS ANALOGOS Y DIGITALES DE LA ALCALDIA LOCAL DE SANTAFE, INSPECCIONES DE POLICIA DE SANTA FE Y LA JUNTA ADMINISTRADORA LOCAL DE SANTA FE</t>
  </si>
  <si>
    <t>REALIZAR ACTIVIDADES QUE PROMUEVAN LA CONFORMACIÓN, FORTALECIMIENTO E IMPLEMENTACIÓN DE ESPACIOS DE PARTICIPACIÓN CIUDADANA INCIDENTE DE LOS HABITANTES DE LA LOCALIDAD DE SANTA FE, INTERESADOS EN LA GESTIÓN DE LOS DIFERENTES PROCESOS DEL DESARROLLO LOCAL</t>
  </si>
  <si>
    <t>PRESTAR SERVICIOS COMO ABOGADO (A) EN LA ALCALDÍA LOCAL DE SANTA FE EN EL ÁREA DE GESTIÓN POLÍCIVA, ESPECIALMENTE EN LAS ACTUACIONES ENCAMINADAS A LA PROTECCIÓN Y CONSERVACIÓN DE LOS CERROS ORIENTALES,</t>
  </si>
  <si>
    <t>DOTACIÓN E INSTALACIÓN DEL MOBILIARIO, Y SUMINISTRO DE ELEMENTOS DE FERRETERÍA EN GENERAL PARA EL MANTENIMIENTO DE LAS SEDES DE LA ALCALDÍA LOCAL DE SANTA FÉ, BO-GOTÁ D.C.</t>
  </si>
  <si>
    <t>Servicios profesionales de Abogado en la Alcaldía Local de Santa Fe para el Desarrollo del Área de Gestión Policiva a cargo de la Entidad</t>
  </si>
  <si>
    <t>ADQUISICIÓN DE ELEMENTOS LÚDICOS Y PEDAGÓGICOS CONFORME A LAS ESPECIFICACIONES TÉCNICAS CONTENIDAS EN LOS DOCUMENTOS DEL PROCESO FDLSF-LP-007-2018 QUE FACILITEN EL DESARROLLO DE HABILIDADES Y POTENCIALIDADES EN LOS NIÑOS Y NIÑAS EN PRIMERA INFANCIA DE LOS JARDINES DE LA SDIS, UBICADOS EN LA LOCALIDAD DE SANTA FE</t>
  </si>
  <si>
    <t>APOYAR TÉCNICAMENTE LAS DISTINTAS ETAPAS DE LOS PROCESO DE COMPETENCIA DE LAS INSPECCIONES DE POLICÍA DE LA LOCALIDAD DE SANTA FE, SEGÚN REPARTO</t>
  </si>
  <si>
    <t>Aunar esfuerzos operativos, administrativos y financieros para adelantar acciones de restauración ecológica, tratamiento de arbolado, limpieza y mantenimiento de coberturas verdes en diferentes zonas de la localidad de Santa Fe</t>
  </si>
  <si>
    <t>CONTRATAR A MONTO AGOTABLE LAS OBRAS DE REPARACIONES LOCATIVAS REQUERIDAS EN LOS SALONES COMUNALES DE LA LOCALIDAD DE SANTA FE – ALCALDÍA LOCAL DE SANTA FE”</t>
  </si>
  <si>
    <t>REALIZAR LA INTERVENTORIA INTEGRAL AL CONTRATO DE OBRA QUE TIEN POR OBJETO: CONTRATAR A MONTO AGOTABLE LAS OBRAS DE REPARACIONES LOCATIVAS REQUERIDAS EN LOS SALONES COMUNALES DE LA LOCALIDAD DE SANTA FE – ALCALDÍA LOCAL DE SANTA FE</t>
  </si>
  <si>
    <t>ADQUISICIÓN DE ELEMENTOS ELECTRODOMÉSTICOS PARA APOYAR LA GESTIÓN DE LAS INSTITUCIONES EDUCATIVAS (IED) DE LA LOCALIDAD DE SANTA FE, CONFORME A LAS CANTIDADES Y ESPECIFICACIONES TÉCNICAS CONTENIDAS EN LOS DOCUMENTOS DEL PROCESO FDLSF-SASI-003-2018 EN EL MARCO DEL PROYECTO 1317"MEJORANDO AMBIENTES DE APRENDIZAJES PARA DOSO".</t>
  </si>
  <si>
    <t>PRESTAR LOS SERVICIOS TÉCNICOS Y DE APOYO PARA LA REALIZACIÓN DE UN EVENTO DE RECREACIÓN Y DEPORTE QUE PERMITA DESARROLLAR DIFERENTES PRÁCTICAS Y DISCIPLINAS DEPORTIVAS TRADICIONALES Y ALTERNATIVAS, DIRIGIDAS A LA POBLACIÓN DE LA LOCALIDAD DE SANTA FE, EN EL MARCO DEL PROYECTO 1318</t>
  </si>
  <si>
    <t>EFECTUAR EL SUMINISTRO DE CARPETAS REQUERIDAS POR EL PROYECTO DE APOYO ECONOMICO CONDICIONADO BONO TIPO C PARA QUE SE GARANTICE EL NORMAL FUNCIONAMIENTO, CONSERVACIÓN Y PROTECCIÓN DE LOS DOCUMENTOS ASOCIADOS AL MISMO</t>
  </si>
  <si>
    <t>restaurando las zonas verdes de santa fe</t>
  </si>
  <si>
    <t>900427248-8</t>
  </si>
  <si>
    <t>KEVIN OSWALDO LEIVA QUIMBAYO</t>
  </si>
  <si>
    <t>APOYO FONDO DE DESARROLLO LOCAL DE SANTA FE</t>
  </si>
  <si>
    <t>CONTRATACIONES</t>
  </si>
  <si>
    <t>3821640 EXT 199</t>
  </si>
  <si>
    <t>kevin.leiva@gobiernobogota.gov.co</t>
  </si>
  <si>
    <t>ALCALDIA LOCAL DE SANTA FE</t>
  </si>
  <si>
    <t>Miguel Quijano Y Compañia S.A.</t>
  </si>
  <si>
    <t>MEGASERVICE GVM LTDA</t>
  </si>
  <si>
    <t>MIGUEL ANGEL VALLEJO BURGOS</t>
  </si>
  <si>
    <t>OFIXPRES S.A.S</t>
  </si>
  <si>
    <t>Unión Temporal Caf - Salianza</t>
  </si>
  <si>
    <t>UNION TEMPORAL BIOLIMPIEZA</t>
  </si>
  <si>
    <t>SUMIMAS</t>
  </si>
  <si>
    <t>GARCIA Y MEJIA M I S E C</t>
  </si>
  <si>
    <t>COLDELIVERY</t>
  </si>
  <si>
    <t>AXA COLPATRIA SEGUROS S.A</t>
  </si>
  <si>
    <t>MANHATHAN SAS</t>
  </si>
  <si>
    <t>IIS TECHNOLOGY SOLUTIONS SAS</t>
  </si>
  <si>
    <t>ELKIN JWISEB HUERTAS CARRASQUILLA</t>
  </si>
  <si>
    <t>ALBERTO ANDRES GOMEZ MOSQUERA</t>
  </si>
  <si>
    <t>IVONNE VANESSA LOPEZ MARTINEZ</t>
  </si>
  <si>
    <t>CARLOS ANDRES RUEDA PEREZ</t>
  </si>
  <si>
    <t>ASESORES Y CONSULTORES CIVILES ASOCIADOS SAS</t>
  </si>
  <si>
    <t>CONSORCIO IC SANTA FE</t>
  </si>
  <si>
    <t>NELSON FERNANDO FRANCO GONZALEZ</t>
  </si>
  <si>
    <t>JESSICA TATIANA ROMERO POVEDA</t>
  </si>
  <si>
    <t>CAMILO ANDRES VANEGAS RODRIGUEZ</t>
  </si>
  <si>
    <t>LILIANA PATRICIA GUTIERREZ SANCHEZ</t>
  </si>
  <si>
    <t>ULISES EUGENIO MARTINEZ MORA (EDS SERVICENTRO ESSO AV. 3)</t>
  </si>
  <si>
    <t>YEBRAIL FERNANDO VARGAS BAYONA</t>
  </si>
  <si>
    <t>ECG COLOMBIA SAS</t>
  </si>
  <si>
    <t>LABORATORIO UNIDSALUD SAS</t>
  </si>
  <si>
    <t>DIEGO ALEJANDRO MONSALVO RODRIGUEZ</t>
  </si>
  <si>
    <t>HERNANDO ANDReS LADINO REYES</t>
  </si>
  <si>
    <t>JEIMY ALEJANDRA LUGO GARRIDO</t>
  </si>
  <si>
    <t>SONIA ESPERANZA AREVALO SILVA</t>
  </si>
  <si>
    <t>JULIETH JOHANNA SILVA AREVALO</t>
  </si>
  <si>
    <t>CARLOS ALBERTO PINZON MOLINA</t>
  </si>
  <si>
    <t>GPS ELECTRONICS LTDA</t>
  </si>
  <si>
    <t>FUNDACION SOCIAL VIVE COLOMBIA</t>
  </si>
  <si>
    <t>ROSIRIS CECILIA GUETE DIAZ</t>
  </si>
  <si>
    <t>JAMES RIVEROS TELLEZ</t>
  </si>
  <si>
    <t>SERGIO VLADIMIR PEREIRA ROMERO</t>
  </si>
  <si>
    <t>CARLOS BAYARDO OSPINA HERNANDEZ</t>
  </si>
  <si>
    <t>AMAN ALEXANDER ASPRILLA GAMBOA</t>
  </si>
  <si>
    <t>METALICAS LA INDUSTRIAL LTDA</t>
  </si>
  <si>
    <t>ESTATAL</t>
  </si>
  <si>
    <t>Ediles</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</si>
  <si>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20185320011023 DE FECHA OCTUBRE 26 DE 2018 .</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</si>
  <si>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20185320011013 DE FECHA OCTUBRE 26 DE 2018.</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</si>
  <si>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CASO DEL REGISTRO PRESUPUESTAL RADICADO ORFEO 20185320011033 DE FECHA OCTUBRE 26 DE 2018 .</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</si>
  <si>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ORFEO 20185320011043 DE FECHA OCTUBRE 26 DE 2018 .</t>
  </si>
  <si>
    <t>pago honorarios ediles</t>
  </si>
  <si>
    <t>1326</t>
  </si>
  <si>
    <t>1323</t>
  </si>
  <si>
    <t>1322</t>
  </si>
  <si>
    <t>1321</t>
  </si>
  <si>
    <t>1315</t>
  </si>
  <si>
    <t>1316</t>
  </si>
  <si>
    <t>1327</t>
  </si>
  <si>
    <t>1314</t>
  </si>
  <si>
    <t>1318</t>
  </si>
  <si>
    <t>1319</t>
  </si>
  <si>
    <t>1320</t>
  </si>
  <si>
    <t>1317</t>
  </si>
  <si>
    <t>1324</t>
  </si>
  <si>
    <t>OSCAR MIGUEL AMEZQUITA RUIZ</t>
  </si>
  <si>
    <t>MIGUEL ANGEL GUEVARA BARRERA</t>
  </si>
  <si>
    <t>JAIRO ANDRES RODRIGUEZ MARTINEZ</t>
  </si>
  <si>
    <t>FABIO  BASTIDAS FERREIRA</t>
  </si>
  <si>
    <t>JHON JAIRO CRSIPIN NIETO</t>
  </si>
  <si>
    <t>WILBER FERLEY OBANDO MARIN</t>
  </si>
  <si>
    <t>ANDRES FELIPE SANTOS GOMEZ</t>
  </si>
  <si>
    <t>JOSE ANICETO LEON ORJUELA</t>
  </si>
  <si>
    <t>DIEGO ALBERTO YARA PALENCIA</t>
  </si>
  <si>
    <t>DANIEL GUSTAVO GUZMAN TEJEDA</t>
  </si>
  <si>
    <t>FABIO ALBERTO BELTRAN BELTRAN</t>
  </si>
  <si>
    <t>JESUS AUGUSTO SANTOS FERREIRA</t>
  </si>
  <si>
    <t>GERMAN  RODRIGUEZ MORENO</t>
  </si>
  <si>
    <t>YEIMMY LORENA RIAÑO TORO</t>
  </si>
  <si>
    <t>IRLANDA  PALACIO TORRES</t>
  </si>
  <si>
    <t>LUIS GABRIEL ORDOÑEZ CARDENAS</t>
  </si>
  <si>
    <t>EDDIE JOHJAN AMAYA NOSSA</t>
  </si>
  <si>
    <t>MARTHA PATRICIA HERNANDEZ MUÑOZ</t>
  </si>
  <si>
    <t>ADRIANA DEL PILAR MARQUEZ ROJAS</t>
  </si>
  <si>
    <t>JOHANNA  MORALES RIZO</t>
  </si>
  <si>
    <t>ELKIN JOSE SIERRA BRACHO</t>
  </si>
  <si>
    <t>MAURICIO JAVIER CADENA GATICA</t>
  </si>
  <si>
    <t>JOSEPH FELIPE PULIDO</t>
  </si>
  <si>
    <t>DIEGO FELIPE RODRIGUEZ GOMEZ</t>
  </si>
  <si>
    <t>GUILLERMO ERNESTO ROJAS GONZALEZ</t>
  </si>
  <si>
    <t>CARLOS MARIO OLAYA FERREIRA</t>
  </si>
  <si>
    <t>JULIAN EDUARDO MELO ALARCON</t>
  </si>
  <si>
    <t>IVAN ARTURO VARGAS CUELLAR</t>
  </si>
  <si>
    <t>YASMINE  PARRA MURILLO</t>
  </si>
  <si>
    <t>ARINSON ARMANDO RUIZ UTRIA</t>
  </si>
  <si>
    <t>SEBASTIAN  GARCES RESTREPO</t>
  </si>
  <si>
    <t>MARGITH VANESSA MURGAS RODRIGUEZ</t>
  </si>
  <si>
    <t>EDGAR  CEPEDA SANCHEZ</t>
  </si>
  <si>
    <t>CAJA DE COMPENSACION FAMILIAR - COMPENSAR</t>
  </si>
  <si>
    <t>JOSE MIGUEL GIRALDO GARCIA</t>
  </si>
  <si>
    <t>JOHN ALEXANDER SANABRIA</t>
  </si>
  <si>
    <t>NORMA CONSTANZA BONILLA PEREZ</t>
  </si>
  <si>
    <t>SANDRA LILIANA OLAYA FORERO</t>
  </si>
  <si>
    <t>JANETH ESPERANZA ORTIZ DELGADO</t>
  </si>
  <si>
    <t>HORACIO  HERRERA CARABALI</t>
  </si>
  <si>
    <t>DORIS JULIETH MORA DAZA</t>
  </si>
  <si>
    <t>CESAR AUGUSTO BOCANEGRA ROMERO</t>
  </si>
  <si>
    <t>RENEE MAURICIO QUIMBAY BARRERA</t>
  </si>
  <si>
    <t>ANA LUISA FERNAN ESCANDON GARCIA</t>
  </si>
  <si>
    <t>RUBBY MARCELA FLECHAS MORALES</t>
  </si>
  <si>
    <t>ANGELICA  LEGUIZAMON JARAMILLO</t>
  </si>
  <si>
    <t>MARIA MERCEDES ARENAS ORTIZ</t>
  </si>
  <si>
    <t>SONIA JULIANA GOMEZ SERRANO</t>
  </si>
  <si>
    <t>RAFAEL  PEÑA HERRERA</t>
  </si>
  <si>
    <t>CONSUELO  SUAREZ DE PALACIOS</t>
  </si>
  <si>
    <t>REBECA  GONZALEZ JAIMES</t>
  </si>
  <si>
    <t>ANGIE TATIANA GARCIA SOLER</t>
  </si>
  <si>
    <t>RAFAEL ENRIQUE RIVEROS OTALORA</t>
  </si>
  <si>
    <t>MIGUEL AUGUSTO FLOREZ ORTIZ</t>
  </si>
  <si>
    <t>MONICA ANDREA CASTRO CASTRO</t>
  </si>
  <si>
    <t>DIANA PATRICIA NAVARRO GIL</t>
  </si>
  <si>
    <t>EUMIR ANTONIO PALACIOS CAICEDO</t>
  </si>
  <si>
    <t>ODILIA MARGARITA VALERO HEREDIA</t>
  </si>
  <si>
    <t>GERMAN FELIPE HERNANDEZ CARDONA</t>
  </si>
  <si>
    <t>GINA ANDREA CAMINO REYES</t>
  </si>
  <si>
    <t>ANGIE LORENA PIÑEROS LEAL</t>
  </si>
  <si>
    <t>ANGIE LORENA ANGEL CORREAL</t>
  </si>
  <si>
    <t>PAUL BERNARDO ORDOSGOITIA AHUMADA</t>
  </si>
  <si>
    <t>BRENDA SHURANY GUTIERREZ BEDOYA</t>
  </si>
  <si>
    <t>JULIAN LEONARDO RIVERA DUCON</t>
  </si>
  <si>
    <t>JORGE ANDRES RIAÑO LEON</t>
  </si>
  <si>
    <t>ANDREA  PEREZ ARISMENDI</t>
  </si>
  <si>
    <t>GIOVANNY GABRIEL ORJUELA VARGAS</t>
  </si>
  <si>
    <t>RAFAEL RICARDO BALAGUERA BONITTO</t>
  </si>
  <si>
    <t>JUAN CARLOS VARGAS BARREIRO</t>
  </si>
  <si>
    <t>ERIKA NATHALIA MUNERA LEMUS</t>
  </si>
  <si>
    <t>LAURA VANESA PAREDES RODRIGUEZ</t>
  </si>
  <si>
    <t>JEIMY VIVIANA TERREROS FRANCO</t>
  </si>
  <si>
    <t>CLAUDIA PATRICIA GOMEZ GUTIERREZ</t>
  </si>
  <si>
    <t>VALERIA  GOMEZ MONTAÑA</t>
  </si>
  <si>
    <t>ANDRES BERNARDO BARRETO GONZALEZ</t>
  </si>
  <si>
    <t>NATALIA  ROZO PEREZ</t>
  </si>
  <si>
    <t>CLAUDIA VICTORIA CASTAÑO MARTINEZ</t>
  </si>
  <si>
    <t>KEVIN YESID MENDEZ CUELLO</t>
  </si>
  <si>
    <t>CLAUDIA ANDREA SAGRA TORRES</t>
  </si>
  <si>
    <t>CRISTY PAULINA ENSUNCHO CARABALLO</t>
  </si>
  <si>
    <t>RUBEN DARIO DIAZ ARANGO</t>
  </si>
  <si>
    <t>SERGIO ANDRES CALDERON GARZON</t>
  </si>
  <si>
    <t>ANGELA MILENA ARIZA ALTAMAR</t>
  </si>
  <si>
    <t>DERLY ESPERANZA FAJARDO RODRIGUEZ</t>
  </si>
  <si>
    <t>NUBIA  QUINTERO MARTINEZ</t>
  </si>
  <si>
    <t>JULIO CESAR MEJIA CAJICA</t>
  </si>
  <si>
    <t>CRISTIAN DAVID LONDOÑO RUEDA</t>
  </si>
  <si>
    <t>KEVIN MAURICIO LOZANO ARANDA</t>
  </si>
  <si>
    <t>DIEGO ANDRES PUERTAS NINO</t>
  </si>
  <si>
    <t>SOFIA CAROLINA CAÑON VALBUENA</t>
  </si>
  <si>
    <t>CLAUDIA PATRICIA ALVARADO PACHON</t>
  </si>
  <si>
    <t>GUILLERMO ALBERTO RAMIREZ DUQUE</t>
  </si>
  <si>
    <t>DIEGO  GONZALEZ SANCHEZ</t>
  </si>
  <si>
    <t>LAURA BANESSA LAVERDE ARANDA</t>
  </si>
  <si>
    <t>LUIS DANIEL MUÑOZ ARIAS</t>
  </si>
  <si>
    <t>SIGIFREDO  REYES RODRIGUEZ</t>
  </si>
  <si>
    <t>MIGUEL ANTONIO RAMIREZ MESA</t>
  </si>
  <si>
    <t>CATALINA TERESA BAHOQUEZ FERNANDEZ</t>
  </si>
  <si>
    <t>TALLER 301 S.A.S.</t>
  </si>
  <si>
    <t>CORPORACION ESTRATEGICA EN GESTION E INTEGRACION COLOMBIA</t>
  </si>
  <si>
    <t>IVAN RAMIRO MARTINEZ GUZMAN</t>
  </si>
  <si>
    <t>830092628-1</t>
  </si>
  <si>
    <t>CARS TURISMO LTDA.</t>
  </si>
  <si>
    <t>832003656-3</t>
  </si>
  <si>
    <t>CORPORACION NACIONAL PARA EL DESARROLLO SOSTENIBLE - CONADES</t>
  </si>
  <si>
    <t>VIVIANA ANDREA ZAMBRANO ECHEVERRIA</t>
  </si>
  <si>
    <t>900842339-9</t>
  </si>
  <si>
    <t>SERVICIOS INTEGRADOS DE CONSULTORIA S A S</t>
  </si>
  <si>
    <t>JOSE ALFONSO ORTEGA GONZALEZ</t>
  </si>
  <si>
    <t>830043979-0</t>
  </si>
  <si>
    <t>RECREACION DEPORTE Y SALUD LIMITADA</t>
  </si>
  <si>
    <t>CONSORCIO FE SANTA GBG</t>
  </si>
  <si>
    <t>CONSORCIO SANTA FE 05</t>
  </si>
  <si>
    <t>@NDIVISION S A S</t>
  </si>
  <si>
    <t>L&amp;Q REVISORES FISCALES AUDITORES EXTERNOS SAS</t>
  </si>
  <si>
    <t>BETHEL MARKETING Y PRODUCCION S A S</t>
  </si>
  <si>
    <t>SUBRED INTEGRADA DE SERVICIOS DE SALUD CENTRO ORIENTE ESE</t>
  </si>
  <si>
    <t>CORPORACIÓN PARA EL DESARROLLO HUMANO Y AMBIENTAL -CDHUA-</t>
  </si>
  <si>
    <t>CONSORCIO INTERDESAROLLO</t>
  </si>
  <si>
    <t>ZEA MAYZ ASOCIACION PARA EL DESARROLLO INTEGRAL DE LA CULTURA Y EL MEDIO AMBIENTE</t>
  </si>
  <si>
    <t>WILSON  AREVALO BENAVIDES</t>
  </si>
  <si>
    <t>UNION TEMPORAL SSE CAM 03 2018 FDLSF</t>
  </si>
  <si>
    <t>SEDANO GROUP S A S</t>
  </si>
  <si>
    <t>MARIO ALBERTO BERNAL PARRA</t>
  </si>
  <si>
    <t>LILIA FANNY GUEVARA PARRADO</t>
  </si>
  <si>
    <t>AGUAS DE BOGOTA S A ESP</t>
  </si>
  <si>
    <t>PROYECTAR INGENIERIA Y ARQUITECTURA S.A.S</t>
  </si>
  <si>
    <t>CONSTRUCTORA E INMOBILIARIA SANTA MARTA</t>
  </si>
  <si>
    <t>FORMARCHIVOS Y SUMINISTROS SAS</t>
  </si>
  <si>
    <t>FABRICA NACIONAL DE AUTOPARTES S.A. FANALCA S.A.</t>
  </si>
  <si>
    <t>INCOLMOTOS YAMAHA S A</t>
  </si>
  <si>
    <t>SOCIEDAD DE FABRICACION DE AUTOMOTORES S. A. SOFASA S. A.</t>
  </si>
  <si>
    <t>900532928-7</t>
  </si>
  <si>
    <t>901040640-3</t>
  </si>
  <si>
    <t>EDILES</t>
  </si>
  <si>
    <t>X</t>
  </si>
  <si>
    <t>Sentencia</t>
  </si>
  <si>
    <t>RECONOCER PAGO DE SENTENCIA  SEGÚN RESOLUCIÓN NO 000168 DE FECHA 27-07-2018.PAGO DEL INCIDENTE DE REGULACIÓN DE PERJUICIOS RECONOCIDOS DENTRO DEL PROCESO JUDICIAL NO. 2002-01529. SEGÚN SENTENCIA DEL 7 DE FEBRERO DE 2018 DEL TRIBUNAL ADMINISTRATIVO DE CUNDINAMARCA, SECCIÓN TERCERA. SUBSECCIÓN A. SENTENCIA POR VALOR DE $207.464.263.72. (TENIENDO EN CUENTA QUE EL SISTEMA PRESUPUESTAL PREDIS- NO ACEPTA CENTAVOS EN SUS REGISTROS EL VALOR SE APROXIMA AL PESO SIGUIENTE  $207.464.264.00.) DE ACUERDO A MEMORANDO RADICADO BAJO EL NÚMERO 2018-532-000-7703 DE FECHA AGOSTO 3  DE 2018  FIRMADO POR EL ALCALDE LOCAL</t>
  </si>
  <si>
    <t>LUIS RAMIRO ESCANDON HERNANDEZ</t>
  </si>
  <si>
    <t>Pago de los costos operativos que se causen en desarrollo del Convenio Marco de Aso-ciación No. 4002 de 2011 y sus modificaciones, celebrado entre la Alcaldía Local de Santa Fe, la Secretaría Distrital de Integración Social y la Caja de Compensación Fami-liar ¿ COMPENSAR dentro del Proyecto No. 1315 de la localidad de Santa Fe, que ga-rantiza la ejecución del convenio , De acuerdo a memorando radicado bajo el número 2018-532-000-2883 de fecha marzo 22 de 2018, firmado por el alcalde local</t>
  </si>
  <si>
    <t>PAGO DE LOS SUBSIDIOS CORRESPONDIENTES AL PROYECTO NO. 1315 SANTA FE POR UNA VEJEZ DIGNA, COMPONENTE: SUBSIDIO TIPO C. LOCALIDAD DE SANTA FE-. VIGENCIA 2018¿.,  DE ACUERDO A MEMORANDO RADICADO BAJO EL NÚMERO 2018-532-000-2943 DE FECHA  MARZO 23  DE 2018, FIRMADO POR EL ALCALDE LOCAL</t>
  </si>
  <si>
    <t>17-4-6060818</t>
  </si>
  <si>
    <t>17-12-6376682</t>
  </si>
  <si>
    <t>17-12-6377905</t>
  </si>
  <si>
    <t>17-12-6378187</t>
  </si>
  <si>
    <t>17-12-6378402</t>
  </si>
  <si>
    <t>17-12-6379110</t>
  </si>
  <si>
    <t>17-12-6380191</t>
  </si>
  <si>
    <t>ADQUISICION A TRAVES DE LA BOLSA MERCANTIL DE COLOMBIA SA, EL SERVICIO DE VIGILANCIA Y SEGURIDAD PRIVADA EN LOS PREDIOS Y CON LAS CODICIONES TECNICAS QUE DESIGNE EL FONDO DE DESARROLLO LOCAL</t>
  </si>
  <si>
    <t>EL ARRENDAMIENTO DEL INMUEBLE (BODEGA) UBICADO EN LA CALLE 20 # 17-24 DE LA CIUDAD DE BOGOTÁ D.C, LA CUAL SERÁ UTILIZADA PARA ALMACENAR BIENES MUEBLES Y ELEMENTOS INCAUTADOS EN LOS OPERATIVOS REALIZADOS POR LA ALCALDIA LOCAL DE SANTA FE Y/O COMANDO DE LA ESTACIÓN TERCERA DE POLICIA, CON OCASION DE LA RECUPERACIÓN DEL ESPACIO PUBLICO DE LA LOCALIDAD DE SANTA FE</t>
  </si>
  <si>
    <t>CONTRATAR LOS SEGUROS QUE AMPAREN LOS INTERESES PATRIMONIALES ACTUALES Y FUTUROS. ASI COMO LOS BIENES DE PROPIEDAD DEL FONDO DE DESARROLLO LOCAL DE SANTA FE, QUE ESTEN BAJO SU RESPONSABILIDAD Y CUSTODIA Y AQUELLOS QUE SEAN ADQUIRIDOS PARA DESARROLLAR LAS FUNCIONES INHERENTES A SU ACTIVIDAD, ASI COMO LA EXPEDICION DE CUALQUIER OTRA POLIZA DE SEGUROS QUE REQUIERA LA ENTIDAD EN EL DESARROLLO DE SU ACTIVIDAD</t>
  </si>
  <si>
    <t>selección abreviada de menor cuantía</t>
  </si>
  <si>
    <t>Prestar el servicio de Outsourcing de equipos de impresión multifuncionales con sus respectivos suministros de acuerdo al anexo técnico adjunto</t>
  </si>
  <si>
    <t>Subasta inversa</t>
  </si>
  <si>
    <t>“Prestar el servicio de mantenimiento preventivo y correctivo con bolsa de repuestos al ascensor marca Schindler de propiedad del Fondo de Desarrollo Local Santa Fe”.</t>
  </si>
  <si>
    <t>CONTRATAR LA PRESTACIÓN DE LOS SERVICIOS DE MANTENIMIENTO PREVENTIVO Y CORRECTIVO, CON SUMINISTRO DE AUTOPARTES Y MANO DE OBRA CALIFICADA, PARA LOS VEHÍCULOS QUE INTEGRAN EL PARQUE AUTOMOTOR DE LA ALCALDÍA LOCAL DE SANTA FE Y LOS QUE TENGA O LLEGARE A TENER EN CUIDADO O CUSTODIA.,  DE ACUERDO A MEMORANDO RADICADO BAJO EL NÚMERO 2017-532-00-12543 DE FECHA DICIEMBRE 01  DE 2017, FIRMADO POR EL ALCALDE LOCAL</t>
  </si>
  <si>
    <t>ADQUIRIR LOS INSUMOS, ELEMENTOS, MAQUINARIA Y SERVICIOS PROFESIONALES DE ASEO Y CAFETERIA PARA EL MANTENIMIENTO DE LA ENTIDAD A TRAVES DE ACUERDO MARCO DE PRECIOS DE LA TIENDA VIRTUAL DE COLOMBIA COMPRA EFICIENTE,  DE ACUERDO A MEMORANDO RADICADO BAJO EL NÚMERO 2017-532-000-1083 DE FECHA FEBRERO 6  DE 2017, FIRMADO POR EL ALCALDE LOCAL.</t>
  </si>
  <si>
    <t>805,000,867</t>
  </si>
  <si>
    <t>SEGURIDAD NUEVA ERA LTDA</t>
  </si>
  <si>
    <t>GARCIA &amp; MEJIA M I S EN C</t>
  </si>
  <si>
    <t>COPIERS MARKET EU</t>
  </si>
  <si>
    <t>ASCENSORES SCHINDLER DE COLOMBIA SAS</t>
  </si>
  <si>
    <t>CENTRO CAR 19 LIMITADA</t>
  </si>
  <si>
    <t>SERVIASEO S.A. SERVIASEO</t>
  </si>
  <si>
    <t>OXP</t>
  </si>
  <si>
    <t>Obligaciones por pagar</t>
  </si>
  <si>
    <t>901212136-1</t>
  </si>
  <si>
    <t>901218180-3</t>
  </si>
  <si>
    <t>901218056-8</t>
  </si>
  <si>
    <t>ADICIÓN NO. 1 Y PRORROGA NO. 1 DEL CPS 0492017 EL CUAL CONSISTE EN: PRESTAR SUS SERVICIOS PROFESIONALES DE ABOGADO(A) EN EL ÁREA DE GESTIÓN POLICIVA DE LA ALCALDÍA LOCAL DE SANTA FE PARA CONCEPTUAR, ANALIZAR Y TRAMITAR LAS DIFERENTES ACTUACIONES PROPIAS DE LA DEPENDENCIA,  DE ACUERDO A MEMORANDO RADICADO BAJO EL NÚMERO 2018-532-000-2293  DE FECHA MARZO 8   DE 2018, FIRMADO POR EL ALCALDE LOCAL,</t>
  </si>
  <si>
    <t>YULY ANDREA FERNANDEZ MONSALVE</t>
  </si>
  <si>
    <t>ADICION 1 PRORROGA 1 CIN 117 2017 - PRESTAR LOS SERVICIOS DE INTERVENTORIA TÉCNICA, ADMINISTRATIVA, FINANCIERA, CONTABLE, SOCIAL, JURÍDICA Y AMBIENTAL, AL CONTRATO QUE TIENEN COMO OBJETO ¿PRESTAR EL SERVICIO DE ACTIVIDADES DE SOCIALIZACIÓN DE LA LEY 1801 DE 2016 ¿CODIGO NACIONAL DE POLICIA Y CONVIVENCIA¿, EN EL MARCO DEL PROYECTO NO. 1323 ¿SANTA FE TERRITORIO SEGURO,  DE ACUERDO A MEMORANDO RADICADO BAJO EL NÚMERO 2018-532-000-3933    DE FECHA     ABRIL 19   DE 2018, FIRMADO POR EL ALCALDE LOCAL, SEGUN OFICIO 20185320004073 DEL 23-04-2018</t>
  </si>
  <si>
    <t>CORPORACION PARA EL MEJORAMIENTO DE LA CALIDAD DE VIDA DE LAS GENTES DE BOGOTA Y EL PAIS</t>
  </si>
  <si>
    <t>ADICIONAR EL CONTRATO DE OBRA PUBLICA COP -125-2017 QUE TIENE POR OBJETO: CONTRATAR A MONTO AGOTABLE LAS OBRAS Y ACTIVIDADES PARA LA CONSERVACION DE LA MALLA VIAL DE LA LOCALIDAD DE SANTA FE Y SU ESPACIO PUBLICO ASOCIADO, MODULO 2,  de acuerdo a memorando radicado bajo el número 2018-532-00-12493 de fecha Diciembre 7 de 2018 firmado por el alcalde local</t>
  </si>
  <si>
    <t>CONSORCIO UNO</t>
  </si>
  <si>
    <t>ADICION Y PRORROGA  UN MES - CO 1382017 -  RADICADO 20185310045692 JUSTIFIACION INTERVENTOR - OFICIO OB141-02 MAS SUSTENTACION TECNICA -  CONTRATAR A MONTO AGOTABLE LAS OBRAS DE REPARACIONES LOCATIVAS REQUERIDAS EN LOS SALONES COMUNALES DE LA LOCALIDAD DE SANTA FE ¿ ALCALDÍA LOCAL DE SANTA FE¿. DE ACUERDO A MEMORANDO RADICADO BAJO EL NÚMERO 2018-532-000-4793   DE FECHA  MAYO 11      DE 2018, FIRMADO POR EL ALCALDE LOCAL,</t>
  </si>
  <si>
    <t>HECTOR VICENTE RODRIGUEZ ROMERO</t>
  </si>
  <si>
    <t>ADCIION Y PRORROGA UN MES -CIN 1412017 - RADICADO 2018531-004567-2 OB14103 - JUSTIFICACION -  PRESTAR LOS SERVICIOS PROFESIONALES DE INTERVENTORIA TÉCNICA, ADMINISTRATIVA, FINANCIERA Y JURIDICA, AL CONTRATO QUE TIENE COMO OBJETO ¿CONTRATAR A MONTO AGOTABLE LAS OBRAS DE REPARACIONES LOCATIVAS REQUERIDAS EN LOS SALONES COMUNALES DE LA LOCALIDAD DE SANTA FE ¿ ALCALDÍA LOCAL DE SANTA FE¿. DE ACUERDO A MEMORANDO RADICADO BAJO EL NÚMERO 2018-532-000-4783 DE FECHA     MAYO 11   DE 2018, FIRMADO POR EL ALCALDE LOCAL,</t>
  </si>
  <si>
    <t>HECTOR MILCIADES GUERRA MONCALEANO</t>
  </si>
  <si>
    <t>Realizar consultoría técnica de diagnóstico  y pre factibilidad de procesos económicos, productivos, asistencia técnica agropecuaria y de sustitución en las veredas de la localidad, que contribuyan a una mejor integración económica de los productores con la región, en marco del proyecto 1325 Santa Fe Por Una Ruralidad Emprendedora Y Tecnificada, de acuerdo a memorando radicado bajo el número 2018-532-0010983 de fecha  octubre  25  de 2018, firmado por el alcalde local</t>
  </si>
  <si>
    <t>1325</t>
  </si>
  <si>
    <t>FUNDACION PARA EL DESARROLLO ECONOMICO SOCIAL Y EMPRESARIAL</t>
  </si>
  <si>
    <t>ADICIÓN CONTRATO DE INTERVENTORÍA: CIN-146-2017, QUE TIENE POR OBJETO: REALIZAR LA INTERVENTORÍA TÉCNICA, ADMINISTRATIVA, LEGAL, FINANCIERA, SOCIAL, AMBIENTAL Y S&amp;SO, AL CONTRATO DE OBRA PÚBLICA DERIVADO DE LA LICITACION No. FDLSF-LP-008-2017 ,  DE ACUERDO A MEMORANDO RADICADO BAJO EL NÚMERO 2018-532-0010943  DE FECHA  OCTUBRE  24  DE 2018, FIRMADO POR EL ALCALDE LOCAL</t>
  </si>
  <si>
    <t>CONSORCIO INTERVENTORIA SANTAFE 2017</t>
  </si>
  <si>
    <t>concurso de meritos</t>
  </si>
  <si>
    <t>17-12-6474242</t>
  </si>
  <si>
    <t>17-13-7103521</t>
  </si>
  <si>
    <t>CO1.PCCNTR.228602</t>
  </si>
  <si>
    <t>CO1.PCCNTR.256149</t>
  </si>
  <si>
    <t>17-13-7374035</t>
  </si>
  <si>
    <t>CO1.PCCNTR.265375</t>
  </si>
  <si>
    <t>CO1.PCCNTR.265501</t>
  </si>
  <si>
    <t>OBLIGACIONES POR PAGAR A 31-12-2018</t>
  </si>
  <si>
    <t>OTROS PAGOS: SERVICIOS PÚBLICOS, SALUD EDILES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</si>
</sst>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164" formatCode="_(* #,##0.00_);_(* \(#,##0.00\);_(* &quot;-&quot;??_);_(@_)"/>
    <numFmt numFmtId="165" formatCode="&quot;$&quot;\ #,##0.00"/>
    <numFmt numFmtId="166" formatCode="_(* #,##0_);_(* \(#,##0\);_(* &quot;-&quot;??_);_(@_)"/>
    <numFmt numFmtId="167" formatCode="0.0"/>
    <numFmt numFmtId="168" formatCode="d/mm/yyyy;@"/>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b/>
      <sz val="10"/>
      <name val="Arial Narrow"/>
      <family val="2"/>
    </font>
    <font>
      <sz val="11"/>
      <name val="Arial Narrow"/>
      <family val="2"/>
    </font>
    <font>
      <u/>
      <sz val="11"/>
      <color theme="10"/>
      <name val="Calibri"/>
      <family val="2"/>
      <scheme val="minor"/>
    </font>
    <font>
      <sz val="10"/>
      <color rgb="FF000000"/>
      <name val="Arial"/>
      <family val="2"/>
    </font>
    <font>
      <sz val="11"/>
      <color indexed="8"/>
      <name val="Calibri"/>
      <family val="2"/>
    </font>
    <font>
      <b/>
      <sz val="18"/>
      <color rgb="FFFF0000"/>
      <name val="Calibri"/>
      <family val="2"/>
      <scheme val="minor"/>
    </font>
    <font>
      <sz val="9"/>
      <name val="Arial"/>
      <family val="2"/>
    </font>
    <font>
      <sz val="11"/>
      <color theme="1"/>
      <name val="Arial Narrow"/>
      <family val="2"/>
    </font>
    <font>
      <sz val="11"/>
      <name val="Calibri"/>
      <family val="2"/>
      <scheme val="minor"/>
    </font>
    <font>
      <sz val="10"/>
      <color theme="1"/>
      <name val="Arial Narrow"/>
      <family val="2"/>
    </font>
    <font>
      <sz val="9"/>
      <color theme="1"/>
      <name val="Arial Narrow"/>
      <family val="2"/>
    </font>
    <font>
      <b/>
      <sz val="10"/>
      <color theme="1"/>
      <name val="Times New Roman"/>
      <family val="1"/>
    </font>
    <font>
      <b/>
      <i/>
      <sz val="10"/>
      <color theme="1"/>
      <name val="Times New Roman"/>
      <family val="1"/>
    </font>
    <font>
      <sz val="10"/>
      <color theme="1"/>
      <name val="Times New Roman"/>
      <family val="1"/>
    </font>
    <font>
      <sz val="11"/>
      <color theme="1"/>
      <name val="Arial"/>
      <family val="2"/>
    </font>
    <font>
      <sz val="10"/>
      <name val="Arial"/>
      <family val="2"/>
    </font>
    <font>
      <b/>
      <sz val="10"/>
      <color rgb="FFFF0000"/>
      <name val="Arial Narrow"/>
      <family val="2"/>
    </font>
    <font>
      <b/>
      <sz val="11"/>
      <color rgb="FFFF0000"/>
      <name val="Calibri"/>
      <family val="2"/>
      <scheme val="minor"/>
    </font>
    <font>
      <b/>
      <sz val="10"/>
      <name val="Times New Roman"/>
      <family val="1"/>
    </font>
    <font>
      <sz val="10"/>
      <name val="Times New Roman"/>
      <family val="1"/>
    </font>
    <font>
      <b/>
      <sz val="8"/>
      <name val="Times New Roman"/>
      <family val="1"/>
    </font>
    <font>
      <u/>
      <sz val="11"/>
      <color theme="10"/>
      <name val="Times New Roman"/>
      <family val="1"/>
    </font>
    <font>
      <b/>
      <sz val="14"/>
      <name val="Times New Roman"/>
      <family val="1"/>
    </font>
    <font>
      <sz val="11"/>
      <color rgb="FF000000"/>
      <name val="Calibri"/>
      <family val="2"/>
    </font>
  </fonts>
  <fills count="5">
    <fill>
      <patternFill patternType="none"/>
    </fill>
    <fill>
      <patternFill patternType="gray125"/>
    </fill>
    <fill>
      <patternFill patternType="solid">
        <fgColor rgb="FFFFFF00"/>
        <bgColor indexed="64"/>
      </patternFill>
    </fill>
    <fill>
      <patternFill patternType="solid">
        <fgColor rgb="FFF2F2F2"/>
        <bgColor indexed="64"/>
      </patternFill>
    </fill>
    <fill>
      <patternFill patternType="solid">
        <fgColor theme="4"/>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s>
  <cellStyleXfs count="5">
    <xf numFmtId="0" fontId="0" fillId="0" borderId="0"/>
    <xf numFmtId="164" fontId="1" fillId="0" borderId="0" applyFont="0" applyFill="0" applyBorder="0" applyAlignment="0" applyProtection="0"/>
    <xf numFmtId="0" fontId="6" fillId="0" borderId="0" applyNumberFormat="0" applyFill="0" applyBorder="0" applyAlignment="0" applyProtection="0"/>
    <xf numFmtId="0" fontId="7" fillId="0" borderId="0"/>
    <xf numFmtId="41" fontId="1" fillId="0" borderId="0" applyFont="0" applyFill="0" applyBorder="0" applyAlignment="0" applyProtection="0"/>
  </cellStyleXfs>
  <cellXfs count="180">
    <xf numFmtId="0" fontId="0" fillId="0" borderId="0" xfId="0"/>
    <xf numFmtId="0" fontId="10" fillId="0" borderId="0" xfId="0" applyFont="1" applyAlignment="1">
      <alignment vertical="center"/>
    </xf>
    <xf numFmtId="0" fontId="0" fillId="0" borderId="0" xfId="0" applyFill="1"/>
    <xf numFmtId="0" fontId="11" fillId="0" borderId="4" xfId="0" applyFont="1" applyFill="1" applyBorder="1"/>
    <xf numFmtId="0" fontId="11" fillId="0" borderId="4" xfId="0" applyFont="1" applyFill="1" applyBorder="1" applyAlignment="1">
      <alignment wrapText="1"/>
    </xf>
    <xf numFmtId="0" fontId="5" fillId="0" borderId="4" xfId="0" applyFont="1" applyFill="1" applyBorder="1"/>
    <xf numFmtId="0" fontId="12" fillId="0" borderId="0" xfId="0" applyFont="1" applyFill="1"/>
    <xf numFmtId="0" fontId="13" fillId="0" borderId="0" xfId="0" applyFont="1"/>
    <xf numFmtId="0" fontId="13" fillId="0" borderId="0" xfId="0" applyFont="1" applyAlignment="1">
      <alignment wrapText="1"/>
    </xf>
    <xf numFmtId="0" fontId="14" fillId="0" borderId="0" xfId="0" applyFont="1"/>
    <xf numFmtId="0" fontId="11" fillId="0" borderId="0" xfId="0" applyFont="1" applyAlignment="1">
      <alignment wrapText="1"/>
    </xf>
    <xf numFmtId="0" fontId="13" fillId="0" borderId="0" xfId="0" applyFont="1" applyAlignment="1">
      <alignment wrapText="1"/>
    </xf>
    <xf numFmtId="0" fontId="13" fillId="0" borderId="0" xfId="0" applyFont="1" applyAlignment="1"/>
    <xf numFmtId="0" fontId="13" fillId="0" borderId="0" xfId="0" applyFont="1" applyAlignment="1">
      <alignment horizontal="left"/>
    </xf>
    <xf numFmtId="0" fontId="14" fillId="0" borderId="0" xfId="0" applyFont="1" applyAlignment="1"/>
    <xf numFmtId="0" fontId="0" fillId="0" borderId="0" xfId="0" applyFont="1" applyBorder="1" applyAlignment="1" applyProtection="1">
      <alignment wrapText="1"/>
      <protection hidden="1"/>
    </xf>
    <xf numFmtId="167" fontId="0" fillId="0" borderId="0" xfId="0" applyNumberFormat="1" applyProtection="1">
      <protection hidden="1"/>
    </xf>
    <xf numFmtId="0" fontId="0" fillId="0" borderId="0" xfId="0" applyFont="1" applyFill="1" applyBorder="1" applyAlignment="1" applyProtection="1">
      <alignment wrapText="1"/>
      <protection hidden="1"/>
    </xf>
    <xf numFmtId="0" fontId="0" fillId="0" borderId="0" xfId="0" applyFill="1" applyBorder="1"/>
    <xf numFmtId="0" fontId="0" fillId="0" borderId="0" xfId="0" applyBorder="1"/>
    <xf numFmtId="0" fontId="11" fillId="0" borderId="0" xfId="0" applyFont="1" applyFill="1" applyBorder="1" applyAlignment="1">
      <alignment wrapText="1"/>
    </xf>
    <xf numFmtId="0" fontId="2" fillId="0" borderId="0" xfId="0" applyFont="1"/>
    <xf numFmtId="0" fontId="3" fillId="0" borderId="0" xfId="0" applyFont="1" applyFill="1" applyAlignment="1" applyProtection="1">
      <alignment vertical="center"/>
      <protection locked="0"/>
    </xf>
    <xf numFmtId="0" fontId="3" fillId="0" borderId="0" xfId="0" applyFont="1" applyFill="1" applyAlignment="1" applyProtection="1">
      <alignment vertical="center" wrapText="1"/>
      <protection locked="0"/>
    </xf>
    <xf numFmtId="3" fontId="4" fillId="0" borderId="0" xfId="0" applyNumberFormat="1" applyFont="1" applyFill="1" applyAlignment="1" applyProtection="1">
      <alignment vertical="center"/>
      <protection locked="0"/>
    </xf>
    <xf numFmtId="3" fontId="3" fillId="0" borderId="0" xfId="0" applyNumberFormat="1" applyFont="1" applyFill="1" applyAlignment="1" applyProtection="1">
      <alignment vertical="center"/>
      <protection locked="0"/>
    </xf>
    <xf numFmtId="0" fontId="5" fillId="0" borderId="0" xfId="0" applyFont="1" applyFill="1" applyAlignment="1" applyProtection="1">
      <alignment horizontal="center" vertical="center" wrapText="1"/>
      <protection locked="0"/>
    </xf>
    <xf numFmtId="166" fontId="0" fillId="0" borderId="0" xfId="0" applyNumberFormat="1" applyProtection="1">
      <protection locked="0"/>
    </xf>
    <xf numFmtId="0" fontId="0" fillId="0" borderId="0" xfId="0" applyProtection="1">
      <protection locked="0"/>
    </xf>
    <xf numFmtId="0" fontId="0" fillId="0" borderId="0" xfId="0" applyAlignment="1" applyProtection="1">
      <alignment wrapText="1"/>
      <protection locked="0"/>
    </xf>
    <xf numFmtId="0" fontId="17" fillId="0" borderId="0" xfId="0" applyFont="1"/>
    <xf numFmtId="0" fontId="17" fillId="0" borderId="33" xfId="0" applyFont="1" applyBorder="1" applyAlignment="1">
      <alignment horizontal="center" wrapText="1"/>
    </xf>
    <xf numFmtId="0" fontId="17" fillId="0" borderId="36" xfId="0" applyFont="1" applyBorder="1" applyAlignment="1">
      <alignment horizontal="justify" vertical="top" wrapText="1"/>
    </xf>
    <xf numFmtId="0" fontId="17" fillId="0" borderId="37" xfId="0" applyFont="1" applyBorder="1" applyAlignment="1">
      <alignment horizontal="justify" vertical="top" wrapText="1"/>
    </xf>
    <xf numFmtId="0" fontId="17" fillId="0" borderId="32" xfId="0" applyFont="1" applyBorder="1" applyAlignment="1">
      <alignment horizontal="center" wrapText="1"/>
    </xf>
    <xf numFmtId="0" fontId="17" fillId="0" borderId="3" xfId="0" applyFont="1" applyBorder="1" applyAlignment="1">
      <alignment horizontal="justify" vertical="top" wrapText="1"/>
    </xf>
    <xf numFmtId="0" fontId="19" fillId="0" borderId="15" xfId="0" applyFont="1" applyFill="1" applyBorder="1" applyAlignment="1">
      <alignment vertical="center"/>
    </xf>
    <xf numFmtId="0" fontId="18" fillId="0" borderId="0" xfId="0" applyFont="1" applyProtection="1">
      <protection hidden="1"/>
    </xf>
    <xf numFmtId="0" fontId="20" fillId="2" borderId="4" xfId="0" applyFont="1" applyFill="1" applyBorder="1" applyAlignment="1">
      <alignment vertical="center"/>
    </xf>
    <xf numFmtId="0" fontId="21" fillId="2" borderId="0" xfId="0" applyFont="1" applyFill="1"/>
    <xf numFmtId="0" fontId="21" fillId="2" borderId="0" xfId="0" applyFont="1" applyFill="1" applyBorder="1" applyAlignment="1" applyProtection="1">
      <alignment wrapText="1"/>
      <protection hidden="1"/>
    </xf>
    <xf numFmtId="0" fontId="0" fillId="0" borderId="0" xfId="0" applyAlignment="1">
      <alignment vertical="top"/>
    </xf>
    <xf numFmtId="0" fontId="0" fillId="0" borderId="0" xfId="0" applyFont="1" applyBorder="1" applyAlignment="1" applyProtection="1">
      <alignment vertical="top" wrapText="1"/>
      <protection hidden="1"/>
    </xf>
    <xf numFmtId="0" fontId="17" fillId="0" borderId="4" xfId="0" applyFont="1" applyBorder="1" applyAlignment="1">
      <alignment horizontal="justify" vertical="top" wrapText="1"/>
    </xf>
    <xf numFmtId="0" fontId="17" fillId="0" borderId="33" xfId="0" applyFont="1" applyBorder="1" applyAlignment="1">
      <alignment horizontal="center" vertical="center" wrapText="1"/>
    </xf>
    <xf numFmtId="0" fontId="23" fillId="0" borderId="0" xfId="0" applyFont="1" applyFill="1" applyAlignment="1" applyProtection="1">
      <alignment horizontal="justify" vertical="top" wrapText="1"/>
      <protection locked="0"/>
    </xf>
    <xf numFmtId="0" fontId="22" fillId="0" borderId="9" xfId="0" applyFont="1" applyFill="1" applyBorder="1" applyAlignment="1" applyProtection="1">
      <alignment horizontal="justify" vertical="top" wrapText="1"/>
    </xf>
    <xf numFmtId="3" fontId="22" fillId="0" borderId="0" xfId="0" applyNumberFormat="1" applyFont="1" applyFill="1" applyBorder="1" applyAlignment="1" applyProtection="1">
      <alignment horizontal="justify" vertical="top" wrapText="1"/>
      <protection locked="0"/>
    </xf>
    <xf numFmtId="165" fontId="22" fillId="0" borderId="0" xfId="0" applyNumberFormat="1" applyFont="1" applyFill="1" applyBorder="1" applyAlignment="1" applyProtection="1">
      <alignment horizontal="justify" vertical="top" wrapText="1"/>
      <protection locked="0"/>
    </xf>
    <xf numFmtId="0" fontId="22" fillId="0" borderId="7" xfId="0" applyFont="1" applyFill="1" applyBorder="1" applyAlignment="1" applyProtection="1">
      <alignment horizontal="justify" vertical="top" wrapText="1"/>
    </xf>
    <xf numFmtId="0" fontId="22" fillId="0" borderId="14" xfId="0" applyFont="1" applyFill="1" applyBorder="1" applyAlignment="1" applyProtection="1">
      <alignment horizontal="justify" vertical="top" wrapText="1"/>
    </xf>
    <xf numFmtId="0" fontId="17" fillId="0" borderId="37" xfId="0" applyFont="1" applyFill="1" applyBorder="1" applyAlignment="1">
      <alignment horizontal="justify" vertical="top" wrapText="1"/>
    </xf>
    <xf numFmtId="0" fontId="17" fillId="0" borderId="36" xfId="0" applyFont="1" applyFill="1" applyBorder="1" applyAlignment="1">
      <alignment horizontal="justify" vertical="top" wrapText="1"/>
    </xf>
    <xf numFmtId="0" fontId="17" fillId="0" borderId="4" xfId="0" applyFont="1" applyFill="1" applyBorder="1" applyAlignment="1">
      <alignment horizontal="justify" vertical="top" wrapText="1"/>
    </xf>
    <xf numFmtId="0" fontId="23" fillId="0" borderId="0" xfId="0" applyFont="1" applyFill="1" applyBorder="1" applyAlignment="1" applyProtection="1">
      <alignment horizontal="justify" vertical="top" wrapText="1"/>
      <protection locked="0"/>
    </xf>
    <xf numFmtId="0" fontId="3" fillId="4" borderId="0" xfId="0" applyFont="1" applyFill="1" applyAlignment="1" applyProtection="1">
      <alignment vertical="center"/>
      <protection locked="0"/>
    </xf>
    <xf numFmtId="10" fontId="24" fillId="0" borderId="43" xfId="0" applyNumberFormat="1" applyFont="1" applyFill="1" applyBorder="1" applyAlignment="1" applyProtection="1">
      <alignment vertical="center" textRotation="90" wrapText="1"/>
    </xf>
    <xf numFmtId="0" fontId="22" fillId="4" borderId="39" xfId="0" applyFont="1" applyFill="1" applyBorder="1" applyAlignment="1" applyProtection="1">
      <alignment horizontal="center" vertical="center"/>
    </xf>
    <xf numFmtId="0" fontId="22" fillId="4" borderId="39" xfId="0" applyFont="1" applyFill="1" applyBorder="1" applyAlignment="1" applyProtection="1">
      <alignment horizontal="center" vertical="center" wrapText="1"/>
    </xf>
    <xf numFmtId="3" fontId="22" fillId="4" borderId="39" xfId="0" applyNumberFormat="1" applyFont="1" applyFill="1" applyBorder="1" applyAlignment="1" applyProtection="1">
      <alignment horizontal="center" vertical="center"/>
    </xf>
    <xf numFmtId="3" fontId="22" fillId="4" borderId="39" xfId="0" applyNumberFormat="1" applyFont="1" applyFill="1" applyBorder="1" applyAlignment="1" applyProtection="1">
      <alignment horizontal="center" vertical="center" wrapText="1"/>
    </xf>
    <xf numFmtId="0" fontId="22" fillId="4" borderId="39" xfId="0" applyFont="1" applyFill="1" applyBorder="1" applyAlignment="1" applyProtection="1">
      <alignment vertical="center" textRotation="90" wrapText="1"/>
    </xf>
    <xf numFmtId="0" fontId="0" fillId="0" borderId="39" xfId="0" applyBorder="1" applyProtection="1">
      <protection locked="0"/>
    </xf>
    <xf numFmtId="0" fontId="0" fillId="0" borderId="39" xfId="0" applyBorder="1" applyAlignment="1" applyProtection="1">
      <alignment wrapText="1"/>
      <protection locked="0"/>
    </xf>
    <xf numFmtId="0" fontId="8" fillId="0" borderId="39" xfId="3" applyFont="1" applyFill="1" applyBorder="1" applyAlignment="1" applyProtection="1">
      <alignment wrapText="1"/>
      <protection locked="0"/>
    </xf>
    <xf numFmtId="0" fontId="0" fillId="0" borderId="39" xfId="0" applyNumberFormat="1" applyBorder="1" applyAlignment="1" applyProtection="1">
      <alignment wrapText="1"/>
      <protection locked="0"/>
    </xf>
    <xf numFmtId="3" fontId="8" fillId="0" borderId="39" xfId="1" applyNumberFormat="1" applyFont="1" applyFill="1" applyBorder="1" applyAlignment="1" applyProtection="1">
      <alignment horizontal="right" wrapText="1"/>
      <protection locked="0"/>
    </xf>
    <xf numFmtId="166" fontId="8" fillId="0" borderId="39" xfId="1" applyNumberFormat="1" applyFont="1" applyFill="1" applyBorder="1" applyAlignment="1" applyProtection="1">
      <alignment horizontal="left" wrapText="1"/>
      <protection locked="0"/>
    </xf>
    <xf numFmtId="0" fontId="4" fillId="0" borderId="39" xfId="0" applyFont="1" applyFill="1" applyBorder="1" applyAlignment="1" applyProtection="1">
      <alignment vertical="center" textRotation="90" wrapText="1"/>
      <protection locked="0"/>
    </xf>
    <xf numFmtId="10" fontId="0" fillId="0" borderId="39" xfId="0" applyNumberFormat="1" applyBorder="1" applyProtection="1">
      <protection locked="0"/>
    </xf>
    <xf numFmtId="0" fontId="3" fillId="0" borderId="39" xfId="0" applyFont="1" applyFill="1" applyBorder="1" applyAlignment="1" applyProtection="1">
      <alignment vertical="center"/>
      <protection locked="0"/>
    </xf>
    <xf numFmtId="3" fontId="4" fillId="0" borderId="0" xfId="0" applyNumberFormat="1" applyFont="1" applyFill="1" applyAlignment="1" applyProtection="1">
      <alignment horizontal="center" vertical="center"/>
      <protection locked="0"/>
    </xf>
    <xf numFmtId="3" fontId="22" fillId="0" borderId="0" xfId="0" applyNumberFormat="1" applyFont="1" applyFill="1" applyBorder="1" applyAlignment="1" applyProtection="1">
      <alignment horizontal="center" vertical="center" wrapText="1"/>
      <protection locked="0"/>
    </xf>
    <xf numFmtId="164" fontId="8" fillId="0" borderId="39" xfId="1" applyNumberFormat="1" applyFont="1" applyFill="1" applyBorder="1" applyAlignment="1" applyProtection="1">
      <alignment horizontal="center" vertical="center" wrapText="1"/>
      <protection locked="0"/>
    </xf>
    <xf numFmtId="0" fontId="0" fillId="0" borderId="39"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9" xfId="0" applyBorder="1" applyAlignment="1" applyProtection="1">
      <alignment horizontal="left" vertical="center"/>
      <protection locked="0"/>
    </xf>
    <xf numFmtId="0" fontId="3" fillId="0" borderId="0" xfId="0" applyFont="1" applyFill="1" applyAlignment="1" applyProtection="1">
      <alignment horizontal="center" vertical="center"/>
      <protection locked="0"/>
    </xf>
    <xf numFmtId="0" fontId="23" fillId="0" borderId="0" xfId="0" applyFont="1" applyFill="1" applyAlignment="1" applyProtection="1">
      <alignment horizontal="center" vertical="center" wrapText="1"/>
      <protection locked="0"/>
    </xf>
    <xf numFmtId="49" fontId="0" fillId="0" borderId="39" xfId="0" applyNumberFormat="1" applyBorder="1" applyAlignment="1" applyProtection="1">
      <alignment horizontal="center" vertical="center"/>
      <protection locked="0"/>
    </xf>
    <xf numFmtId="0" fontId="3" fillId="0" borderId="0" xfId="0" applyFont="1" applyFill="1" applyAlignment="1" applyProtection="1">
      <alignment horizontal="center" vertical="center" wrapText="1"/>
      <protection locked="0"/>
    </xf>
    <xf numFmtId="0" fontId="22" fillId="0" borderId="20"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0" fontId="8" fillId="0" borderId="39" xfId="3" applyFont="1" applyFill="1" applyBorder="1" applyAlignment="1" applyProtection="1">
      <alignment horizontal="center" vertical="center" wrapText="1"/>
      <protection locked="0"/>
    </xf>
    <xf numFmtId="0" fontId="0" fillId="0" borderId="39" xfId="0" applyNumberForma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39" xfId="0" applyBorder="1" applyAlignment="1" applyProtection="1">
      <alignment vertical="center"/>
      <protection locked="0"/>
    </xf>
    <xf numFmtId="0" fontId="0" fillId="0" borderId="39" xfId="0" applyBorder="1" applyAlignment="1" applyProtection="1">
      <alignment vertical="center" wrapText="1"/>
      <protection locked="0"/>
    </xf>
    <xf numFmtId="0" fontId="2" fillId="0" borderId="39" xfId="0" applyFont="1" applyBorder="1" applyAlignment="1" applyProtection="1">
      <alignment vertical="center"/>
      <protection locked="0"/>
    </xf>
    <xf numFmtId="0" fontId="0" fillId="0" borderId="0" xfId="0" applyAlignment="1" applyProtection="1">
      <alignment vertical="center"/>
      <protection locked="0"/>
    </xf>
    <xf numFmtId="0" fontId="22" fillId="4" borderId="39" xfId="0" applyFont="1" applyFill="1" applyBorder="1" applyAlignment="1" applyProtection="1">
      <alignment vertical="center"/>
    </xf>
    <xf numFmtId="0" fontId="22" fillId="4" borderId="39" xfId="0" applyFont="1" applyFill="1" applyBorder="1" applyAlignment="1" applyProtection="1">
      <alignment vertical="center" wrapText="1"/>
    </xf>
    <xf numFmtId="0" fontId="22" fillId="0" borderId="10" xfId="0" applyFont="1" applyFill="1" applyBorder="1" applyAlignment="1" applyProtection="1">
      <alignment horizontal="justify" vertical="center" wrapText="1"/>
      <protection locked="0"/>
    </xf>
    <xf numFmtId="165" fontId="22" fillId="0" borderId="11" xfId="0" applyNumberFormat="1" applyFont="1" applyFill="1" applyBorder="1" applyAlignment="1" applyProtection="1">
      <alignment horizontal="justify" vertical="center" wrapText="1"/>
      <protection locked="0"/>
    </xf>
    <xf numFmtId="165" fontId="22" fillId="0" borderId="13" xfId="0" applyNumberFormat="1" applyFont="1" applyFill="1" applyBorder="1" applyAlignment="1" applyProtection="1">
      <alignment horizontal="justify" vertical="center" wrapText="1"/>
      <protection locked="0"/>
    </xf>
    <xf numFmtId="0" fontId="22" fillId="0" borderId="12" xfId="0" applyFont="1" applyFill="1" applyBorder="1" applyAlignment="1" applyProtection="1">
      <alignment horizontal="justify" vertical="center" wrapText="1"/>
      <protection locked="0"/>
    </xf>
    <xf numFmtId="0" fontId="23" fillId="0" borderId="0" xfId="0" applyFont="1" applyFill="1" applyAlignment="1" applyProtection="1">
      <alignment horizontal="justify" vertical="center" wrapText="1"/>
      <protection locked="0"/>
    </xf>
    <xf numFmtId="0" fontId="8" fillId="0" borderId="39" xfId="3" applyFont="1" applyFill="1" applyBorder="1" applyAlignment="1" applyProtection="1">
      <alignment horizontal="justify" vertical="center" wrapText="1"/>
      <protection locked="0"/>
    </xf>
    <xf numFmtId="0" fontId="0" fillId="0" borderId="39" xfId="0" applyBorder="1" applyAlignment="1" applyProtection="1">
      <alignment horizontal="justify" vertical="center" wrapText="1"/>
      <protection locked="0"/>
    </xf>
    <xf numFmtId="3" fontId="22" fillId="0" borderId="0" xfId="0" applyNumberFormat="1" applyFont="1" applyFill="1" applyBorder="1" applyAlignment="1" applyProtection="1">
      <alignment horizontal="justify" vertical="center" wrapText="1"/>
      <protection locked="0"/>
    </xf>
    <xf numFmtId="166" fontId="8" fillId="0" borderId="39" xfId="1" applyNumberFormat="1" applyFont="1" applyFill="1" applyBorder="1" applyAlignment="1" applyProtection="1">
      <alignment horizontal="left" vertical="center" wrapText="1"/>
      <protection locked="0"/>
    </xf>
    <xf numFmtId="0" fontId="22" fillId="0" borderId="9" xfId="0" applyFont="1" applyFill="1" applyBorder="1" applyAlignment="1" applyProtection="1">
      <alignment horizontal="justify" vertical="center" wrapText="1"/>
    </xf>
    <xf numFmtId="0" fontId="24" fillId="0" borderId="7" xfId="0" applyFont="1" applyFill="1" applyBorder="1" applyAlignment="1" applyProtection="1">
      <alignment horizontal="justify" vertical="center" wrapText="1"/>
    </xf>
    <xf numFmtId="0" fontId="22" fillId="0" borderId="7" xfId="0" applyFont="1" applyFill="1" applyBorder="1" applyAlignment="1" applyProtection="1">
      <alignment horizontal="justify" vertical="center" wrapText="1"/>
    </xf>
    <xf numFmtId="0" fontId="22" fillId="0" borderId="8" xfId="0" applyFont="1" applyFill="1" applyBorder="1" applyAlignment="1" applyProtection="1">
      <alignment horizontal="justify" vertical="center" wrapText="1"/>
    </xf>
    <xf numFmtId="14" fontId="0" fillId="0" borderId="39" xfId="0" applyNumberFormat="1" applyBorder="1" applyAlignment="1" applyProtection="1">
      <alignment vertical="center"/>
      <protection locked="0"/>
    </xf>
    <xf numFmtId="168" fontId="0" fillId="0" borderId="39" xfId="0" applyNumberFormat="1" applyBorder="1" applyAlignment="1" applyProtection="1">
      <alignment vertical="center"/>
      <protection locked="0"/>
    </xf>
    <xf numFmtId="167" fontId="0" fillId="0" borderId="39" xfId="0" applyNumberFormat="1" applyBorder="1" applyAlignment="1" applyProtection="1">
      <alignment vertical="center"/>
      <protection locked="0"/>
    </xf>
    <xf numFmtId="4" fontId="0" fillId="0" borderId="39" xfId="0" applyNumberFormat="1" applyBorder="1" applyAlignment="1" applyProtection="1">
      <alignment vertical="center"/>
      <protection locked="0"/>
    </xf>
    <xf numFmtId="166" fontId="9" fillId="2" borderId="0" xfId="1" applyNumberFormat="1" applyFont="1" applyFill="1" applyAlignment="1" applyProtection="1">
      <alignment vertical="center"/>
      <protection locked="0"/>
    </xf>
    <xf numFmtId="166" fontId="8" fillId="0" borderId="39" xfId="1" applyNumberFormat="1" applyFont="1" applyFill="1" applyBorder="1" applyAlignment="1" applyProtection="1">
      <alignment horizontal="center" vertical="center" wrapText="1"/>
      <protection locked="0"/>
    </xf>
    <xf numFmtId="0" fontId="0" fillId="4" borderId="39" xfId="0" applyFill="1" applyBorder="1" applyAlignment="1" applyProtection="1">
      <alignment vertical="center"/>
      <protection locked="0"/>
    </xf>
    <xf numFmtId="0" fontId="0" fillId="0" borderId="39" xfId="0" applyBorder="1" applyAlignment="1" applyProtection="1">
      <alignment horizontal="left" vertical="center" wrapText="1"/>
      <protection locked="0"/>
    </xf>
    <xf numFmtId="3" fontId="0" fillId="0" borderId="39" xfId="0" applyNumberFormat="1" applyBorder="1" applyAlignment="1" applyProtection="1">
      <alignment horizontal="left" vertical="center"/>
      <protection locked="0"/>
    </xf>
    <xf numFmtId="0" fontId="0" fillId="0" borderId="39" xfId="0" applyFill="1" applyBorder="1" applyProtection="1">
      <protection locked="0"/>
    </xf>
    <xf numFmtId="0" fontId="0" fillId="0" borderId="0" xfId="0" applyBorder="1" applyAlignment="1" applyProtection="1">
      <alignment vertical="center"/>
      <protection locked="0"/>
    </xf>
    <xf numFmtId="3" fontId="0" fillId="0" borderId="39" xfId="0" applyNumberFormat="1" applyBorder="1" applyProtection="1">
      <protection locked="0"/>
    </xf>
    <xf numFmtId="41" fontId="22" fillId="0" borderId="17" xfId="4" applyFont="1" applyFill="1" applyBorder="1" applyAlignment="1" applyProtection="1">
      <alignment horizontal="center" vertical="center" wrapText="1"/>
      <protection locked="0"/>
    </xf>
    <xf numFmtId="0" fontId="22" fillId="4" borderId="39" xfId="0" applyFont="1" applyFill="1" applyBorder="1" applyAlignment="1" applyProtection="1">
      <alignment horizontal="center" vertical="center" textRotation="90" wrapText="1"/>
    </xf>
    <xf numFmtId="0" fontId="22" fillId="4" borderId="39" xfId="0" applyFont="1" applyFill="1" applyBorder="1" applyAlignment="1" applyProtection="1">
      <alignment horizontal="center" vertical="center" wrapText="1"/>
    </xf>
    <xf numFmtId="0" fontId="22" fillId="4" borderId="39" xfId="0" applyFont="1" applyFill="1" applyBorder="1" applyAlignment="1" applyProtection="1">
      <alignment vertical="center" wrapText="1"/>
    </xf>
    <xf numFmtId="3" fontId="22" fillId="4" borderId="39" xfId="0" applyNumberFormat="1" applyFont="1" applyFill="1" applyBorder="1" applyAlignment="1" applyProtection="1">
      <alignment horizontal="center" vertical="center" wrapText="1"/>
    </xf>
    <xf numFmtId="0" fontId="22" fillId="0" borderId="38" xfId="0" applyFont="1" applyFill="1" applyBorder="1" applyAlignment="1" applyProtection="1">
      <alignment horizontal="center" vertical="center" wrapText="1"/>
    </xf>
    <xf numFmtId="0" fontId="22" fillId="0" borderId="40" xfId="0" applyFont="1" applyFill="1" applyBorder="1" applyAlignment="1" applyProtection="1">
      <alignment horizontal="center" vertical="center" wrapText="1"/>
    </xf>
    <xf numFmtId="0" fontId="22" fillId="0" borderId="41" xfId="0" applyFont="1" applyFill="1" applyBorder="1" applyAlignment="1" applyProtection="1">
      <alignment horizontal="center" vertical="center" wrapText="1"/>
    </xf>
    <xf numFmtId="0" fontId="22" fillId="0" borderId="42" xfId="0" applyFont="1" applyFill="1" applyBorder="1" applyAlignment="1" applyProtection="1">
      <alignment horizontal="center" vertical="center" wrapText="1"/>
    </xf>
    <xf numFmtId="0" fontId="22" fillId="4" borderId="39" xfId="0" applyFont="1" applyFill="1" applyBorder="1" applyAlignment="1" applyProtection="1">
      <alignment horizontal="center" vertical="center"/>
    </xf>
    <xf numFmtId="0" fontId="23" fillId="0" borderId="0" xfId="0" applyFont="1" applyFill="1" applyBorder="1" applyAlignment="1" applyProtection="1">
      <alignment horizontal="justify" vertical="top" wrapText="1"/>
      <protection locked="0"/>
    </xf>
    <xf numFmtId="0" fontId="22" fillId="2" borderId="16" xfId="0" applyFont="1" applyFill="1" applyBorder="1" applyAlignment="1" applyProtection="1">
      <alignment horizontal="justify" vertical="top" wrapText="1"/>
      <protection locked="0"/>
    </xf>
    <xf numFmtId="0" fontId="22" fillId="2" borderId="18" xfId="0" applyFont="1" applyFill="1" applyBorder="1" applyAlignment="1" applyProtection="1">
      <alignment horizontal="justify" vertical="top" wrapText="1"/>
      <protection locked="0"/>
    </xf>
    <xf numFmtId="0" fontId="22" fillId="2" borderId="28" xfId="0" applyFont="1" applyFill="1" applyBorder="1" applyAlignment="1" applyProtection="1">
      <alignment horizontal="justify" vertical="top" wrapText="1"/>
      <protection locked="0"/>
    </xf>
    <xf numFmtId="0" fontId="22" fillId="0" borderId="30" xfId="0" applyFont="1" applyFill="1" applyBorder="1" applyAlignment="1" applyProtection="1">
      <alignment vertical="center" wrapText="1"/>
    </xf>
    <xf numFmtId="0" fontId="22" fillId="0" borderId="19" xfId="0" applyFont="1" applyFill="1" applyBorder="1" applyAlignment="1" applyProtection="1">
      <alignment vertical="center" wrapText="1"/>
    </xf>
    <xf numFmtId="0" fontId="22" fillId="0" borderId="20" xfId="0" applyFont="1" applyFill="1" applyBorder="1" applyAlignment="1" applyProtection="1">
      <alignment vertical="center" wrapText="1"/>
    </xf>
    <xf numFmtId="0" fontId="22" fillId="0" borderId="29" xfId="0" applyFont="1" applyFill="1" applyBorder="1" applyAlignment="1" applyProtection="1">
      <alignment horizontal="justify" vertical="top" wrapText="1"/>
      <protection locked="0"/>
    </xf>
    <xf numFmtId="0" fontId="22" fillId="0" borderId="0" xfId="0" applyFont="1" applyFill="1" applyBorder="1" applyAlignment="1" applyProtection="1">
      <alignment horizontal="justify" vertical="top" wrapText="1"/>
      <protection locked="0"/>
    </xf>
    <xf numFmtId="0" fontId="22" fillId="0" borderId="26" xfId="0" applyFont="1" applyFill="1" applyBorder="1" applyAlignment="1" applyProtection="1">
      <alignment horizontal="justify" vertical="top" wrapText="1"/>
      <protection locked="0"/>
    </xf>
    <xf numFmtId="0" fontId="22" fillId="0" borderId="27" xfId="0" applyFont="1" applyFill="1" applyBorder="1" applyAlignment="1" applyProtection="1">
      <alignment vertical="center" wrapText="1"/>
    </xf>
    <xf numFmtId="0" fontId="22" fillId="0" borderId="23" xfId="0" applyFont="1" applyFill="1" applyBorder="1" applyAlignment="1" applyProtection="1">
      <alignment vertical="center" wrapText="1"/>
    </xf>
    <xf numFmtId="0" fontId="22" fillId="0" borderId="21" xfId="0" applyFont="1" applyFill="1" applyBorder="1" applyAlignment="1" applyProtection="1">
      <alignment vertical="center" wrapText="1"/>
    </xf>
    <xf numFmtId="0" fontId="22" fillId="0" borderId="25" xfId="0" applyFont="1" applyFill="1" applyBorder="1" applyAlignment="1" applyProtection="1">
      <alignment horizontal="justify" vertical="top" wrapText="1"/>
      <protection locked="0"/>
    </xf>
    <xf numFmtId="0" fontId="25" fillId="2" borderId="22" xfId="2" applyFont="1" applyFill="1" applyBorder="1" applyAlignment="1" applyProtection="1">
      <alignment horizontal="justify" vertical="top" wrapText="1"/>
      <protection locked="0"/>
    </xf>
    <xf numFmtId="0" fontId="25" fillId="2" borderId="23" xfId="2" applyFont="1" applyFill="1" applyBorder="1" applyAlignment="1" applyProtection="1">
      <alignment horizontal="justify" vertical="top" wrapText="1"/>
      <protection locked="0"/>
    </xf>
    <xf numFmtId="0" fontId="25" fillId="2" borderId="24" xfId="2" applyFont="1" applyFill="1" applyBorder="1" applyAlignment="1" applyProtection="1">
      <alignment horizontal="justify" vertical="top" wrapText="1"/>
      <protection locked="0"/>
    </xf>
    <xf numFmtId="0" fontId="22" fillId="0" borderId="31" xfId="0" applyFont="1" applyFill="1" applyBorder="1" applyAlignment="1" applyProtection="1">
      <alignment vertical="center" wrapText="1"/>
    </xf>
    <xf numFmtId="0" fontId="22" fillId="0" borderId="18" xfId="0" applyFont="1" applyFill="1" applyBorder="1" applyAlignment="1" applyProtection="1">
      <alignment vertical="center" wrapText="1"/>
    </xf>
    <xf numFmtId="0" fontId="22" fillId="0" borderId="17" xfId="0" applyFont="1" applyFill="1" applyBorder="1" applyAlignment="1" applyProtection="1">
      <alignment vertical="center" wrapText="1"/>
    </xf>
    <xf numFmtId="165" fontId="22" fillId="0" borderId="16" xfId="0" applyNumberFormat="1" applyFont="1" applyFill="1" applyBorder="1" applyAlignment="1" applyProtection="1">
      <alignment horizontal="justify" vertical="top" wrapText="1"/>
      <protection locked="0"/>
    </xf>
    <xf numFmtId="165" fontId="22" fillId="0" borderId="28" xfId="0" applyNumberFormat="1" applyFont="1" applyFill="1" applyBorder="1" applyAlignment="1" applyProtection="1">
      <alignment horizontal="justify" vertical="top" wrapText="1"/>
      <protection locked="0"/>
    </xf>
    <xf numFmtId="0" fontId="22" fillId="0" borderId="2" xfId="0" applyFont="1" applyFill="1" applyBorder="1" applyAlignment="1" applyProtection="1">
      <alignment horizontal="justify" vertical="top" wrapText="1"/>
      <protection locked="0"/>
    </xf>
    <xf numFmtId="165" fontId="22" fillId="0" borderId="22" xfId="0" applyNumberFormat="1" applyFont="1" applyFill="1" applyBorder="1" applyAlignment="1" applyProtection="1">
      <alignment horizontal="justify" vertical="top" wrapText="1"/>
      <protection locked="0"/>
    </xf>
    <xf numFmtId="165" fontId="22" fillId="0" borderId="24" xfId="0" applyNumberFormat="1" applyFont="1" applyFill="1" applyBorder="1" applyAlignment="1" applyProtection="1">
      <alignment horizontal="justify" vertical="top" wrapText="1"/>
      <protection locked="0"/>
    </xf>
    <xf numFmtId="0" fontId="22" fillId="2" borderId="5" xfId="0" applyFont="1" applyFill="1" applyBorder="1" applyAlignment="1" applyProtection="1">
      <alignment horizontal="justify" vertical="top" wrapText="1"/>
      <protection locked="0"/>
    </xf>
    <xf numFmtId="0" fontId="22" fillId="2" borderId="19" xfId="0" applyFont="1" applyFill="1" applyBorder="1" applyAlignment="1" applyProtection="1">
      <alignment horizontal="justify" vertical="top" wrapText="1"/>
      <protection locked="0"/>
    </xf>
    <xf numFmtId="0" fontId="22" fillId="2" borderId="6" xfId="0" applyFont="1" applyFill="1" applyBorder="1" applyAlignment="1" applyProtection="1">
      <alignment horizontal="justify" vertical="top" wrapText="1"/>
      <protection locked="0"/>
    </xf>
    <xf numFmtId="0" fontId="26" fillId="0" borderId="0" xfId="0" applyFont="1" applyFill="1" applyBorder="1" applyAlignment="1" applyProtection="1">
      <alignment horizontal="center" vertical="top" wrapText="1"/>
      <protection locked="0"/>
    </xf>
    <xf numFmtId="0" fontId="22" fillId="0" borderId="5" xfId="0" applyFont="1" applyFill="1" applyBorder="1" applyAlignment="1" applyProtection="1">
      <alignment horizontal="justify" vertical="top" wrapText="1"/>
      <protection locked="0"/>
    </xf>
    <xf numFmtId="0" fontId="22" fillId="0" borderId="6" xfId="0" applyFont="1" applyFill="1" applyBorder="1" applyAlignment="1" applyProtection="1">
      <alignment horizontal="justify" vertical="top" wrapText="1"/>
      <protection locked="0"/>
    </xf>
    <xf numFmtId="0" fontId="22" fillId="0" borderId="1" xfId="0" applyFont="1" applyFill="1" applyBorder="1" applyAlignment="1" applyProtection="1">
      <alignment horizontal="justify" vertical="top" wrapText="1"/>
    </xf>
    <xf numFmtId="0" fontId="22" fillId="0" borderId="2" xfId="0" applyFont="1" applyFill="1" applyBorder="1" applyAlignment="1" applyProtection="1">
      <alignment horizontal="justify" vertical="top" wrapText="1"/>
    </xf>
    <xf numFmtId="0" fontId="22" fillId="0" borderId="3" xfId="0" applyFont="1" applyFill="1" applyBorder="1" applyAlignment="1" applyProtection="1">
      <alignment horizontal="justify" vertical="top" wrapText="1"/>
    </xf>
    <xf numFmtId="0" fontId="15" fillId="0" borderId="0" xfId="0" applyFont="1" applyAlignment="1">
      <alignment horizontal="center" vertical="top"/>
    </xf>
    <xf numFmtId="0" fontId="16" fillId="3" borderId="1" xfId="0" applyFont="1" applyFill="1" applyBorder="1" applyAlignment="1">
      <alignment horizontal="center" vertical="top" wrapText="1"/>
    </xf>
    <xf numFmtId="0" fontId="16" fillId="3" borderId="2" xfId="0" applyFont="1" applyFill="1" applyBorder="1" applyAlignment="1">
      <alignment horizontal="center" vertical="top" wrapText="1"/>
    </xf>
    <xf numFmtId="0" fontId="16" fillId="3" borderId="3" xfId="0" applyFont="1" applyFill="1" applyBorder="1" applyAlignment="1">
      <alignment horizontal="center" vertical="top" wrapText="1"/>
    </xf>
    <xf numFmtId="0" fontId="17" fillId="0" borderId="35" xfId="0" applyFont="1" applyBorder="1" applyAlignment="1">
      <alignment horizontal="center" wrapText="1"/>
    </xf>
    <xf numFmtId="0" fontId="17" fillId="0" borderId="33" xfId="0" applyFont="1" applyBorder="1" applyAlignment="1">
      <alignment horizontal="center" wrapText="1"/>
    </xf>
    <xf numFmtId="0" fontId="17" fillId="0" borderId="35" xfId="0" applyFont="1" applyBorder="1" applyAlignment="1">
      <alignment horizontal="justify" vertical="top" wrapText="1"/>
    </xf>
    <xf numFmtId="0" fontId="17" fillId="0" borderId="33" xfId="0" applyFont="1" applyBorder="1" applyAlignment="1">
      <alignment horizontal="justify" vertical="top" wrapText="1"/>
    </xf>
    <xf numFmtId="0" fontId="17" fillId="0" borderId="34" xfId="0" applyFont="1" applyBorder="1" applyAlignment="1">
      <alignment horizontal="center" wrapText="1"/>
    </xf>
    <xf numFmtId="0" fontId="17" fillId="0" borderId="34" xfId="0" applyFont="1" applyBorder="1" applyAlignment="1">
      <alignment horizontal="justify" vertical="top" wrapText="1"/>
    </xf>
    <xf numFmtId="0" fontId="16" fillId="3" borderId="29" xfId="0" applyFont="1" applyFill="1" applyBorder="1" applyAlignment="1">
      <alignment horizontal="center" vertical="top" wrapText="1"/>
    </xf>
    <xf numFmtId="0" fontId="16" fillId="3" borderId="0" xfId="0" applyFont="1" applyFill="1" applyBorder="1" applyAlignment="1">
      <alignment horizontal="center" vertical="top" wrapText="1"/>
    </xf>
    <xf numFmtId="0" fontId="17" fillId="0" borderId="4" xfId="0" applyFont="1" applyBorder="1" applyAlignment="1">
      <alignment horizontal="justify" vertical="top" wrapText="1"/>
    </xf>
    <xf numFmtId="0" fontId="17" fillId="0" borderId="3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8" xfId="0" applyFont="1" applyBorder="1" applyAlignment="1">
      <alignment horizontal="center" vertical="center" wrapText="1"/>
    </xf>
  </cellXfs>
  <cellStyles count="5">
    <cellStyle name="Hipervínculo" xfId="2" builtinId="8"/>
    <cellStyle name="Millares" xfId="1" builtinId="3"/>
    <cellStyle name="Millares [0]" xfId="4" builtinId="6"/>
    <cellStyle name="Normal" xfId="0" builtinId="0"/>
    <cellStyle name="Normal_Hoja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161925</xdr:colOff>
          <xdr:row>211</xdr:row>
          <xdr:rowOff>85725</xdr:rowOff>
        </xdr:from>
        <xdr:to>
          <xdr:col>3</xdr:col>
          <xdr:colOff>390525</xdr:colOff>
          <xdr:row>214</xdr:row>
          <xdr:rowOff>38100</xdr:rowOff>
        </xdr:to>
        <xdr:sp macro="" textlink="">
          <xdr:nvSpPr>
            <xdr:cNvPr id="5121" name="Botón 4"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Insertar</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217"/>
  <sheetViews>
    <sheetView tabSelected="1" topLeftCell="A11" zoomScale="91" zoomScaleNormal="91" workbookViewId="0">
      <pane xSplit="3" ySplit="3" topLeftCell="D14" activePane="bottomRight" state="frozen"/>
      <selection activeCell="A11" sqref="A11"/>
      <selection pane="topRight" activeCell="D11" sqref="D11"/>
      <selection pane="bottomLeft" activeCell="A14" sqref="A14"/>
      <selection pane="bottomRight" activeCell="H16" sqref="H16"/>
    </sheetView>
  </sheetViews>
  <sheetFormatPr baseColWidth="10" defaultRowHeight="15" x14ac:dyDescent="0.25"/>
  <cols>
    <col min="1" max="1" width="6.7109375" style="89" customWidth="1"/>
    <col min="2" max="2" width="6" style="89" customWidth="1"/>
    <col min="3" max="3" width="12.85546875" style="89" customWidth="1"/>
    <col min="4" max="4" width="7.42578125" style="89" customWidth="1"/>
    <col min="5" max="5" width="30.85546875" style="89" customWidth="1"/>
    <col min="6" max="6" width="12.28515625" style="29" customWidth="1"/>
    <col min="7" max="7" width="20" style="29" customWidth="1"/>
    <col min="8" max="8" width="34.5703125" style="29" customWidth="1"/>
    <col min="9" max="9" width="13" style="85" customWidth="1"/>
    <col min="10" max="10" width="7.5703125" style="75" customWidth="1"/>
    <col min="11" max="11" width="23.140625" style="28" customWidth="1"/>
    <col min="12" max="12" width="8.140625" style="75" customWidth="1"/>
    <col min="13" max="13" width="15.28515625" style="28" customWidth="1"/>
    <col min="14" max="14" width="27.7109375" style="89" customWidth="1"/>
    <col min="15" max="15" width="14.5703125" style="75" customWidth="1"/>
    <col min="16" max="16" width="10.7109375" style="28" customWidth="1"/>
    <col min="17" max="17" width="15.85546875" style="28" customWidth="1"/>
    <col min="18" max="18" width="9.28515625" style="89" customWidth="1"/>
    <col min="19" max="19" width="16.42578125" style="89" customWidth="1"/>
    <col min="20" max="20" width="16.5703125" style="89" customWidth="1"/>
    <col min="21" max="21" width="15.42578125" style="89" customWidth="1"/>
    <col min="22" max="22" width="13.28515625" style="89" customWidth="1"/>
    <col min="23" max="23" width="12.42578125" style="89" customWidth="1"/>
    <col min="24" max="24" width="13.5703125" style="89" customWidth="1"/>
    <col min="25" max="25" width="8.42578125" style="89" customWidth="1"/>
    <col min="26" max="26" width="8.140625" style="89" customWidth="1"/>
    <col min="27" max="31" width="4.28515625" style="28" customWidth="1"/>
    <col min="32" max="32" width="10.42578125" style="28" customWidth="1"/>
    <col min="33" max="33" width="21.42578125" style="28" customWidth="1"/>
    <col min="34" max="34" width="17.28515625" style="28" bestFit="1" customWidth="1"/>
    <col min="35" max="35" width="32.85546875" style="28" customWidth="1"/>
    <col min="36" max="36" width="45.7109375" style="28" customWidth="1"/>
    <col min="37" max="37" width="35.140625" style="28" customWidth="1"/>
    <col min="38" max="38" width="23.42578125" style="28" customWidth="1"/>
    <col min="39" max="259" width="11.42578125" style="28"/>
    <col min="260" max="260" width="4.140625" style="28" customWidth="1"/>
    <col min="261" max="261" width="8" style="28" customWidth="1"/>
    <col min="262" max="262" width="10.7109375" style="28" customWidth="1"/>
    <col min="263" max="263" width="8.140625" style="28" customWidth="1"/>
    <col min="264" max="269" width="8.42578125" style="28" customWidth="1"/>
    <col min="270" max="270" width="9.42578125" style="28" customWidth="1"/>
    <col min="271" max="271" width="71.42578125" style="28" customWidth="1"/>
    <col min="272" max="273" width="8.85546875" style="28" customWidth="1"/>
    <col min="274" max="274" width="30.7109375" style="28" customWidth="1"/>
    <col min="275" max="275" width="12.7109375" style="28" customWidth="1"/>
    <col min="276" max="276" width="11.85546875" style="28" customWidth="1"/>
    <col min="277" max="277" width="11" style="28" bestFit="1" customWidth="1"/>
    <col min="278" max="278" width="12.7109375" style="28" bestFit="1" customWidth="1"/>
    <col min="279" max="280" width="5.7109375" style="28" customWidth="1"/>
    <col min="281" max="282" width="10.7109375" style="28" customWidth="1"/>
    <col min="283" max="283" width="6.140625" style="28" customWidth="1"/>
    <col min="284" max="284" width="8.140625" style="28" customWidth="1"/>
    <col min="285" max="287" width="4.28515625" style="28" customWidth="1"/>
    <col min="288" max="288" width="6.28515625" style="28" customWidth="1"/>
    <col min="289" max="515" width="11.42578125" style="28"/>
    <col min="516" max="516" width="4.140625" style="28" customWidth="1"/>
    <col min="517" max="517" width="8" style="28" customWidth="1"/>
    <col min="518" max="518" width="10.7109375" style="28" customWidth="1"/>
    <col min="519" max="519" width="8.140625" style="28" customWidth="1"/>
    <col min="520" max="525" width="8.42578125" style="28" customWidth="1"/>
    <col min="526" max="526" width="9.42578125" style="28" customWidth="1"/>
    <col min="527" max="527" width="71.42578125" style="28" customWidth="1"/>
    <col min="528" max="529" width="8.85546875" style="28" customWidth="1"/>
    <col min="530" max="530" width="30.7109375" style="28" customWidth="1"/>
    <col min="531" max="531" width="12.7109375" style="28" customWidth="1"/>
    <col min="532" max="532" width="11.85546875" style="28" customWidth="1"/>
    <col min="533" max="533" width="11" style="28" bestFit="1" customWidth="1"/>
    <col min="534" max="534" width="12.7109375" style="28" bestFit="1" customWidth="1"/>
    <col min="535" max="536" width="5.7109375" style="28" customWidth="1"/>
    <col min="537" max="538" width="10.7109375" style="28" customWidth="1"/>
    <col min="539" max="539" width="6.140625" style="28" customWidth="1"/>
    <col min="540" max="540" width="8.140625" style="28" customWidth="1"/>
    <col min="541" max="543" width="4.28515625" style="28" customWidth="1"/>
    <col min="544" max="544" width="6.28515625" style="28" customWidth="1"/>
    <col min="545" max="771" width="11.42578125" style="28"/>
    <col min="772" max="772" width="4.140625" style="28" customWidth="1"/>
    <col min="773" max="773" width="8" style="28" customWidth="1"/>
    <col min="774" max="774" width="10.7109375" style="28" customWidth="1"/>
    <col min="775" max="775" width="8.140625" style="28" customWidth="1"/>
    <col min="776" max="781" width="8.42578125" style="28" customWidth="1"/>
    <col min="782" max="782" width="9.42578125" style="28" customWidth="1"/>
    <col min="783" max="783" width="71.42578125" style="28" customWidth="1"/>
    <col min="784" max="785" width="8.85546875" style="28" customWidth="1"/>
    <col min="786" max="786" width="30.7109375" style="28" customWidth="1"/>
    <col min="787" max="787" width="12.7109375" style="28" customWidth="1"/>
    <col min="788" max="788" width="11.85546875" style="28" customWidth="1"/>
    <col min="789" max="789" width="11" style="28" bestFit="1" customWidth="1"/>
    <col min="790" max="790" width="12.7109375" style="28" bestFit="1" customWidth="1"/>
    <col min="791" max="792" width="5.7109375" style="28" customWidth="1"/>
    <col min="793" max="794" width="10.7109375" style="28" customWidth="1"/>
    <col min="795" max="795" width="6.140625" style="28" customWidth="1"/>
    <col min="796" max="796" width="8.140625" style="28" customWidth="1"/>
    <col min="797" max="799" width="4.28515625" style="28" customWidth="1"/>
    <col min="800" max="800" width="6.28515625" style="28" customWidth="1"/>
    <col min="801" max="1027" width="11.42578125" style="28"/>
    <col min="1028" max="1028" width="4.140625" style="28" customWidth="1"/>
    <col min="1029" max="1029" width="8" style="28" customWidth="1"/>
    <col min="1030" max="1030" width="10.7109375" style="28" customWidth="1"/>
    <col min="1031" max="1031" width="8.140625" style="28" customWidth="1"/>
    <col min="1032" max="1037" width="8.42578125" style="28" customWidth="1"/>
    <col min="1038" max="1038" width="9.42578125" style="28" customWidth="1"/>
    <col min="1039" max="1039" width="71.42578125" style="28" customWidth="1"/>
    <col min="1040" max="1041" width="8.85546875" style="28" customWidth="1"/>
    <col min="1042" max="1042" width="30.7109375" style="28" customWidth="1"/>
    <col min="1043" max="1043" width="12.7109375" style="28" customWidth="1"/>
    <col min="1044" max="1044" width="11.85546875" style="28" customWidth="1"/>
    <col min="1045" max="1045" width="11" style="28" bestFit="1" customWidth="1"/>
    <col min="1046" max="1046" width="12.7109375" style="28" bestFit="1" customWidth="1"/>
    <col min="1047" max="1048" width="5.7109375" style="28" customWidth="1"/>
    <col min="1049" max="1050" width="10.7109375" style="28" customWidth="1"/>
    <col min="1051" max="1051" width="6.140625" style="28" customWidth="1"/>
    <col min="1052" max="1052" width="8.140625" style="28" customWidth="1"/>
    <col min="1053" max="1055" width="4.28515625" style="28" customWidth="1"/>
    <col min="1056" max="1056" width="6.28515625" style="28" customWidth="1"/>
    <col min="1057" max="1283" width="11.42578125" style="28"/>
    <col min="1284" max="1284" width="4.140625" style="28" customWidth="1"/>
    <col min="1285" max="1285" width="8" style="28" customWidth="1"/>
    <col min="1286" max="1286" width="10.7109375" style="28" customWidth="1"/>
    <col min="1287" max="1287" width="8.140625" style="28" customWidth="1"/>
    <col min="1288" max="1293" width="8.42578125" style="28" customWidth="1"/>
    <col min="1294" max="1294" width="9.42578125" style="28" customWidth="1"/>
    <col min="1295" max="1295" width="71.42578125" style="28" customWidth="1"/>
    <col min="1296" max="1297" width="8.85546875" style="28" customWidth="1"/>
    <col min="1298" max="1298" width="30.7109375" style="28" customWidth="1"/>
    <col min="1299" max="1299" width="12.7109375" style="28" customWidth="1"/>
    <col min="1300" max="1300" width="11.85546875" style="28" customWidth="1"/>
    <col min="1301" max="1301" width="11" style="28" bestFit="1" customWidth="1"/>
    <col min="1302" max="1302" width="12.7109375" style="28" bestFit="1" customWidth="1"/>
    <col min="1303" max="1304" width="5.7109375" style="28" customWidth="1"/>
    <col min="1305" max="1306" width="10.7109375" style="28" customWidth="1"/>
    <col min="1307" max="1307" width="6.140625" style="28" customWidth="1"/>
    <col min="1308" max="1308" width="8.140625" style="28" customWidth="1"/>
    <col min="1309" max="1311" width="4.28515625" style="28" customWidth="1"/>
    <col min="1312" max="1312" width="6.28515625" style="28" customWidth="1"/>
    <col min="1313" max="1539" width="11.42578125" style="28"/>
    <col min="1540" max="1540" width="4.140625" style="28" customWidth="1"/>
    <col min="1541" max="1541" width="8" style="28" customWidth="1"/>
    <col min="1542" max="1542" width="10.7109375" style="28" customWidth="1"/>
    <col min="1543" max="1543" width="8.140625" style="28" customWidth="1"/>
    <col min="1544" max="1549" width="8.42578125" style="28" customWidth="1"/>
    <col min="1550" max="1550" width="9.42578125" style="28" customWidth="1"/>
    <col min="1551" max="1551" width="71.42578125" style="28" customWidth="1"/>
    <col min="1552" max="1553" width="8.85546875" style="28" customWidth="1"/>
    <col min="1554" max="1554" width="30.7109375" style="28" customWidth="1"/>
    <col min="1555" max="1555" width="12.7109375" style="28" customWidth="1"/>
    <col min="1556" max="1556" width="11.85546875" style="28" customWidth="1"/>
    <col min="1557" max="1557" width="11" style="28" bestFit="1" customWidth="1"/>
    <col min="1558" max="1558" width="12.7109375" style="28" bestFit="1" customWidth="1"/>
    <col min="1559" max="1560" width="5.7109375" style="28" customWidth="1"/>
    <col min="1561" max="1562" width="10.7109375" style="28" customWidth="1"/>
    <col min="1563" max="1563" width="6.140625" style="28" customWidth="1"/>
    <col min="1564" max="1564" width="8.140625" style="28" customWidth="1"/>
    <col min="1565" max="1567" width="4.28515625" style="28" customWidth="1"/>
    <col min="1568" max="1568" width="6.28515625" style="28" customWidth="1"/>
    <col min="1569" max="1795" width="11.42578125" style="28"/>
    <col min="1796" max="1796" width="4.140625" style="28" customWidth="1"/>
    <col min="1797" max="1797" width="8" style="28" customWidth="1"/>
    <col min="1798" max="1798" width="10.7109375" style="28" customWidth="1"/>
    <col min="1799" max="1799" width="8.140625" style="28" customWidth="1"/>
    <col min="1800" max="1805" width="8.42578125" style="28" customWidth="1"/>
    <col min="1806" max="1806" width="9.42578125" style="28" customWidth="1"/>
    <col min="1807" max="1807" width="71.42578125" style="28" customWidth="1"/>
    <col min="1808" max="1809" width="8.85546875" style="28" customWidth="1"/>
    <col min="1810" max="1810" width="30.7109375" style="28" customWidth="1"/>
    <col min="1811" max="1811" width="12.7109375" style="28" customWidth="1"/>
    <col min="1812" max="1812" width="11.85546875" style="28" customWidth="1"/>
    <col min="1813" max="1813" width="11" style="28" bestFit="1" customWidth="1"/>
    <col min="1814" max="1814" width="12.7109375" style="28" bestFit="1" customWidth="1"/>
    <col min="1815" max="1816" width="5.7109375" style="28" customWidth="1"/>
    <col min="1817" max="1818" width="10.7109375" style="28" customWidth="1"/>
    <col min="1819" max="1819" width="6.140625" style="28" customWidth="1"/>
    <col min="1820" max="1820" width="8.140625" style="28" customWidth="1"/>
    <col min="1821" max="1823" width="4.28515625" style="28" customWidth="1"/>
    <col min="1824" max="1824" width="6.28515625" style="28" customWidth="1"/>
    <col min="1825" max="2051" width="11.42578125" style="28"/>
    <col min="2052" max="2052" width="4.140625" style="28" customWidth="1"/>
    <col min="2053" max="2053" width="8" style="28" customWidth="1"/>
    <col min="2054" max="2054" width="10.7109375" style="28" customWidth="1"/>
    <col min="2055" max="2055" width="8.140625" style="28" customWidth="1"/>
    <col min="2056" max="2061" width="8.42578125" style="28" customWidth="1"/>
    <col min="2062" max="2062" width="9.42578125" style="28" customWidth="1"/>
    <col min="2063" max="2063" width="71.42578125" style="28" customWidth="1"/>
    <col min="2064" max="2065" width="8.85546875" style="28" customWidth="1"/>
    <col min="2066" max="2066" width="30.7109375" style="28" customWidth="1"/>
    <col min="2067" max="2067" width="12.7109375" style="28" customWidth="1"/>
    <col min="2068" max="2068" width="11.85546875" style="28" customWidth="1"/>
    <col min="2069" max="2069" width="11" style="28" bestFit="1" customWidth="1"/>
    <col min="2070" max="2070" width="12.7109375" style="28" bestFit="1" customWidth="1"/>
    <col min="2071" max="2072" width="5.7109375" style="28" customWidth="1"/>
    <col min="2073" max="2074" width="10.7109375" style="28" customWidth="1"/>
    <col min="2075" max="2075" width="6.140625" style="28" customWidth="1"/>
    <col min="2076" max="2076" width="8.140625" style="28" customWidth="1"/>
    <col min="2077" max="2079" width="4.28515625" style="28" customWidth="1"/>
    <col min="2080" max="2080" width="6.28515625" style="28" customWidth="1"/>
    <col min="2081" max="2307" width="11.42578125" style="28"/>
    <col min="2308" max="2308" width="4.140625" style="28" customWidth="1"/>
    <col min="2309" max="2309" width="8" style="28" customWidth="1"/>
    <col min="2310" max="2310" width="10.7109375" style="28" customWidth="1"/>
    <col min="2311" max="2311" width="8.140625" style="28" customWidth="1"/>
    <col min="2312" max="2317" width="8.42578125" style="28" customWidth="1"/>
    <col min="2318" max="2318" width="9.42578125" style="28" customWidth="1"/>
    <col min="2319" max="2319" width="71.42578125" style="28" customWidth="1"/>
    <col min="2320" max="2321" width="8.85546875" style="28" customWidth="1"/>
    <col min="2322" max="2322" width="30.7109375" style="28" customWidth="1"/>
    <col min="2323" max="2323" width="12.7109375" style="28" customWidth="1"/>
    <col min="2324" max="2324" width="11.85546875" style="28" customWidth="1"/>
    <col min="2325" max="2325" width="11" style="28" bestFit="1" customWidth="1"/>
    <col min="2326" max="2326" width="12.7109375" style="28" bestFit="1" customWidth="1"/>
    <col min="2327" max="2328" width="5.7109375" style="28" customWidth="1"/>
    <col min="2329" max="2330" width="10.7109375" style="28" customWidth="1"/>
    <col min="2331" max="2331" width="6.140625" style="28" customWidth="1"/>
    <col min="2332" max="2332" width="8.140625" style="28" customWidth="1"/>
    <col min="2333" max="2335" width="4.28515625" style="28" customWidth="1"/>
    <col min="2336" max="2336" width="6.28515625" style="28" customWidth="1"/>
    <col min="2337" max="2563" width="11.42578125" style="28"/>
    <col min="2564" max="2564" width="4.140625" style="28" customWidth="1"/>
    <col min="2565" max="2565" width="8" style="28" customWidth="1"/>
    <col min="2566" max="2566" width="10.7109375" style="28" customWidth="1"/>
    <col min="2567" max="2567" width="8.140625" style="28" customWidth="1"/>
    <col min="2568" max="2573" width="8.42578125" style="28" customWidth="1"/>
    <col min="2574" max="2574" width="9.42578125" style="28" customWidth="1"/>
    <col min="2575" max="2575" width="71.42578125" style="28" customWidth="1"/>
    <col min="2576" max="2577" width="8.85546875" style="28" customWidth="1"/>
    <col min="2578" max="2578" width="30.7109375" style="28" customWidth="1"/>
    <col min="2579" max="2579" width="12.7109375" style="28" customWidth="1"/>
    <col min="2580" max="2580" width="11.85546875" style="28" customWidth="1"/>
    <col min="2581" max="2581" width="11" style="28" bestFit="1" customWidth="1"/>
    <col min="2582" max="2582" width="12.7109375" style="28" bestFit="1" customWidth="1"/>
    <col min="2583" max="2584" width="5.7109375" style="28" customWidth="1"/>
    <col min="2585" max="2586" width="10.7109375" style="28" customWidth="1"/>
    <col min="2587" max="2587" width="6.140625" style="28" customWidth="1"/>
    <col min="2588" max="2588" width="8.140625" style="28" customWidth="1"/>
    <col min="2589" max="2591" width="4.28515625" style="28" customWidth="1"/>
    <col min="2592" max="2592" width="6.28515625" style="28" customWidth="1"/>
    <col min="2593" max="2819" width="11.42578125" style="28"/>
    <col min="2820" max="2820" width="4.140625" style="28" customWidth="1"/>
    <col min="2821" max="2821" width="8" style="28" customWidth="1"/>
    <col min="2822" max="2822" width="10.7109375" style="28" customWidth="1"/>
    <col min="2823" max="2823" width="8.140625" style="28" customWidth="1"/>
    <col min="2824" max="2829" width="8.42578125" style="28" customWidth="1"/>
    <col min="2830" max="2830" width="9.42578125" style="28" customWidth="1"/>
    <col min="2831" max="2831" width="71.42578125" style="28" customWidth="1"/>
    <col min="2832" max="2833" width="8.85546875" style="28" customWidth="1"/>
    <col min="2834" max="2834" width="30.7109375" style="28" customWidth="1"/>
    <col min="2835" max="2835" width="12.7109375" style="28" customWidth="1"/>
    <col min="2836" max="2836" width="11.85546875" style="28" customWidth="1"/>
    <col min="2837" max="2837" width="11" style="28" bestFit="1" customWidth="1"/>
    <col min="2838" max="2838" width="12.7109375" style="28" bestFit="1" customWidth="1"/>
    <col min="2839" max="2840" width="5.7109375" style="28" customWidth="1"/>
    <col min="2841" max="2842" width="10.7109375" style="28" customWidth="1"/>
    <col min="2843" max="2843" width="6.140625" style="28" customWidth="1"/>
    <col min="2844" max="2844" width="8.140625" style="28" customWidth="1"/>
    <col min="2845" max="2847" width="4.28515625" style="28" customWidth="1"/>
    <col min="2848" max="2848" width="6.28515625" style="28" customWidth="1"/>
    <col min="2849" max="3075" width="11.42578125" style="28"/>
    <col min="3076" max="3076" width="4.140625" style="28" customWidth="1"/>
    <col min="3077" max="3077" width="8" style="28" customWidth="1"/>
    <col min="3078" max="3078" width="10.7109375" style="28" customWidth="1"/>
    <col min="3079" max="3079" width="8.140625" style="28" customWidth="1"/>
    <col min="3080" max="3085" width="8.42578125" style="28" customWidth="1"/>
    <col min="3086" max="3086" width="9.42578125" style="28" customWidth="1"/>
    <col min="3087" max="3087" width="71.42578125" style="28" customWidth="1"/>
    <col min="3088" max="3089" width="8.85546875" style="28" customWidth="1"/>
    <col min="3090" max="3090" width="30.7109375" style="28" customWidth="1"/>
    <col min="3091" max="3091" width="12.7109375" style="28" customWidth="1"/>
    <col min="3092" max="3092" width="11.85546875" style="28" customWidth="1"/>
    <col min="3093" max="3093" width="11" style="28" bestFit="1" customWidth="1"/>
    <col min="3094" max="3094" width="12.7109375" style="28" bestFit="1" customWidth="1"/>
    <col min="3095" max="3096" width="5.7109375" style="28" customWidth="1"/>
    <col min="3097" max="3098" width="10.7109375" style="28" customWidth="1"/>
    <col min="3099" max="3099" width="6.140625" style="28" customWidth="1"/>
    <col min="3100" max="3100" width="8.140625" style="28" customWidth="1"/>
    <col min="3101" max="3103" width="4.28515625" style="28" customWidth="1"/>
    <col min="3104" max="3104" width="6.28515625" style="28" customWidth="1"/>
    <col min="3105" max="3331" width="11.42578125" style="28"/>
    <col min="3332" max="3332" width="4.140625" style="28" customWidth="1"/>
    <col min="3333" max="3333" width="8" style="28" customWidth="1"/>
    <col min="3334" max="3334" width="10.7109375" style="28" customWidth="1"/>
    <col min="3335" max="3335" width="8.140625" style="28" customWidth="1"/>
    <col min="3336" max="3341" width="8.42578125" style="28" customWidth="1"/>
    <col min="3342" max="3342" width="9.42578125" style="28" customWidth="1"/>
    <col min="3343" max="3343" width="71.42578125" style="28" customWidth="1"/>
    <col min="3344" max="3345" width="8.85546875" style="28" customWidth="1"/>
    <col min="3346" max="3346" width="30.7109375" style="28" customWidth="1"/>
    <col min="3347" max="3347" width="12.7109375" style="28" customWidth="1"/>
    <col min="3348" max="3348" width="11.85546875" style="28" customWidth="1"/>
    <col min="3349" max="3349" width="11" style="28" bestFit="1" customWidth="1"/>
    <col min="3350" max="3350" width="12.7109375" style="28" bestFit="1" customWidth="1"/>
    <col min="3351" max="3352" width="5.7109375" style="28" customWidth="1"/>
    <col min="3353" max="3354" width="10.7109375" style="28" customWidth="1"/>
    <col min="3355" max="3355" width="6.140625" style="28" customWidth="1"/>
    <col min="3356" max="3356" width="8.140625" style="28" customWidth="1"/>
    <col min="3357" max="3359" width="4.28515625" style="28" customWidth="1"/>
    <col min="3360" max="3360" width="6.28515625" style="28" customWidth="1"/>
    <col min="3361" max="3587" width="11.42578125" style="28"/>
    <col min="3588" max="3588" width="4.140625" style="28" customWidth="1"/>
    <col min="3589" max="3589" width="8" style="28" customWidth="1"/>
    <col min="3590" max="3590" width="10.7109375" style="28" customWidth="1"/>
    <col min="3591" max="3591" width="8.140625" style="28" customWidth="1"/>
    <col min="3592" max="3597" width="8.42578125" style="28" customWidth="1"/>
    <col min="3598" max="3598" width="9.42578125" style="28" customWidth="1"/>
    <col min="3599" max="3599" width="71.42578125" style="28" customWidth="1"/>
    <col min="3600" max="3601" width="8.85546875" style="28" customWidth="1"/>
    <col min="3602" max="3602" width="30.7109375" style="28" customWidth="1"/>
    <col min="3603" max="3603" width="12.7109375" style="28" customWidth="1"/>
    <col min="3604" max="3604" width="11.85546875" style="28" customWidth="1"/>
    <col min="3605" max="3605" width="11" style="28" bestFit="1" customWidth="1"/>
    <col min="3606" max="3606" width="12.7109375" style="28" bestFit="1" customWidth="1"/>
    <col min="3607" max="3608" width="5.7109375" style="28" customWidth="1"/>
    <col min="3609" max="3610" width="10.7109375" style="28" customWidth="1"/>
    <col min="3611" max="3611" width="6.140625" style="28" customWidth="1"/>
    <col min="3612" max="3612" width="8.140625" style="28" customWidth="1"/>
    <col min="3613" max="3615" width="4.28515625" style="28" customWidth="1"/>
    <col min="3616" max="3616" width="6.28515625" style="28" customWidth="1"/>
    <col min="3617" max="3843" width="11.42578125" style="28"/>
    <col min="3844" max="3844" width="4.140625" style="28" customWidth="1"/>
    <col min="3845" max="3845" width="8" style="28" customWidth="1"/>
    <col min="3846" max="3846" width="10.7109375" style="28" customWidth="1"/>
    <col min="3847" max="3847" width="8.140625" style="28" customWidth="1"/>
    <col min="3848" max="3853" width="8.42578125" style="28" customWidth="1"/>
    <col min="3854" max="3854" width="9.42578125" style="28" customWidth="1"/>
    <col min="3855" max="3855" width="71.42578125" style="28" customWidth="1"/>
    <col min="3856" max="3857" width="8.85546875" style="28" customWidth="1"/>
    <col min="3858" max="3858" width="30.7109375" style="28" customWidth="1"/>
    <col min="3859" max="3859" width="12.7109375" style="28" customWidth="1"/>
    <col min="3860" max="3860" width="11.85546875" style="28" customWidth="1"/>
    <col min="3861" max="3861" width="11" style="28" bestFit="1" customWidth="1"/>
    <col min="3862" max="3862" width="12.7109375" style="28" bestFit="1" customWidth="1"/>
    <col min="3863" max="3864" width="5.7109375" style="28" customWidth="1"/>
    <col min="3865" max="3866" width="10.7109375" style="28" customWidth="1"/>
    <col min="3867" max="3867" width="6.140625" style="28" customWidth="1"/>
    <col min="3868" max="3868" width="8.140625" style="28" customWidth="1"/>
    <col min="3869" max="3871" width="4.28515625" style="28" customWidth="1"/>
    <col min="3872" max="3872" width="6.28515625" style="28" customWidth="1"/>
    <col min="3873" max="4099" width="11.42578125" style="28"/>
    <col min="4100" max="4100" width="4.140625" style="28" customWidth="1"/>
    <col min="4101" max="4101" width="8" style="28" customWidth="1"/>
    <col min="4102" max="4102" width="10.7109375" style="28" customWidth="1"/>
    <col min="4103" max="4103" width="8.140625" style="28" customWidth="1"/>
    <col min="4104" max="4109" width="8.42578125" style="28" customWidth="1"/>
    <col min="4110" max="4110" width="9.42578125" style="28" customWidth="1"/>
    <col min="4111" max="4111" width="71.42578125" style="28" customWidth="1"/>
    <col min="4112" max="4113" width="8.85546875" style="28" customWidth="1"/>
    <col min="4114" max="4114" width="30.7109375" style="28" customWidth="1"/>
    <col min="4115" max="4115" width="12.7109375" style="28" customWidth="1"/>
    <col min="4116" max="4116" width="11.85546875" style="28" customWidth="1"/>
    <col min="4117" max="4117" width="11" style="28" bestFit="1" customWidth="1"/>
    <col min="4118" max="4118" width="12.7109375" style="28" bestFit="1" customWidth="1"/>
    <col min="4119" max="4120" width="5.7109375" style="28" customWidth="1"/>
    <col min="4121" max="4122" width="10.7109375" style="28" customWidth="1"/>
    <col min="4123" max="4123" width="6.140625" style="28" customWidth="1"/>
    <col min="4124" max="4124" width="8.140625" style="28" customWidth="1"/>
    <col min="4125" max="4127" width="4.28515625" style="28" customWidth="1"/>
    <col min="4128" max="4128" width="6.28515625" style="28" customWidth="1"/>
    <col min="4129" max="4355" width="11.42578125" style="28"/>
    <col min="4356" max="4356" width="4.140625" style="28" customWidth="1"/>
    <col min="4357" max="4357" width="8" style="28" customWidth="1"/>
    <col min="4358" max="4358" width="10.7109375" style="28" customWidth="1"/>
    <col min="4359" max="4359" width="8.140625" style="28" customWidth="1"/>
    <col min="4360" max="4365" width="8.42578125" style="28" customWidth="1"/>
    <col min="4366" max="4366" width="9.42578125" style="28" customWidth="1"/>
    <col min="4367" max="4367" width="71.42578125" style="28" customWidth="1"/>
    <col min="4368" max="4369" width="8.85546875" style="28" customWidth="1"/>
    <col min="4370" max="4370" width="30.7109375" style="28" customWidth="1"/>
    <col min="4371" max="4371" width="12.7109375" style="28" customWidth="1"/>
    <col min="4372" max="4372" width="11.85546875" style="28" customWidth="1"/>
    <col min="4373" max="4373" width="11" style="28" bestFit="1" customWidth="1"/>
    <col min="4374" max="4374" width="12.7109375" style="28" bestFit="1" customWidth="1"/>
    <col min="4375" max="4376" width="5.7109375" style="28" customWidth="1"/>
    <col min="4377" max="4378" width="10.7109375" style="28" customWidth="1"/>
    <col min="4379" max="4379" width="6.140625" style="28" customWidth="1"/>
    <col min="4380" max="4380" width="8.140625" style="28" customWidth="1"/>
    <col min="4381" max="4383" width="4.28515625" style="28" customWidth="1"/>
    <col min="4384" max="4384" width="6.28515625" style="28" customWidth="1"/>
    <col min="4385" max="4611" width="11.42578125" style="28"/>
    <col min="4612" max="4612" width="4.140625" style="28" customWidth="1"/>
    <col min="4613" max="4613" width="8" style="28" customWidth="1"/>
    <col min="4614" max="4614" width="10.7109375" style="28" customWidth="1"/>
    <col min="4615" max="4615" width="8.140625" style="28" customWidth="1"/>
    <col min="4616" max="4621" width="8.42578125" style="28" customWidth="1"/>
    <col min="4622" max="4622" width="9.42578125" style="28" customWidth="1"/>
    <col min="4623" max="4623" width="71.42578125" style="28" customWidth="1"/>
    <col min="4624" max="4625" width="8.85546875" style="28" customWidth="1"/>
    <col min="4626" max="4626" width="30.7109375" style="28" customWidth="1"/>
    <col min="4627" max="4627" width="12.7109375" style="28" customWidth="1"/>
    <col min="4628" max="4628" width="11.85546875" style="28" customWidth="1"/>
    <col min="4629" max="4629" width="11" style="28" bestFit="1" customWidth="1"/>
    <col min="4630" max="4630" width="12.7109375" style="28" bestFit="1" customWidth="1"/>
    <col min="4631" max="4632" width="5.7109375" style="28" customWidth="1"/>
    <col min="4633" max="4634" width="10.7109375" style="28" customWidth="1"/>
    <col min="4635" max="4635" width="6.140625" style="28" customWidth="1"/>
    <col min="4636" max="4636" width="8.140625" style="28" customWidth="1"/>
    <col min="4637" max="4639" width="4.28515625" style="28" customWidth="1"/>
    <col min="4640" max="4640" width="6.28515625" style="28" customWidth="1"/>
    <col min="4641" max="4867" width="11.42578125" style="28"/>
    <col min="4868" max="4868" width="4.140625" style="28" customWidth="1"/>
    <col min="4869" max="4869" width="8" style="28" customWidth="1"/>
    <col min="4870" max="4870" width="10.7109375" style="28" customWidth="1"/>
    <col min="4871" max="4871" width="8.140625" style="28" customWidth="1"/>
    <col min="4872" max="4877" width="8.42578125" style="28" customWidth="1"/>
    <col min="4878" max="4878" width="9.42578125" style="28" customWidth="1"/>
    <col min="4879" max="4879" width="71.42578125" style="28" customWidth="1"/>
    <col min="4880" max="4881" width="8.85546875" style="28" customWidth="1"/>
    <col min="4882" max="4882" width="30.7109375" style="28" customWidth="1"/>
    <col min="4883" max="4883" width="12.7109375" style="28" customWidth="1"/>
    <col min="4884" max="4884" width="11.85546875" style="28" customWidth="1"/>
    <col min="4885" max="4885" width="11" style="28" bestFit="1" customWidth="1"/>
    <col min="4886" max="4886" width="12.7109375" style="28" bestFit="1" customWidth="1"/>
    <col min="4887" max="4888" width="5.7109375" style="28" customWidth="1"/>
    <col min="4889" max="4890" width="10.7109375" style="28" customWidth="1"/>
    <col min="4891" max="4891" width="6.140625" style="28" customWidth="1"/>
    <col min="4892" max="4892" width="8.140625" style="28" customWidth="1"/>
    <col min="4893" max="4895" width="4.28515625" style="28" customWidth="1"/>
    <col min="4896" max="4896" width="6.28515625" style="28" customWidth="1"/>
    <col min="4897" max="5123" width="11.42578125" style="28"/>
    <col min="5124" max="5124" width="4.140625" style="28" customWidth="1"/>
    <col min="5125" max="5125" width="8" style="28" customWidth="1"/>
    <col min="5126" max="5126" width="10.7109375" style="28" customWidth="1"/>
    <col min="5127" max="5127" width="8.140625" style="28" customWidth="1"/>
    <col min="5128" max="5133" width="8.42578125" style="28" customWidth="1"/>
    <col min="5134" max="5134" width="9.42578125" style="28" customWidth="1"/>
    <col min="5135" max="5135" width="71.42578125" style="28" customWidth="1"/>
    <col min="5136" max="5137" width="8.85546875" style="28" customWidth="1"/>
    <col min="5138" max="5138" width="30.7109375" style="28" customWidth="1"/>
    <col min="5139" max="5139" width="12.7109375" style="28" customWidth="1"/>
    <col min="5140" max="5140" width="11.85546875" style="28" customWidth="1"/>
    <col min="5141" max="5141" width="11" style="28" bestFit="1" customWidth="1"/>
    <col min="5142" max="5142" width="12.7109375" style="28" bestFit="1" customWidth="1"/>
    <col min="5143" max="5144" width="5.7109375" style="28" customWidth="1"/>
    <col min="5145" max="5146" width="10.7109375" style="28" customWidth="1"/>
    <col min="5147" max="5147" width="6.140625" style="28" customWidth="1"/>
    <col min="5148" max="5148" width="8.140625" style="28" customWidth="1"/>
    <col min="5149" max="5151" width="4.28515625" style="28" customWidth="1"/>
    <col min="5152" max="5152" width="6.28515625" style="28" customWidth="1"/>
    <col min="5153" max="5379" width="11.42578125" style="28"/>
    <col min="5380" max="5380" width="4.140625" style="28" customWidth="1"/>
    <col min="5381" max="5381" width="8" style="28" customWidth="1"/>
    <col min="5382" max="5382" width="10.7109375" style="28" customWidth="1"/>
    <col min="5383" max="5383" width="8.140625" style="28" customWidth="1"/>
    <col min="5384" max="5389" width="8.42578125" style="28" customWidth="1"/>
    <col min="5390" max="5390" width="9.42578125" style="28" customWidth="1"/>
    <col min="5391" max="5391" width="71.42578125" style="28" customWidth="1"/>
    <col min="5392" max="5393" width="8.85546875" style="28" customWidth="1"/>
    <col min="5394" max="5394" width="30.7109375" style="28" customWidth="1"/>
    <col min="5395" max="5395" width="12.7109375" style="28" customWidth="1"/>
    <col min="5396" max="5396" width="11.85546875" style="28" customWidth="1"/>
    <col min="5397" max="5397" width="11" style="28" bestFit="1" customWidth="1"/>
    <col min="5398" max="5398" width="12.7109375" style="28" bestFit="1" customWidth="1"/>
    <col min="5399" max="5400" width="5.7109375" style="28" customWidth="1"/>
    <col min="5401" max="5402" width="10.7109375" style="28" customWidth="1"/>
    <col min="5403" max="5403" width="6.140625" style="28" customWidth="1"/>
    <col min="5404" max="5404" width="8.140625" style="28" customWidth="1"/>
    <col min="5405" max="5407" width="4.28515625" style="28" customWidth="1"/>
    <col min="5408" max="5408" width="6.28515625" style="28" customWidth="1"/>
    <col min="5409" max="5635" width="11.42578125" style="28"/>
    <col min="5636" max="5636" width="4.140625" style="28" customWidth="1"/>
    <col min="5637" max="5637" width="8" style="28" customWidth="1"/>
    <col min="5638" max="5638" width="10.7109375" style="28" customWidth="1"/>
    <col min="5639" max="5639" width="8.140625" style="28" customWidth="1"/>
    <col min="5640" max="5645" width="8.42578125" style="28" customWidth="1"/>
    <col min="5646" max="5646" width="9.42578125" style="28" customWidth="1"/>
    <col min="5647" max="5647" width="71.42578125" style="28" customWidth="1"/>
    <col min="5648" max="5649" width="8.85546875" style="28" customWidth="1"/>
    <col min="5650" max="5650" width="30.7109375" style="28" customWidth="1"/>
    <col min="5651" max="5651" width="12.7109375" style="28" customWidth="1"/>
    <col min="5652" max="5652" width="11.85546875" style="28" customWidth="1"/>
    <col min="5653" max="5653" width="11" style="28" bestFit="1" customWidth="1"/>
    <col min="5654" max="5654" width="12.7109375" style="28" bestFit="1" customWidth="1"/>
    <col min="5655" max="5656" width="5.7109375" style="28" customWidth="1"/>
    <col min="5657" max="5658" width="10.7109375" style="28" customWidth="1"/>
    <col min="5659" max="5659" width="6.140625" style="28" customWidth="1"/>
    <col min="5660" max="5660" width="8.140625" style="28" customWidth="1"/>
    <col min="5661" max="5663" width="4.28515625" style="28" customWidth="1"/>
    <col min="5664" max="5664" width="6.28515625" style="28" customWidth="1"/>
    <col min="5665" max="5891" width="11.42578125" style="28"/>
    <col min="5892" max="5892" width="4.140625" style="28" customWidth="1"/>
    <col min="5893" max="5893" width="8" style="28" customWidth="1"/>
    <col min="5894" max="5894" width="10.7109375" style="28" customWidth="1"/>
    <col min="5895" max="5895" width="8.140625" style="28" customWidth="1"/>
    <col min="5896" max="5901" width="8.42578125" style="28" customWidth="1"/>
    <col min="5902" max="5902" width="9.42578125" style="28" customWidth="1"/>
    <col min="5903" max="5903" width="71.42578125" style="28" customWidth="1"/>
    <col min="5904" max="5905" width="8.85546875" style="28" customWidth="1"/>
    <col min="5906" max="5906" width="30.7109375" style="28" customWidth="1"/>
    <col min="5907" max="5907" width="12.7109375" style="28" customWidth="1"/>
    <col min="5908" max="5908" width="11.85546875" style="28" customWidth="1"/>
    <col min="5909" max="5909" width="11" style="28" bestFit="1" customWidth="1"/>
    <col min="5910" max="5910" width="12.7109375" style="28" bestFit="1" customWidth="1"/>
    <col min="5911" max="5912" width="5.7109375" style="28" customWidth="1"/>
    <col min="5913" max="5914" width="10.7109375" style="28" customWidth="1"/>
    <col min="5915" max="5915" width="6.140625" style="28" customWidth="1"/>
    <col min="5916" max="5916" width="8.140625" style="28" customWidth="1"/>
    <col min="5917" max="5919" width="4.28515625" style="28" customWidth="1"/>
    <col min="5920" max="5920" width="6.28515625" style="28" customWidth="1"/>
    <col min="5921" max="6147" width="11.42578125" style="28"/>
    <col min="6148" max="6148" width="4.140625" style="28" customWidth="1"/>
    <col min="6149" max="6149" width="8" style="28" customWidth="1"/>
    <col min="6150" max="6150" width="10.7109375" style="28" customWidth="1"/>
    <col min="6151" max="6151" width="8.140625" style="28" customWidth="1"/>
    <col min="6152" max="6157" width="8.42578125" style="28" customWidth="1"/>
    <col min="6158" max="6158" width="9.42578125" style="28" customWidth="1"/>
    <col min="6159" max="6159" width="71.42578125" style="28" customWidth="1"/>
    <col min="6160" max="6161" width="8.85546875" style="28" customWidth="1"/>
    <col min="6162" max="6162" width="30.7109375" style="28" customWidth="1"/>
    <col min="6163" max="6163" width="12.7109375" style="28" customWidth="1"/>
    <col min="6164" max="6164" width="11.85546875" style="28" customWidth="1"/>
    <col min="6165" max="6165" width="11" style="28" bestFit="1" customWidth="1"/>
    <col min="6166" max="6166" width="12.7109375" style="28" bestFit="1" customWidth="1"/>
    <col min="6167" max="6168" width="5.7109375" style="28" customWidth="1"/>
    <col min="6169" max="6170" width="10.7109375" style="28" customWidth="1"/>
    <col min="6171" max="6171" width="6.140625" style="28" customWidth="1"/>
    <col min="6172" max="6172" width="8.140625" style="28" customWidth="1"/>
    <col min="6173" max="6175" width="4.28515625" style="28" customWidth="1"/>
    <col min="6176" max="6176" width="6.28515625" style="28" customWidth="1"/>
    <col min="6177" max="6403" width="11.42578125" style="28"/>
    <col min="6404" max="6404" width="4.140625" style="28" customWidth="1"/>
    <col min="6405" max="6405" width="8" style="28" customWidth="1"/>
    <col min="6406" max="6406" width="10.7109375" style="28" customWidth="1"/>
    <col min="6407" max="6407" width="8.140625" style="28" customWidth="1"/>
    <col min="6408" max="6413" width="8.42578125" style="28" customWidth="1"/>
    <col min="6414" max="6414" width="9.42578125" style="28" customWidth="1"/>
    <col min="6415" max="6415" width="71.42578125" style="28" customWidth="1"/>
    <col min="6416" max="6417" width="8.85546875" style="28" customWidth="1"/>
    <col min="6418" max="6418" width="30.7109375" style="28" customWidth="1"/>
    <col min="6419" max="6419" width="12.7109375" style="28" customWidth="1"/>
    <col min="6420" max="6420" width="11.85546875" style="28" customWidth="1"/>
    <col min="6421" max="6421" width="11" style="28" bestFit="1" customWidth="1"/>
    <col min="6422" max="6422" width="12.7109375" style="28" bestFit="1" customWidth="1"/>
    <col min="6423" max="6424" width="5.7109375" style="28" customWidth="1"/>
    <col min="6425" max="6426" width="10.7109375" style="28" customWidth="1"/>
    <col min="6427" max="6427" width="6.140625" style="28" customWidth="1"/>
    <col min="6428" max="6428" width="8.140625" style="28" customWidth="1"/>
    <col min="6429" max="6431" width="4.28515625" style="28" customWidth="1"/>
    <col min="6432" max="6432" width="6.28515625" style="28" customWidth="1"/>
    <col min="6433" max="6659" width="11.42578125" style="28"/>
    <col min="6660" max="6660" width="4.140625" style="28" customWidth="1"/>
    <col min="6661" max="6661" width="8" style="28" customWidth="1"/>
    <col min="6662" max="6662" width="10.7109375" style="28" customWidth="1"/>
    <col min="6663" max="6663" width="8.140625" style="28" customWidth="1"/>
    <col min="6664" max="6669" width="8.42578125" style="28" customWidth="1"/>
    <col min="6670" max="6670" width="9.42578125" style="28" customWidth="1"/>
    <col min="6671" max="6671" width="71.42578125" style="28" customWidth="1"/>
    <col min="6672" max="6673" width="8.85546875" style="28" customWidth="1"/>
    <col min="6674" max="6674" width="30.7109375" style="28" customWidth="1"/>
    <col min="6675" max="6675" width="12.7109375" style="28" customWidth="1"/>
    <col min="6676" max="6676" width="11.85546875" style="28" customWidth="1"/>
    <col min="6677" max="6677" width="11" style="28" bestFit="1" customWidth="1"/>
    <col min="6678" max="6678" width="12.7109375" style="28" bestFit="1" customWidth="1"/>
    <col min="6679" max="6680" width="5.7109375" style="28" customWidth="1"/>
    <col min="6681" max="6682" width="10.7109375" style="28" customWidth="1"/>
    <col min="6683" max="6683" width="6.140625" style="28" customWidth="1"/>
    <col min="6684" max="6684" width="8.140625" style="28" customWidth="1"/>
    <col min="6685" max="6687" width="4.28515625" style="28" customWidth="1"/>
    <col min="6688" max="6688" width="6.28515625" style="28" customWidth="1"/>
    <col min="6689" max="6915" width="11.42578125" style="28"/>
    <col min="6916" max="6916" width="4.140625" style="28" customWidth="1"/>
    <col min="6917" max="6917" width="8" style="28" customWidth="1"/>
    <col min="6918" max="6918" width="10.7109375" style="28" customWidth="1"/>
    <col min="6919" max="6919" width="8.140625" style="28" customWidth="1"/>
    <col min="6920" max="6925" width="8.42578125" style="28" customWidth="1"/>
    <col min="6926" max="6926" width="9.42578125" style="28" customWidth="1"/>
    <col min="6927" max="6927" width="71.42578125" style="28" customWidth="1"/>
    <col min="6928" max="6929" width="8.85546875" style="28" customWidth="1"/>
    <col min="6930" max="6930" width="30.7109375" style="28" customWidth="1"/>
    <col min="6931" max="6931" width="12.7109375" style="28" customWidth="1"/>
    <col min="6932" max="6932" width="11.85546875" style="28" customWidth="1"/>
    <col min="6933" max="6933" width="11" style="28" bestFit="1" customWidth="1"/>
    <col min="6934" max="6934" width="12.7109375" style="28" bestFit="1" customWidth="1"/>
    <col min="6935" max="6936" width="5.7109375" style="28" customWidth="1"/>
    <col min="6937" max="6938" width="10.7109375" style="28" customWidth="1"/>
    <col min="6939" max="6939" width="6.140625" style="28" customWidth="1"/>
    <col min="6940" max="6940" width="8.140625" style="28" customWidth="1"/>
    <col min="6941" max="6943" width="4.28515625" style="28" customWidth="1"/>
    <col min="6944" max="6944" width="6.28515625" style="28" customWidth="1"/>
    <col min="6945" max="7171" width="11.42578125" style="28"/>
    <col min="7172" max="7172" width="4.140625" style="28" customWidth="1"/>
    <col min="7173" max="7173" width="8" style="28" customWidth="1"/>
    <col min="7174" max="7174" width="10.7109375" style="28" customWidth="1"/>
    <col min="7175" max="7175" width="8.140625" style="28" customWidth="1"/>
    <col min="7176" max="7181" width="8.42578125" style="28" customWidth="1"/>
    <col min="7182" max="7182" width="9.42578125" style="28" customWidth="1"/>
    <col min="7183" max="7183" width="71.42578125" style="28" customWidth="1"/>
    <col min="7184" max="7185" width="8.85546875" style="28" customWidth="1"/>
    <col min="7186" max="7186" width="30.7109375" style="28" customWidth="1"/>
    <col min="7187" max="7187" width="12.7109375" style="28" customWidth="1"/>
    <col min="7188" max="7188" width="11.85546875" style="28" customWidth="1"/>
    <col min="7189" max="7189" width="11" style="28" bestFit="1" customWidth="1"/>
    <col min="7190" max="7190" width="12.7109375" style="28" bestFit="1" customWidth="1"/>
    <col min="7191" max="7192" width="5.7109375" style="28" customWidth="1"/>
    <col min="7193" max="7194" width="10.7109375" style="28" customWidth="1"/>
    <col min="7195" max="7195" width="6.140625" style="28" customWidth="1"/>
    <col min="7196" max="7196" width="8.140625" style="28" customWidth="1"/>
    <col min="7197" max="7199" width="4.28515625" style="28" customWidth="1"/>
    <col min="7200" max="7200" width="6.28515625" style="28" customWidth="1"/>
    <col min="7201" max="7427" width="11.42578125" style="28"/>
    <col min="7428" max="7428" width="4.140625" style="28" customWidth="1"/>
    <col min="7429" max="7429" width="8" style="28" customWidth="1"/>
    <col min="7430" max="7430" width="10.7109375" style="28" customWidth="1"/>
    <col min="7431" max="7431" width="8.140625" style="28" customWidth="1"/>
    <col min="7432" max="7437" width="8.42578125" style="28" customWidth="1"/>
    <col min="7438" max="7438" width="9.42578125" style="28" customWidth="1"/>
    <col min="7439" max="7439" width="71.42578125" style="28" customWidth="1"/>
    <col min="7440" max="7441" width="8.85546875" style="28" customWidth="1"/>
    <col min="7442" max="7442" width="30.7109375" style="28" customWidth="1"/>
    <col min="7443" max="7443" width="12.7109375" style="28" customWidth="1"/>
    <col min="7444" max="7444" width="11.85546875" style="28" customWidth="1"/>
    <col min="7445" max="7445" width="11" style="28" bestFit="1" customWidth="1"/>
    <col min="7446" max="7446" width="12.7109375" style="28" bestFit="1" customWidth="1"/>
    <col min="7447" max="7448" width="5.7109375" style="28" customWidth="1"/>
    <col min="7449" max="7450" width="10.7109375" style="28" customWidth="1"/>
    <col min="7451" max="7451" width="6.140625" style="28" customWidth="1"/>
    <col min="7452" max="7452" width="8.140625" style="28" customWidth="1"/>
    <col min="7453" max="7455" width="4.28515625" style="28" customWidth="1"/>
    <col min="7456" max="7456" width="6.28515625" style="28" customWidth="1"/>
    <col min="7457" max="7683" width="11.42578125" style="28"/>
    <col min="7684" max="7684" width="4.140625" style="28" customWidth="1"/>
    <col min="7685" max="7685" width="8" style="28" customWidth="1"/>
    <col min="7686" max="7686" width="10.7109375" style="28" customWidth="1"/>
    <col min="7687" max="7687" width="8.140625" style="28" customWidth="1"/>
    <col min="7688" max="7693" width="8.42578125" style="28" customWidth="1"/>
    <col min="7694" max="7694" width="9.42578125" style="28" customWidth="1"/>
    <col min="7695" max="7695" width="71.42578125" style="28" customWidth="1"/>
    <col min="7696" max="7697" width="8.85546875" style="28" customWidth="1"/>
    <col min="7698" max="7698" width="30.7109375" style="28" customWidth="1"/>
    <col min="7699" max="7699" width="12.7109375" style="28" customWidth="1"/>
    <col min="7700" max="7700" width="11.85546875" style="28" customWidth="1"/>
    <col min="7701" max="7701" width="11" style="28" bestFit="1" customWidth="1"/>
    <col min="7702" max="7702" width="12.7109375" style="28" bestFit="1" customWidth="1"/>
    <col min="7703" max="7704" width="5.7109375" style="28" customWidth="1"/>
    <col min="7705" max="7706" width="10.7109375" style="28" customWidth="1"/>
    <col min="7707" max="7707" width="6.140625" style="28" customWidth="1"/>
    <col min="7708" max="7708" width="8.140625" style="28" customWidth="1"/>
    <col min="7709" max="7711" width="4.28515625" style="28" customWidth="1"/>
    <col min="7712" max="7712" width="6.28515625" style="28" customWidth="1"/>
    <col min="7713" max="7939" width="11.42578125" style="28"/>
    <col min="7940" max="7940" width="4.140625" style="28" customWidth="1"/>
    <col min="7941" max="7941" width="8" style="28" customWidth="1"/>
    <col min="7942" max="7942" width="10.7109375" style="28" customWidth="1"/>
    <col min="7943" max="7943" width="8.140625" style="28" customWidth="1"/>
    <col min="7944" max="7949" width="8.42578125" style="28" customWidth="1"/>
    <col min="7950" max="7950" width="9.42578125" style="28" customWidth="1"/>
    <col min="7951" max="7951" width="71.42578125" style="28" customWidth="1"/>
    <col min="7952" max="7953" width="8.85546875" style="28" customWidth="1"/>
    <col min="7954" max="7954" width="30.7109375" style="28" customWidth="1"/>
    <col min="7955" max="7955" width="12.7109375" style="28" customWidth="1"/>
    <col min="7956" max="7956" width="11.85546875" style="28" customWidth="1"/>
    <col min="7957" max="7957" width="11" style="28" bestFit="1" customWidth="1"/>
    <col min="7958" max="7958" width="12.7109375" style="28" bestFit="1" customWidth="1"/>
    <col min="7959" max="7960" width="5.7109375" style="28" customWidth="1"/>
    <col min="7961" max="7962" width="10.7109375" style="28" customWidth="1"/>
    <col min="7963" max="7963" width="6.140625" style="28" customWidth="1"/>
    <col min="7964" max="7964" width="8.140625" style="28" customWidth="1"/>
    <col min="7965" max="7967" width="4.28515625" style="28" customWidth="1"/>
    <col min="7968" max="7968" width="6.28515625" style="28" customWidth="1"/>
    <col min="7969" max="8195" width="11.42578125" style="28"/>
    <col min="8196" max="8196" width="4.140625" style="28" customWidth="1"/>
    <col min="8197" max="8197" width="8" style="28" customWidth="1"/>
    <col min="8198" max="8198" width="10.7109375" style="28" customWidth="1"/>
    <col min="8199" max="8199" width="8.140625" style="28" customWidth="1"/>
    <col min="8200" max="8205" width="8.42578125" style="28" customWidth="1"/>
    <col min="8206" max="8206" width="9.42578125" style="28" customWidth="1"/>
    <col min="8207" max="8207" width="71.42578125" style="28" customWidth="1"/>
    <col min="8208" max="8209" width="8.85546875" style="28" customWidth="1"/>
    <col min="8210" max="8210" width="30.7109375" style="28" customWidth="1"/>
    <col min="8211" max="8211" width="12.7109375" style="28" customWidth="1"/>
    <col min="8212" max="8212" width="11.85546875" style="28" customWidth="1"/>
    <col min="8213" max="8213" width="11" style="28" bestFit="1" customWidth="1"/>
    <col min="8214" max="8214" width="12.7109375" style="28" bestFit="1" customWidth="1"/>
    <col min="8215" max="8216" width="5.7109375" style="28" customWidth="1"/>
    <col min="8217" max="8218" width="10.7109375" style="28" customWidth="1"/>
    <col min="8219" max="8219" width="6.140625" style="28" customWidth="1"/>
    <col min="8220" max="8220" width="8.140625" style="28" customWidth="1"/>
    <col min="8221" max="8223" width="4.28515625" style="28" customWidth="1"/>
    <col min="8224" max="8224" width="6.28515625" style="28" customWidth="1"/>
    <col min="8225" max="8451" width="11.42578125" style="28"/>
    <col min="8452" max="8452" width="4.140625" style="28" customWidth="1"/>
    <col min="8453" max="8453" width="8" style="28" customWidth="1"/>
    <col min="8454" max="8454" width="10.7109375" style="28" customWidth="1"/>
    <col min="8455" max="8455" width="8.140625" style="28" customWidth="1"/>
    <col min="8456" max="8461" width="8.42578125" style="28" customWidth="1"/>
    <col min="8462" max="8462" width="9.42578125" style="28" customWidth="1"/>
    <col min="8463" max="8463" width="71.42578125" style="28" customWidth="1"/>
    <col min="8464" max="8465" width="8.85546875" style="28" customWidth="1"/>
    <col min="8466" max="8466" width="30.7109375" style="28" customWidth="1"/>
    <col min="8467" max="8467" width="12.7109375" style="28" customWidth="1"/>
    <col min="8468" max="8468" width="11.85546875" style="28" customWidth="1"/>
    <col min="8469" max="8469" width="11" style="28" bestFit="1" customWidth="1"/>
    <col min="8470" max="8470" width="12.7109375" style="28" bestFit="1" customWidth="1"/>
    <col min="8471" max="8472" width="5.7109375" style="28" customWidth="1"/>
    <col min="8473" max="8474" width="10.7109375" style="28" customWidth="1"/>
    <col min="8475" max="8475" width="6.140625" style="28" customWidth="1"/>
    <col min="8476" max="8476" width="8.140625" style="28" customWidth="1"/>
    <col min="8477" max="8479" width="4.28515625" style="28" customWidth="1"/>
    <col min="8480" max="8480" width="6.28515625" style="28" customWidth="1"/>
    <col min="8481" max="8707" width="11.42578125" style="28"/>
    <col min="8708" max="8708" width="4.140625" style="28" customWidth="1"/>
    <col min="8709" max="8709" width="8" style="28" customWidth="1"/>
    <col min="8710" max="8710" width="10.7109375" style="28" customWidth="1"/>
    <col min="8711" max="8711" width="8.140625" style="28" customWidth="1"/>
    <col min="8712" max="8717" width="8.42578125" style="28" customWidth="1"/>
    <col min="8718" max="8718" width="9.42578125" style="28" customWidth="1"/>
    <col min="8719" max="8719" width="71.42578125" style="28" customWidth="1"/>
    <col min="8720" max="8721" width="8.85546875" style="28" customWidth="1"/>
    <col min="8722" max="8722" width="30.7109375" style="28" customWidth="1"/>
    <col min="8723" max="8723" width="12.7109375" style="28" customWidth="1"/>
    <col min="8724" max="8724" width="11.85546875" style="28" customWidth="1"/>
    <col min="8725" max="8725" width="11" style="28" bestFit="1" customWidth="1"/>
    <col min="8726" max="8726" width="12.7109375" style="28" bestFit="1" customWidth="1"/>
    <col min="8727" max="8728" width="5.7109375" style="28" customWidth="1"/>
    <col min="8729" max="8730" width="10.7109375" style="28" customWidth="1"/>
    <col min="8731" max="8731" width="6.140625" style="28" customWidth="1"/>
    <col min="8732" max="8732" width="8.140625" style="28" customWidth="1"/>
    <col min="8733" max="8735" width="4.28515625" style="28" customWidth="1"/>
    <col min="8736" max="8736" width="6.28515625" style="28" customWidth="1"/>
    <col min="8737" max="8963" width="11.42578125" style="28"/>
    <col min="8964" max="8964" width="4.140625" style="28" customWidth="1"/>
    <col min="8965" max="8965" width="8" style="28" customWidth="1"/>
    <col min="8966" max="8966" width="10.7109375" style="28" customWidth="1"/>
    <col min="8967" max="8967" width="8.140625" style="28" customWidth="1"/>
    <col min="8968" max="8973" width="8.42578125" style="28" customWidth="1"/>
    <col min="8974" max="8974" width="9.42578125" style="28" customWidth="1"/>
    <col min="8975" max="8975" width="71.42578125" style="28" customWidth="1"/>
    <col min="8976" max="8977" width="8.85546875" style="28" customWidth="1"/>
    <col min="8978" max="8978" width="30.7109375" style="28" customWidth="1"/>
    <col min="8979" max="8979" width="12.7109375" style="28" customWidth="1"/>
    <col min="8980" max="8980" width="11.85546875" style="28" customWidth="1"/>
    <col min="8981" max="8981" width="11" style="28" bestFit="1" customWidth="1"/>
    <col min="8982" max="8982" width="12.7109375" style="28" bestFit="1" customWidth="1"/>
    <col min="8983" max="8984" width="5.7109375" style="28" customWidth="1"/>
    <col min="8985" max="8986" width="10.7109375" style="28" customWidth="1"/>
    <col min="8987" max="8987" width="6.140625" style="28" customWidth="1"/>
    <col min="8988" max="8988" width="8.140625" style="28" customWidth="1"/>
    <col min="8989" max="8991" width="4.28515625" style="28" customWidth="1"/>
    <col min="8992" max="8992" width="6.28515625" style="28" customWidth="1"/>
    <col min="8993" max="9219" width="11.42578125" style="28"/>
    <col min="9220" max="9220" width="4.140625" style="28" customWidth="1"/>
    <col min="9221" max="9221" width="8" style="28" customWidth="1"/>
    <col min="9222" max="9222" width="10.7109375" style="28" customWidth="1"/>
    <col min="9223" max="9223" width="8.140625" style="28" customWidth="1"/>
    <col min="9224" max="9229" width="8.42578125" style="28" customWidth="1"/>
    <col min="9230" max="9230" width="9.42578125" style="28" customWidth="1"/>
    <col min="9231" max="9231" width="71.42578125" style="28" customWidth="1"/>
    <col min="9232" max="9233" width="8.85546875" style="28" customWidth="1"/>
    <col min="9234" max="9234" width="30.7109375" style="28" customWidth="1"/>
    <col min="9235" max="9235" width="12.7109375" style="28" customWidth="1"/>
    <col min="9236" max="9236" width="11.85546875" style="28" customWidth="1"/>
    <col min="9237" max="9237" width="11" style="28" bestFit="1" customWidth="1"/>
    <col min="9238" max="9238" width="12.7109375" style="28" bestFit="1" customWidth="1"/>
    <col min="9239" max="9240" width="5.7109375" style="28" customWidth="1"/>
    <col min="9241" max="9242" width="10.7109375" style="28" customWidth="1"/>
    <col min="9243" max="9243" width="6.140625" style="28" customWidth="1"/>
    <col min="9244" max="9244" width="8.140625" style="28" customWidth="1"/>
    <col min="9245" max="9247" width="4.28515625" style="28" customWidth="1"/>
    <col min="9248" max="9248" width="6.28515625" style="28" customWidth="1"/>
    <col min="9249" max="9475" width="11.42578125" style="28"/>
    <col min="9476" max="9476" width="4.140625" style="28" customWidth="1"/>
    <col min="9477" max="9477" width="8" style="28" customWidth="1"/>
    <col min="9478" max="9478" width="10.7109375" style="28" customWidth="1"/>
    <col min="9479" max="9479" width="8.140625" style="28" customWidth="1"/>
    <col min="9480" max="9485" width="8.42578125" style="28" customWidth="1"/>
    <col min="9486" max="9486" width="9.42578125" style="28" customWidth="1"/>
    <col min="9487" max="9487" width="71.42578125" style="28" customWidth="1"/>
    <col min="9488" max="9489" width="8.85546875" style="28" customWidth="1"/>
    <col min="9490" max="9490" width="30.7109375" style="28" customWidth="1"/>
    <col min="9491" max="9491" width="12.7109375" style="28" customWidth="1"/>
    <col min="9492" max="9492" width="11.85546875" style="28" customWidth="1"/>
    <col min="9493" max="9493" width="11" style="28" bestFit="1" customWidth="1"/>
    <col min="9494" max="9494" width="12.7109375" style="28" bestFit="1" customWidth="1"/>
    <col min="9495" max="9496" width="5.7109375" style="28" customWidth="1"/>
    <col min="9497" max="9498" width="10.7109375" style="28" customWidth="1"/>
    <col min="9499" max="9499" width="6.140625" style="28" customWidth="1"/>
    <col min="9500" max="9500" width="8.140625" style="28" customWidth="1"/>
    <col min="9501" max="9503" width="4.28515625" style="28" customWidth="1"/>
    <col min="9504" max="9504" width="6.28515625" style="28" customWidth="1"/>
    <col min="9505" max="9731" width="11.42578125" style="28"/>
    <col min="9732" max="9732" width="4.140625" style="28" customWidth="1"/>
    <col min="9733" max="9733" width="8" style="28" customWidth="1"/>
    <col min="9734" max="9734" width="10.7109375" style="28" customWidth="1"/>
    <col min="9735" max="9735" width="8.140625" style="28" customWidth="1"/>
    <col min="9736" max="9741" width="8.42578125" style="28" customWidth="1"/>
    <col min="9742" max="9742" width="9.42578125" style="28" customWidth="1"/>
    <col min="9743" max="9743" width="71.42578125" style="28" customWidth="1"/>
    <col min="9744" max="9745" width="8.85546875" style="28" customWidth="1"/>
    <col min="9746" max="9746" width="30.7109375" style="28" customWidth="1"/>
    <col min="9747" max="9747" width="12.7109375" style="28" customWidth="1"/>
    <col min="9748" max="9748" width="11.85546875" style="28" customWidth="1"/>
    <col min="9749" max="9749" width="11" style="28" bestFit="1" customWidth="1"/>
    <col min="9750" max="9750" width="12.7109375" style="28" bestFit="1" customWidth="1"/>
    <col min="9751" max="9752" width="5.7109375" style="28" customWidth="1"/>
    <col min="9753" max="9754" width="10.7109375" style="28" customWidth="1"/>
    <col min="9755" max="9755" width="6.140625" style="28" customWidth="1"/>
    <col min="9756" max="9756" width="8.140625" style="28" customWidth="1"/>
    <col min="9757" max="9759" width="4.28515625" style="28" customWidth="1"/>
    <col min="9760" max="9760" width="6.28515625" style="28" customWidth="1"/>
    <col min="9761" max="9987" width="11.42578125" style="28"/>
    <col min="9988" max="9988" width="4.140625" style="28" customWidth="1"/>
    <col min="9989" max="9989" width="8" style="28" customWidth="1"/>
    <col min="9990" max="9990" width="10.7109375" style="28" customWidth="1"/>
    <col min="9991" max="9991" width="8.140625" style="28" customWidth="1"/>
    <col min="9992" max="9997" width="8.42578125" style="28" customWidth="1"/>
    <col min="9998" max="9998" width="9.42578125" style="28" customWidth="1"/>
    <col min="9999" max="9999" width="71.42578125" style="28" customWidth="1"/>
    <col min="10000" max="10001" width="8.85546875" style="28" customWidth="1"/>
    <col min="10002" max="10002" width="30.7109375" style="28" customWidth="1"/>
    <col min="10003" max="10003" width="12.7109375" style="28" customWidth="1"/>
    <col min="10004" max="10004" width="11.85546875" style="28" customWidth="1"/>
    <col min="10005" max="10005" width="11" style="28" bestFit="1" customWidth="1"/>
    <col min="10006" max="10006" width="12.7109375" style="28" bestFit="1" customWidth="1"/>
    <col min="10007" max="10008" width="5.7109375" style="28" customWidth="1"/>
    <col min="10009" max="10010" width="10.7109375" style="28" customWidth="1"/>
    <col min="10011" max="10011" width="6.140625" style="28" customWidth="1"/>
    <col min="10012" max="10012" width="8.140625" style="28" customWidth="1"/>
    <col min="10013" max="10015" width="4.28515625" style="28" customWidth="1"/>
    <col min="10016" max="10016" width="6.28515625" style="28" customWidth="1"/>
    <col min="10017" max="10243" width="11.42578125" style="28"/>
    <col min="10244" max="10244" width="4.140625" style="28" customWidth="1"/>
    <col min="10245" max="10245" width="8" style="28" customWidth="1"/>
    <col min="10246" max="10246" width="10.7109375" style="28" customWidth="1"/>
    <col min="10247" max="10247" width="8.140625" style="28" customWidth="1"/>
    <col min="10248" max="10253" width="8.42578125" style="28" customWidth="1"/>
    <col min="10254" max="10254" width="9.42578125" style="28" customWidth="1"/>
    <col min="10255" max="10255" width="71.42578125" style="28" customWidth="1"/>
    <col min="10256" max="10257" width="8.85546875" style="28" customWidth="1"/>
    <col min="10258" max="10258" width="30.7109375" style="28" customWidth="1"/>
    <col min="10259" max="10259" width="12.7109375" style="28" customWidth="1"/>
    <col min="10260" max="10260" width="11.85546875" style="28" customWidth="1"/>
    <col min="10261" max="10261" width="11" style="28" bestFit="1" customWidth="1"/>
    <col min="10262" max="10262" width="12.7109375" style="28" bestFit="1" customWidth="1"/>
    <col min="10263" max="10264" width="5.7109375" style="28" customWidth="1"/>
    <col min="10265" max="10266" width="10.7109375" style="28" customWidth="1"/>
    <col min="10267" max="10267" width="6.140625" style="28" customWidth="1"/>
    <col min="10268" max="10268" width="8.140625" style="28" customWidth="1"/>
    <col min="10269" max="10271" width="4.28515625" style="28" customWidth="1"/>
    <col min="10272" max="10272" width="6.28515625" style="28" customWidth="1"/>
    <col min="10273" max="10499" width="11.42578125" style="28"/>
    <col min="10500" max="10500" width="4.140625" style="28" customWidth="1"/>
    <col min="10501" max="10501" width="8" style="28" customWidth="1"/>
    <col min="10502" max="10502" width="10.7109375" style="28" customWidth="1"/>
    <col min="10503" max="10503" width="8.140625" style="28" customWidth="1"/>
    <col min="10504" max="10509" width="8.42578125" style="28" customWidth="1"/>
    <col min="10510" max="10510" width="9.42578125" style="28" customWidth="1"/>
    <col min="10511" max="10511" width="71.42578125" style="28" customWidth="1"/>
    <col min="10512" max="10513" width="8.85546875" style="28" customWidth="1"/>
    <col min="10514" max="10514" width="30.7109375" style="28" customWidth="1"/>
    <col min="10515" max="10515" width="12.7109375" style="28" customWidth="1"/>
    <col min="10516" max="10516" width="11.85546875" style="28" customWidth="1"/>
    <col min="10517" max="10517" width="11" style="28" bestFit="1" customWidth="1"/>
    <col min="10518" max="10518" width="12.7109375" style="28" bestFit="1" customWidth="1"/>
    <col min="10519" max="10520" width="5.7109375" style="28" customWidth="1"/>
    <col min="10521" max="10522" width="10.7109375" style="28" customWidth="1"/>
    <col min="10523" max="10523" width="6.140625" style="28" customWidth="1"/>
    <col min="10524" max="10524" width="8.140625" style="28" customWidth="1"/>
    <col min="10525" max="10527" width="4.28515625" style="28" customWidth="1"/>
    <col min="10528" max="10528" width="6.28515625" style="28" customWidth="1"/>
    <col min="10529" max="10755" width="11.42578125" style="28"/>
    <col min="10756" max="10756" width="4.140625" style="28" customWidth="1"/>
    <col min="10757" max="10757" width="8" style="28" customWidth="1"/>
    <col min="10758" max="10758" width="10.7109375" style="28" customWidth="1"/>
    <col min="10759" max="10759" width="8.140625" style="28" customWidth="1"/>
    <col min="10760" max="10765" width="8.42578125" style="28" customWidth="1"/>
    <col min="10766" max="10766" width="9.42578125" style="28" customWidth="1"/>
    <col min="10767" max="10767" width="71.42578125" style="28" customWidth="1"/>
    <col min="10768" max="10769" width="8.85546875" style="28" customWidth="1"/>
    <col min="10770" max="10770" width="30.7109375" style="28" customWidth="1"/>
    <col min="10771" max="10771" width="12.7109375" style="28" customWidth="1"/>
    <col min="10772" max="10772" width="11.85546875" style="28" customWidth="1"/>
    <col min="10773" max="10773" width="11" style="28" bestFit="1" customWidth="1"/>
    <col min="10774" max="10774" width="12.7109375" style="28" bestFit="1" customWidth="1"/>
    <col min="10775" max="10776" width="5.7109375" style="28" customWidth="1"/>
    <col min="10777" max="10778" width="10.7109375" style="28" customWidth="1"/>
    <col min="10779" max="10779" width="6.140625" style="28" customWidth="1"/>
    <col min="10780" max="10780" width="8.140625" style="28" customWidth="1"/>
    <col min="10781" max="10783" width="4.28515625" style="28" customWidth="1"/>
    <col min="10784" max="10784" width="6.28515625" style="28" customWidth="1"/>
    <col min="10785" max="11011" width="11.42578125" style="28"/>
    <col min="11012" max="11012" width="4.140625" style="28" customWidth="1"/>
    <col min="11013" max="11013" width="8" style="28" customWidth="1"/>
    <col min="11014" max="11014" width="10.7109375" style="28" customWidth="1"/>
    <col min="11015" max="11015" width="8.140625" style="28" customWidth="1"/>
    <col min="11016" max="11021" width="8.42578125" style="28" customWidth="1"/>
    <col min="11022" max="11022" width="9.42578125" style="28" customWidth="1"/>
    <col min="11023" max="11023" width="71.42578125" style="28" customWidth="1"/>
    <col min="11024" max="11025" width="8.85546875" style="28" customWidth="1"/>
    <col min="11026" max="11026" width="30.7109375" style="28" customWidth="1"/>
    <col min="11027" max="11027" width="12.7109375" style="28" customWidth="1"/>
    <col min="11028" max="11028" width="11.85546875" style="28" customWidth="1"/>
    <col min="11029" max="11029" width="11" style="28" bestFit="1" customWidth="1"/>
    <col min="11030" max="11030" width="12.7109375" style="28" bestFit="1" customWidth="1"/>
    <col min="11031" max="11032" width="5.7109375" style="28" customWidth="1"/>
    <col min="11033" max="11034" width="10.7109375" style="28" customWidth="1"/>
    <col min="11035" max="11035" width="6.140625" style="28" customWidth="1"/>
    <col min="11036" max="11036" width="8.140625" style="28" customWidth="1"/>
    <col min="11037" max="11039" width="4.28515625" style="28" customWidth="1"/>
    <col min="11040" max="11040" width="6.28515625" style="28" customWidth="1"/>
    <col min="11041" max="11267" width="11.42578125" style="28"/>
    <col min="11268" max="11268" width="4.140625" style="28" customWidth="1"/>
    <col min="11269" max="11269" width="8" style="28" customWidth="1"/>
    <col min="11270" max="11270" width="10.7109375" style="28" customWidth="1"/>
    <col min="11271" max="11271" width="8.140625" style="28" customWidth="1"/>
    <col min="11272" max="11277" width="8.42578125" style="28" customWidth="1"/>
    <col min="11278" max="11278" width="9.42578125" style="28" customWidth="1"/>
    <col min="11279" max="11279" width="71.42578125" style="28" customWidth="1"/>
    <col min="11280" max="11281" width="8.85546875" style="28" customWidth="1"/>
    <col min="11282" max="11282" width="30.7109375" style="28" customWidth="1"/>
    <col min="11283" max="11283" width="12.7109375" style="28" customWidth="1"/>
    <col min="11284" max="11284" width="11.85546875" style="28" customWidth="1"/>
    <col min="11285" max="11285" width="11" style="28" bestFit="1" customWidth="1"/>
    <col min="11286" max="11286" width="12.7109375" style="28" bestFit="1" customWidth="1"/>
    <col min="11287" max="11288" width="5.7109375" style="28" customWidth="1"/>
    <col min="11289" max="11290" width="10.7109375" style="28" customWidth="1"/>
    <col min="11291" max="11291" width="6.140625" style="28" customWidth="1"/>
    <col min="11292" max="11292" width="8.140625" style="28" customWidth="1"/>
    <col min="11293" max="11295" width="4.28515625" style="28" customWidth="1"/>
    <col min="11296" max="11296" width="6.28515625" style="28" customWidth="1"/>
    <col min="11297" max="11523" width="11.42578125" style="28"/>
    <col min="11524" max="11524" width="4.140625" style="28" customWidth="1"/>
    <col min="11525" max="11525" width="8" style="28" customWidth="1"/>
    <col min="11526" max="11526" width="10.7109375" style="28" customWidth="1"/>
    <col min="11527" max="11527" width="8.140625" style="28" customWidth="1"/>
    <col min="11528" max="11533" width="8.42578125" style="28" customWidth="1"/>
    <col min="11534" max="11534" width="9.42578125" style="28" customWidth="1"/>
    <col min="11535" max="11535" width="71.42578125" style="28" customWidth="1"/>
    <col min="11536" max="11537" width="8.85546875" style="28" customWidth="1"/>
    <col min="11538" max="11538" width="30.7109375" style="28" customWidth="1"/>
    <col min="11539" max="11539" width="12.7109375" style="28" customWidth="1"/>
    <col min="11540" max="11540" width="11.85546875" style="28" customWidth="1"/>
    <col min="11541" max="11541" width="11" style="28" bestFit="1" customWidth="1"/>
    <col min="11542" max="11542" width="12.7109375" style="28" bestFit="1" customWidth="1"/>
    <col min="11543" max="11544" width="5.7109375" style="28" customWidth="1"/>
    <col min="11545" max="11546" width="10.7109375" style="28" customWidth="1"/>
    <col min="11547" max="11547" width="6.140625" style="28" customWidth="1"/>
    <col min="11548" max="11548" width="8.140625" style="28" customWidth="1"/>
    <col min="11549" max="11551" width="4.28515625" style="28" customWidth="1"/>
    <col min="11552" max="11552" width="6.28515625" style="28" customWidth="1"/>
    <col min="11553" max="11779" width="11.42578125" style="28"/>
    <col min="11780" max="11780" width="4.140625" style="28" customWidth="1"/>
    <col min="11781" max="11781" width="8" style="28" customWidth="1"/>
    <col min="11782" max="11782" width="10.7109375" style="28" customWidth="1"/>
    <col min="11783" max="11783" width="8.140625" style="28" customWidth="1"/>
    <col min="11784" max="11789" width="8.42578125" style="28" customWidth="1"/>
    <col min="11790" max="11790" width="9.42578125" style="28" customWidth="1"/>
    <col min="11791" max="11791" width="71.42578125" style="28" customWidth="1"/>
    <col min="11792" max="11793" width="8.85546875" style="28" customWidth="1"/>
    <col min="11794" max="11794" width="30.7109375" style="28" customWidth="1"/>
    <col min="11795" max="11795" width="12.7109375" style="28" customWidth="1"/>
    <col min="11796" max="11796" width="11.85546875" style="28" customWidth="1"/>
    <col min="11797" max="11797" width="11" style="28" bestFit="1" customWidth="1"/>
    <col min="11798" max="11798" width="12.7109375" style="28" bestFit="1" customWidth="1"/>
    <col min="11799" max="11800" width="5.7109375" style="28" customWidth="1"/>
    <col min="11801" max="11802" width="10.7109375" style="28" customWidth="1"/>
    <col min="11803" max="11803" width="6.140625" style="28" customWidth="1"/>
    <col min="11804" max="11804" width="8.140625" style="28" customWidth="1"/>
    <col min="11805" max="11807" width="4.28515625" style="28" customWidth="1"/>
    <col min="11808" max="11808" width="6.28515625" style="28" customWidth="1"/>
    <col min="11809" max="12035" width="11.42578125" style="28"/>
    <col min="12036" max="12036" width="4.140625" style="28" customWidth="1"/>
    <col min="12037" max="12037" width="8" style="28" customWidth="1"/>
    <col min="12038" max="12038" width="10.7109375" style="28" customWidth="1"/>
    <col min="12039" max="12039" width="8.140625" style="28" customWidth="1"/>
    <col min="12040" max="12045" width="8.42578125" style="28" customWidth="1"/>
    <col min="12046" max="12046" width="9.42578125" style="28" customWidth="1"/>
    <col min="12047" max="12047" width="71.42578125" style="28" customWidth="1"/>
    <col min="12048" max="12049" width="8.85546875" style="28" customWidth="1"/>
    <col min="12050" max="12050" width="30.7109375" style="28" customWidth="1"/>
    <col min="12051" max="12051" width="12.7109375" style="28" customWidth="1"/>
    <col min="12052" max="12052" width="11.85546875" style="28" customWidth="1"/>
    <col min="12053" max="12053" width="11" style="28" bestFit="1" customWidth="1"/>
    <col min="12054" max="12054" width="12.7109375" style="28" bestFit="1" customWidth="1"/>
    <col min="12055" max="12056" width="5.7109375" style="28" customWidth="1"/>
    <col min="12057" max="12058" width="10.7109375" style="28" customWidth="1"/>
    <col min="12059" max="12059" width="6.140625" style="28" customWidth="1"/>
    <col min="12060" max="12060" width="8.140625" style="28" customWidth="1"/>
    <col min="12061" max="12063" width="4.28515625" style="28" customWidth="1"/>
    <col min="12064" max="12064" width="6.28515625" style="28" customWidth="1"/>
    <col min="12065" max="12291" width="11.42578125" style="28"/>
    <col min="12292" max="12292" width="4.140625" style="28" customWidth="1"/>
    <col min="12293" max="12293" width="8" style="28" customWidth="1"/>
    <col min="12294" max="12294" width="10.7109375" style="28" customWidth="1"/>
    <col min="12295" max="12295" width="8.140625" style="28" customWidth="1"/>
    <col min="12296" max="12301" width="8.42578125" style="28" customWidth="1"/>
    <col min="12302" max="12302" width="9.42578125" style="28" customWidth="1"/>
    <col min="12303" max="12303" width="71.42578125" style="28" customWidth="1"/>
    <col min="12304" max="12305" width="8.85546875" style="28" customWidth="1"/>
    <col min="12306" max="12306" width="30.7109375" style="28" customWidth="1"/>
    <col min="12307" max="12307" width="12.7109375" style="28" customWidth="1"/>
    <col min="12308" max="12308" width="11.85546875" style="28" customWidth="1"/>
    <col min="12309" max="12309" width="11" style="28" bestFit="1" customWidth="1"/>
    <col min="12310" max="12310" width="12.7109375" style="28" bestFit="1" customWidth="1"/>
    <col min="12311" max="12312" width="5.7109375" style="28" customWidth="1"/>
    <col min="12313" max="12314" width="10.7109375" style="28" customWidth="1"/>
    <col min="12315" max="12315" width="6.140625" style="28" customWidth="1"/>
    <col min="12316" max="12316" width="8.140625" style="28" customWidth="1"/>
    <col min="12317" max="12319" width="4.28515625" style="28" customWidth="1"/>
    <col min="12320" max="12320" width="6.28515625" style="28" customWidth="1"/>
    <col min="12321" max="12547" width="11.42578125" style="28"/>
    <col min="12548" max="12548" width="4.140625" style="28" customWidth="1"/>
    <col min="12549" max="12549" width="8" style="28" customWidth="1"/>
    <col min="12550" max="12550" width="10.7109375" style="28" customWidth="1"/>
    <col min="12551" max="12551" width="8.140625" style="28" customWidth="1"/>
    <col min="12552" max="12557" width="8.42578125" style="28" customWidth="1"/>
    <col min="12558" max="12558" width="9.42578125" style="28" customWidth="1"/>
    <col min="12559" max="12559" width="71.42578125" style="28" customWidth="1"/>
    <col min="12560" max="12561" width="8.85546875" style="28" customWidth="1"/>
    <col min="12562" max="12562" width="30.7109375" style="28" customWidth="1"/>
    <col min="12563" max="12563" width="12.7109375" style="28" customWidth="1"/>
    <col min="12564" max="12564" width="11.85546875" style="28" customWidth="1"/>
    <col min="12565" max="12565" width="11" style="28" bestFit="1" customWidth="1"/>
    <col min="12566" max="12566" width="12.7109375" style="28" bestFit="1" customWidth="1"/>
    <col min="12567" max="12568" width="5.7109375" style="28" customWidth="1"/>
    <col min="12569" max="12570" width="10.7109375" style="28" customWidth="1"/>
    <col min="12571" max="12571" width="6.140625" style="28" customWidth="1"/>
    <col min="12572" max="12572" width="8.140625" style="28" customWidth="1"/>
    <col min="12573" max="12575" width="4.28515625" style="28" customWidth="1"/>
    <col min="12576" max="12576" width="6.28515625" style="28" customWidth="1"/>
    <col min="12577" max="12803" width="11.42578125" style="28"/>
    <col min="12804" max="12804" width="4.140625" style="28" customWidth="1"/>
    <col min="12805" max="12805" width="8" style="28" customWidth="1"/>
    <col min="12806" max="12806" width="10.7109375" style="28" customWidth="1"/>
    <col min="12807" max="12807" width="8.140625" style="28" customWidth="1"/>
    <col min="12808" max="12813" width="8.42578125" style="28" customWidth="1"/>
    <col min="12814" max="12814" width="9.42578125" style="28" customWidth="1"/>
    <col min="12815" max="12815" width="71.42578125" style="28" customWidth="1"/>
    <col min="12816" max="12817" width="8.85546875" style="28" customWidth="1"/>
    <col min="12818" max="12818" width="30.7109375" style="28" customWidth="1"/>
    <col min="12819" max="12819" width="12.7109375" style="28" customWidth="1"/>
    <col min="12820" max="12820" width="11.85546875" style="28" customWidth="1"/>
    <col min="12821" max="12821" width="11" style="28" bestFit="1" customWidth="1"/>
    <col min="12822" max="12822" width="12.7109375" style="28" bestFit="1" customWidth="1"/>
    <col min="12823" max="12824" width="5.7109375" style="28" customWidth="1"/>
    <col min="12825" max="12826" width="10.7109375" style="28" customWidth="1"/>
    <col min="12827" max="12827" width="6.140625" style="28" customWidth="1"/>
    <col min="12828" max="12828" width="8.140625" style="28" customWidth="1"/>
    <col min="12829" max="12831" width="4.28515625" style="28" customWidth="1"/>
    <col min="12832" max="12832" width="6.28515625" style="28" customWidth="1"/>
    <col min="12833" max="13059" width="11.42578125" style="28"/>
    <col min="13060" max="13060" width="4.140625" style="28" customWidth="1"/>
    <col min="13061" max="13061" width="8" style="28" customWidth="1"/>
    <col min="13062" max="13062" width="10.7109375" style="28" customWidth="1"/>
    <col min="13063" max="13063" width="8.140625" style="28" customWidth="1"/>
    <col min="13064" max="13069" width="8.42578125" style="28" customWidth="1"/>
    <col min="13070" max="13070" width="9.42578125" style="28" customWidth="1"/>
    <col min="13071" max="13071" width="71.42578125" style="28" customWidth="1"/>
    <col min="13072" max="13073" width="8.85546875" style="28" customWidth="1"/>
    <col min="13074" max="13074" width="30.7109375" style="28" customWidth="1"/>
    <col min="13075" max="13075" width="12.7109375" style="28" customWidth="1"/>
    <col min="13076" max="13076" width="11.85546875" style="28" customWidth="1"/>
    <col min="13077" max="13077" width="11" style="28" bestFit="1" customWidth="1"/>
    <col min="13078" max="13078" width="12.7109375" style="28" bestFit="1" customWidth="1"/>
    <col min="13079" max="13080" width="5.7109375" style="28" customWidth="1"/>
    <col min="13081" max="13082" width="10.7109375" style="28" customWidth="1"/>
    <col min="13083" max="13083" width="6.140625" style="28" customWidth="1"/>
    <col min="13084" max="13084" width="8.140625" style="28" customWidth="1"/>
    <col min="13085" max="13087" width="4.28515625" style="28" customWidth="1"/>
    <col min="13088" max="13088" width="6.28515625" style="28" customWidth="1"/>
    <col min="13089" max="13315" width="11.42578125" style="28"/>
    <col min="13316" max="13316" width="4.140625" style="28" customWidth="1"/>
    <col min="13317" max="13317" width="8" style="28" customWidth="1"/>
    <col min="13318" max="13318" width="10.7109375" style="28" customWidth="1"/>
    <col min="13319" max="13319" width="8.140625" style="28" customWidth="1"/>
    <col min="13320" max="13325" width="8.42578125" style="28" customWidth="1"/>
    <col min="13326" max="13326" width="9.42578125" style="28" customWidth="1"/>
    <col min="13327" max="13327" width="71.42578125" style="28" customWidth="1"/>
    <col min="13328" max="13329" width="8.85546875" style="28" customWidth="1"/>
    <col min="13330" max="13330" width="30.7109375" style="28" customWidth="1"/>
    <col min="13331" max="13331" width="12.7109375" style="28" customWidth="1"/>
    <col min="13332" max="13332" width="11.85546875" style="28" customWidth="1"/>
    <col min="13333" max="13333" width="11" style="28" bestFit="1" customWidth="1"/>
    <col min="13334" max="13334" width="12.7109375" style="28" bestFit="1" customWidth="1"/>
    <col min="13335" max="13336" width="5.7109375" style="28" customWidth="1"/>
    <col min="13337" max="13338" width="10.7109375" style="28" customWidth="1"/>
    <col min="13339" max="13339" width="6.140625" style="28" customWidth="1"/>
    <col min="13340" max="13340" width="8.140625" style="28" customWidth="1"/>
    <col min="13341" max="13343" width="4.28515625" style="28" customWidth="1"/>
    <col min="13344" max="13344" width="6.28515625" style="28" customWidth="1"/>
    <col min="13345" max="13571" width="11.42578125" style="28"/>
    <col min="13572" max="13572" width="4.140625" style="28" customWidth="1"/>
    <col min="13573" max="13573" width="8" style="28" customWidth="1"/>
    <col min="13574" max="13574" width="10.7109375" style="28" customWidth="1"/>
    <col min="13575" max="13575" width="8.140625" style="28" customWidth="1"/>
    <col min="13576" max="13581" width="8.42578125" style="28" customWidth="1"/>
    <col min="13582" max="13582" width="9.42578125" style="28" customWidth="1"/>
    <col min="13583" max="13583" width="71.42578125" style="28" customWidth="1"/>
    <col min="13584" max="13585" width="8.85546875" style="28" customWidth="1"/>
    <col min="13586" max="13586" width="30.7109375" style="28" customWidth="1"/>
    <col min="13587" max="13587" width="12.7109375" style="28" customWidth="1"/>
    <col min="13588" max="13588" width="11.85546875" style="28" customWidth="1"/>
    <col min="13589" max="13589" width="11" style="28" bestFit="1" customWidth="1"/>
    <col min="13590" max="13590" width="12.7109375" style="28" bestFit="1" customWidth="1"/>
    <col min="13591" max="13592" width="5.7109375" style="28" customWidth="1"/>
    <col min="13593" max="13594" width="10.7109375" style="28" customWidth="1"/>
    <col min="13595" max="13595" width="6.140625" style="28" customWidth="1"/>
    <col min="13596" max="13596" width="8.140625" style="28" customWidth="1"/>
    <col min="13597" max="13599" width="4.28515625" style="28" customWidth="1"/>
    <col min="13600" max="13600" width="6.28515625" style="28" customWidth="1"/>
    <col min="13601" max="13827" width="11.42578125" style="28"/>
    <col min="13828" max="13828" width="4.140625" style="28" customWidth="1"/>
    <col min="13829" max="13829" width="8" style="28" customWidth="1"/>
    <col min="13830" max="13830" width="10.7109375" style="28" customWidth="1"/>
    <col min="13831" max="13831" width="8.140625" style="28" customWidth="1"/>
    <col min="13832" max="13837" width="8.42578125" style="28" customWidth="1"/>
    <col min="13838" max="13838" width="9.42578125" style="28" customWidth="1"/>
    <col min="13839" max="13839" width="71.42578125" style="28" customWidth="1"/>
    <col min="13840" max="13841" width="8.85546875" style="28" customWidth="1"/>
    <col min="13842" max="13842" width="30.7109375" style="28" customWidth="1"/>
    <col min="13843" max="13843" width="12.7109375" style="28" customWidth="1"/>
    <col min="13844" max="13844" width="11.85546875" style="28" customWidth="1"/>
    <col min="13845" max="13845" width="11" style="28" bestFit="1" customWidth="1"/>
    <col min="13846" max="13846" width="12.7109375" style="28" bestFit="1" customWidth="1"/>
    <col min="13847" max="13848" width="5.7109375" style="28" customWidth="1"/>
    <col min="13849" max="13850" width="10.7109375" style="28" customWidth="1"/>
    <col min="13851" max="13851" width="6.140625" style="28" customWidth="1"/>
    <col min="13852" max="13852" width="8.140625" style="28" customWidth="1"/>
    <col min="13853" max="13855" width="4.28515625" style="28" customWidth="1"/>
    <col min="13856" max="13856" width="6.28515625" style="28" customWidth="1"/>
    <col min="13857" max="14083" width="11.42578125" style="28"/>
    <col min="14084" max="14084" width="4.140625" style="28" customWidth="1"/>
    <col min="14085" max="14085" width="8" style="28" customWidth="1"/>
    <col min="14086" max="14086" width="10.7109375" style="28" customWidth="1"/>
    <col min="14087" max="14087" width="8.140625" style="28" customWidth="1"/>
    <col min="14088" max="14093" width="8.42578125" style="28" customWidth="1"/>
    <col min="14094" max="14094" width="9.42578125" style="28" customWidth="1"/>
    <col min="14095" max="14095" width="71.42578125" style="28" customWidth="1"/>
    <col min="14096" max="14097" width="8.85546875" style="28" customWidth="1"/>
    <col min="14098" max="14098" width="30.7109375" style="28" customWidth="1"/>
    <col min="14099" max="14099" width="12.7109375" style="28" customWidth="1"/>
    <col min="14100" max="14100" width="11.85546875" style="28" customWidth="1"/>
    <col min="14101" max="14101" width="11" style="28" bestFit="1" customWidth="1"/>
    <col min="14102" max="14102" width="12.7109375" style="28" bestFit="1" customWidth="1"/>
    <col min="14103" max="14104" width="5.7109375" style="28" customWidth="1"/>
    <col min="14105" max="14106" width="10.7109375" style="28" customWidth="1"/>
    <col min="14107" max="14107" width="6.140625" style="28" customWidth="1"/>
    <col min="14108" max="14108" width="8.140625" style="28" customWidth="1"/>
    <col min="14109" max="14111" width="4.28515625" style="28" customWidth="1"/>
    <col min="14112" max="14112" width="6.28515625" style="28" customWidth="1"/>
    <col min="14113" max="14339" width="11.42578125" style="28"/>
    <col min="14340" max="14340" width="4.140625" style="28" customWidth="1"/>
    <col min="14341" max="14341" width="8" style="28" customWidth="1"/>
    <col min="14342" max="14342" width="10.7109375" style="28" customWidth="1"/>
    <col min="14343" max="14343" width="8.140625" style="28" customWidth="1"/>
    <col min="14344" max="14349" width="8.42578125" style="28" customWidth="1"/>
    <col min="14350" max="14350" width="9.42578125" style="28" customWidth="1"/>
    <col min="14351" max="14351" width="71.42578125" style="28" customWidth="1"/>
    <col min="14352" max="14353" width="8.85546875" style="28" customWidth="1"/>
    <col min="14354" max="14354" width="30.7109375" style="28" customWidth="1"/>
    <col min="14355" max="14355" width="12.7109375" style="28" customWidth="1"/>
    <col min="14356" max="14356" width="11.85546875" style="28" customWidth="1"/>
    <col min="14357" max="14357" width="11" style="28" bestFit="1" customWidth="1"/>
    <col min="14358" max="14358" width="12.7109375" style="28" bestFit="1" customWidth="1"/>
    <col min="14359" max="14360" width="5.7109375" style="28" customWidth="1"/>
    <col min="14361" max="14362" width="10.7109375" style="28" customWidth="1"/>
    <col min="14363" max="14363" width="6.140625" style="28" customWidth="1"/>
    <col min="14364" max="14364" width="8.140625" style="28" customWidth="1"/>
    <col min="14365" max="14367" width="4.28515625" style="28" customWidth="1"/>
    <col min="14368" max="14368" width="6.28515625" style="28" customWidth="1"/>
    <col min="14369" max="14595" width="11.42578125" style="28"/>
    <col min="14596" max="14596" width="4.140625" style="28" customWidth="1"/>
    <col min="14597" max="14597" width="8" style="28" customWidth="1"/>
    <col min="14598" max="14598" width="10.7109375" style="28" customWidth="1"/>
    <col min="14599" max="14599" width="8.140625" style="28" customWidth="1"/>
    <col min="14600" max="14605" width="8.42578125" style="28" customWidth="1"/>
    <col min="14606" max="14606" width="9.42578125" style="28" customWidth="1"/>
    <col min="14607" max="14607" width="71.42578125" style="28" customWidth="1"/>
    <col min="14608" max="14609" width="8.85546875" style="28" customWidth="1"/>
    <col min="14610" max="14610" width="30.7109375" style="28" customWidth="1"/>
    <col min="14611" max="14611" width="12.7109375" style="28" customWidth="1"/>
    <col min="14612" max="14612" width="11.85546875" style="28" customWidth="1"/>
    <col min="14613" max="14613" width="11" style="28" bestFit="1" customWidth="1"/>
    <col min="14614" max="14614" width="12.7109375" style="28" bestFit="1" customWidth="1"/>
    <col min="14615" max="14616" width="5.7109375" style="28" customWidth="1"/>
    <col min="14617" max="14618" width="10.7109375" style="28" customWidth="1"/>
    <col min="14619" max="14619" width="6.140625" style="28" customWidth="1"/>
    <col min="14620" max="14620" width="8.140625" style="28" customWidth="1"/>
    <col min="14621" max="14623" width="4.28515625" style="28" customWidth="1"/>
    <col min="14624" max="14624" width="6.28515625" style="28" customWidth="1"/>
    <col min="14625" max="14851" width="11.42578125" style="28"/>
    <col min="14852" max="14852" width="4.140625" style="28" customWidth="1"/>
    <col min="14853" max="14853" width="8" style="28" customWidth="1"/>
    <col min="14854" max="14854" width="10.7109375" style="28" customWidth="1"/>
    <col min="14855" max="14855" width="8.140625" style="28" customWidth="1"/>
    <col min="14856" max="14861" width="8.42578125" style="28" customWidth="1"/>
    <col min="14862" max="14862" width="9.42578125" style="28" customWidth="1"/>
    <col min="14863" max="14863" width="71.42578125" style="28" customWidth="1"/>
    <col min="14864" max="14865" width="8.85546875" style="28" customWidth="1"/>
    <col min="14866" max="14866" width="30.7109375" style="28" customWidth="1"/>
    <col min="14867" max="14867" width="12.7109375" style="28" customWidth="1"/>
    <col min="14868" max="14868" width="11.85546875" style="28" customWidth="1"/>
    <col min="14869" max="14869" width="11" style="28" bestFit="1" customWidth="1"/>
    <col min="14870" max="14870" width="12.7109375" style="28" bestFit="1" customWidth="1"/>
    <col min="14871" max="14872" width="5.7109375" style="28" customWidth="1"/>
    <col min="14873" max="14874" width="10.7109375" style="28" customWidth="1"/>
    <col min="14875" max="14875" width="6.140625" style="28" customWidth="1"/>
    <col min="14876" max="14876" width="8.140625" style="28" customWidth="1"/>
    <col min="14877" max="14879" width="4.28515625" style="28" customWidth="1"/>
    <col min="14880" max="14880" width="6.28515625" style="28" customWidth="1"/>
    <col min="14881" max="15107" width="11.42578125" style="28"/>
    <col min="15108" max="15108" width="4.140625" style="28" customWidth="1"/>
    <col min="15109" max="15109" width="8" style="28" customWidth="1"/>
    <col min="15110" max="15110" width="10.7109375" style="28" customWidth="1"/>
    <col min="15111" max="15111" width="8.140625" style="28" customWidth="1"/>
    <col min="15112" max="15117" width="8.42578125" style="28" customWidth="1"/>
    <col min="15118" max="15118" width="9.42578125" style="28" customWidth="1"/>
    <col min="15119" max="15119" width="71.42578125" style="28" customWidth="1"/>
    <col min="15120" max="15121" width="8.85546875" style="28" customWidth="1"/>
    <col min="15122" max="15122" width="30.7109375" style="28" customWidth="1"/>
    <col min="15123" max="15123" width="12.7109375" style="28" customWidth="1"/>
    <col min="15124" max="15124" width="11.85546875" style="28" customWidth="1"/>
    <col min="15125" max="15125" width="11" style="28" bestFit="1" customWidth="1"/>
    <col min="15126" max="15126" width="12.7109375" style="28" bestFit="1" customWidth="1"/>
    <col min="15127" max="15128" width="5.7109375" style="28" customWidth="1"/>
    <col min="15129" max="15130" width="10.7109375" style="28" customWidth="1"/>
    <col min="15131" max="15131" width="6.140625" style="28" customWidth="1"/>
    <col min="15132" max="15132" width="8.140625" style="28" customWidth="1"/>
    <col min="15133" max="15135" width="4.28515625" style="28" customWidth="1"/>
    <col min="15136" max="15136" width="6.28515625" style="28" customWidth="1"/>
    <col min="15137" max="15363" width="11.42578125" style="28"/>
    <col min="15364" max="15364" width="4.140625" style="28" customWidth="1"/>
    <col min="15365" max="15365" width="8" style="28" customWidth="1"/>
    <col min="15366" max="15366" width="10.7109375" style="28" customWidth="1"/>
    <col min="15367" max="15367" width="8.140625" style="28" customWidth="1"/>
    <col min="15368" max="15373" width="8.42578125" style="28" customWidth="1"/>
    <col min="15374" max="15374" width="9.42578125" style="28" customWidth="1"/>
    <col min="15375" max="15375" width="71.42578125" style="28" customWidth="1"/>
    <col min="15376" max="15377" width="8.85546875" style="28" customWidth="1"/>
    <col min="15378" max="15378" width="30.7109375" style="28" customWidth="1"/>
    <col min="15379" max="15379" width="12.7109375" style="28" customWidth="1"/>
    <col min="15380" max="15380" width="11.85546875" style="28" customWidth="1"/>
    <col min="15381" max="15381" width="11" style="28" bestFit="1" customWidth="1"/>
    <col min="15382" max="15382" width="12.7109375" style="28" bestFit="1" customWidth="1"/>
    <col min="15383" max="15384" width="5.7109375" style="28" customWidth="1"/>
    <col min="15385" max="15386" width="10.7109375" style="28" customWidth="1"/>
    <col min="15387" max="15387" width="6.140625" style="28" customWidth="1"/>
    <col min="15388" max="15388" width="8.140625" style="28" customWidth="1"/>
    <col min="15389" max="15391" width="4.28515625" style="28" customWidth="1"/>
    <col min="15392" max="15392" width="6.28515625" style="28" customWidth="1"/>
    <col min="15393" max="15619" width="11.42578125" style="28"/>
    <col min="15620" max="15620" width="4.140625" style="28" customWidth="1"/>
    <col min="15621" max="15621" width="8" style="28" customWidth="1"/>
    <col min="15622" max="15622" width="10.7109375" style="28" customWidth="1"/>
    <col min="15623" max="15623" width="8.140625" style="28" customWidth="1"/>
    <col min="15624" max="15629" width="8.42578125" style="28" customWidth="1"/>
    <col min="15630" max="15630" width="9.42578125" style="28" customWidth="1"/>
    <col min="15631" max="15631" width="71.42578125" style="28" customWidth="1"/>
    <col min="15632" max="15633" width="8.85546875" style="28" customWidth="1"/>
    <col min="15634" max="15634" width="30.7109375" style="28" customWidth="1"/>
    <col min="15635" max="15635" width="12.7109375" style="28" customWidth="1"/>
    <col min="15636" max="15636" width="11.85546875" style="28" customWidth="1"/>
    <col min="15637" max="15637" width="11" style="28" bestFit="1" customWidth="1"/>
    <col min="15638" max="15638" width="12.7109375" style="28" bestFit="1" customWidth="1"/>
    <col min="15639" max="15640" width="5.7109375" style="28" customWidth="1"/>
    <col min="15641" max="15642" width="10.7109375" style="28" customWidth="1"/>
    <col min="15643" max="15643" width="6.140625" style="28" customWidth="1"/>
    <col min="15644" max="15644" width="8.140625" style="28" customWidth="1"/>
    <col min="15645" max="15647" width="4.28515625" style="28" customWidth="1"/>
    <col min="15648" max="15648" width="6.28515625" style="28" customWidth="1"/>
    <col min="15649" max="15875" width="11.42578125" style="28"/>
    <col min="15876" max="15876" width="4.140625" style="28" customWidth="1"/>
    <col min="15877" max="15877" width="8" style="28" customWidth="1"/>
    <col min="15878" max="15878" width="10.7109375" style="28" customWidth="1"/>
    <col min="15879" max="15879" width="8.140625" style="28" customWidth="1"/>
    <col min="15880" max="15885" width="8.42578125" style="28" customWidth="1"/>
    <col min="15886" max="15886" width="9.42578125" style="28" customWidth="1"/>
    <col min="15887" max="15887" width="71.42578125" style="28" customWidth="1"/>
    <col min="15888" max="15889" width="8.85546875" style="28" customWidth="1"/>
    <col min="15890" max="15890" width="30.7109375" style="28" customWidth="1"/>
    <col min="15891" max="15891" width="12.7109375" style="28" customWidth="1"/>
    <col min="15892" max="15892" width="11.85546875" style="28" customWidth="1"/>
    <col min="15893" max="15893" width="11" style="28" bestFit="1" customWidth="1"/>
    <col min="15894" max="15894" width="12.7109375" style="28" bestFit="1" customWidth="1"/>
    <col min="15895" max="15896" width="5.7109375" style="28" customWidth="1"/>
    <col min="15897" max="15898" width="10.7109375" style="28" customWidth="1"/>
    <col min="15899" max="15899" width="6.140625" style="28" customWidth="1"/>
    <col min="15900" max="15900" width="8.140625" style="28" customWidth="1"/>
    <col min="15901" max="15903" width="4.28515625" style="28" customWidth="1"/>
    <col min="15904" max="15904" width="6.28515625" style="28" customWidth="1"/>
    <col min="15905" max="16131" width="11.42578125" style="28"/>
    <col min="16132" max="16132" width="4.140625" style="28" customWidth="1"/>
    <col min="16133" max="16133" width="8" style="28" customWidth="1"/>
    <col min="16134" max="16134" width="10.7109375" style="28" customWidth="1"/>
    <col min="16135" max="16135" width="8.140625" style="28" customWidth="1"/>
    <col min="16136" max="16141" width="8.42578125" style="28" customWidth="1"/>
    <col min="16142" max="16142" width="9.42578125" style="28" customWidth="1"/>
    <col min="16143" max="16143" width="71.42578125" style="28" customWidth="1"/>
    <col min="16144" max="16145" width="8.85546875" style="28" customWidth="1"/>
    <col min="16146" max="16146" width="30.7109375" style="28" customWidth="1"/>
    <col min="16147" max="16147" width="12.7109375" style="28" customWidth="1"/>
    <col min="16148" max="16148" width="11.85546875" style="28" customWidth="1"/>
    <col min="16149" max="16149" width="11" style="28" bestFit="1" customWidth="1"/>
    <col min="16150" max="16150" width="12.7109375" style="28" bestFit="1" customWidth="1"/>
    <col min="16151" max="16152" width="5.7109375" style="28" customWidth="1"/>
    <col min="16153" max="16154" width="10.7109375" style="28" customWidth="1"/>
    <col min="16155" max="16155" width="6.140625" style="28" customWidth="1"/>
    <col min="16156" max="16156" width="8.140625" style="28" customWidth="1"/>
    <col min="16157" max="16159" width="4.28515625" style="28" customWidth="1"/>
    <col min="16160" max="16160" width="6.28515625" style="28" customWidth="1"/>
    <col min="16161" max="16384" width="11.42578125" style="28"/>
  </cols>
  <sheetData>
    <row r="1" spans="1:35" s="22" customFormat="1" ht="4.5" customHeight="1" x14ac:dyDescent="0.25">
      <c r="F1" s="23"/>
      <c r="G1" s="23"/>
      <c r="H1" s="23"/>
      <c r="I1" s="80"/>
      <c r="J1" s="77"/>
      <c r="L1" s="77"/>
      <c r="O1" s="71"/>
      <c r="P1" s="24"/>
      <c r="Q1" s="25"/>
      <c r="R1" s="25"/>
      <c r="S1" s="25"/>
      <c r="T1" s="25"/>
    </row>
    <row r="2" spans="1:35" s="22" customFormat="1" ht="18" customHeight="1" x14ac:dyDescent="0.25">
      <c r="A2" s="155" t="s">
        <v>0</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row>
    <row r="3" spans="1:35" s="22" customFormat="1" ht="18.75" customHeight="1" thickBot="1" x14ac:dyDescent="0.3">
      <c r="A3" s="155" t="s">
        <v>221</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row>
    <row r="4" spans="1:35" s="22" customFormat="1" ht="15.75" customHeight="1" thickBot="1" x14ac:dyDescent="0.3">
      <c r="A4" s="131" t="s">
        <v>248</v>
      </c>
      <c r="B4" s="132"/>
      <c r="C4" s="132"/>
      <c r="D4" s="133"/>
      <c r="E4" s="92" t="s">
        <v>594</v>
      </c>
      <c r="F4" s="54"/>
      <c r="G4" s="45"/>
      <c r="H4" s="46" t="s">
        <v>249</v>
      </c>
      <c r="I4" s="81" t="s">
        <v>635</v>
      </c>
      <c r="J4" s="156"/>
      <c r="K4" s="157"/>
      <c r="L4" s="78"/>
      <c r="M4" s="135"/>
      <c r="N4" s="135"/>
      <c r="O4" s="72"/>
      <c r="P4" s="47"/>
      <c r="Q4" s="47"/>
      <c r="R4" s="99"/>
      <c r="S4" s="99"/>
      <c r="T4" s="99"/>
      <c r="U4" s="158" t="s">
        <v>252</v>
      </c>
      <c r="V4" s="159"/>
      <c r="W4" s="159"/>
      <c r="X4" s="159"/>
      <c r="Y4" s="159"/>
      <c r="Z4" s="159"/>
      <c r="AA4" s="159"/>
      <c r="AB4" s="159"/>
      <c r="AC4" s="159"/>
      <c r="AD4" s="159"/>
      <c r="AE4" s="159"/>
      <c r="AF4" s="160"/>
    </row>
    <row r="5" spans="1:35" s="22" customFormat="1" ht="27.75" customHeight="1" thickBot="1" x14ac:dyDescent="0.3">
      <c r="A5" s="144" t="s">
        <v>244</v>
      </c>
      <c r="B5" s="145"/>
      <c r="C5" s="145"/>
      <c r="D5" s="146"/>
      <c r="E5" s="93">
        <v>29492093000</v>
      </c>
      <c r="F5" s="45"/>
      <c r="G5" s="48"/>
      <c r="H5" s="49" t="s">
        <v>250</v>
      </c>
      <c r="I5" s="117">
        <f>1001000000+222067612</f>
        <v>1223067612</v>
      </c>
      <c r="J5" s="147"/>
      <c r="K5" s="148"/>
      <c r="L5" s="78"/>
      <c r="M5" s="45"/>
      <c r="N5" s="96"/>
      <c r="O5" s="72"/>
      <c r="P5" s="47"/>
      <c r="Q5" s="47"/>
      <c r="R5" s="99"/>
      <c r="S5" s="99"/>
      <c r="T5" s="99"/>
      <c r="U5" s="99"/>
      <c r="V5" s="149" t="s">
        <v>589</v>
      </c>
      <c r="W5" s="149"/>
      <c r="X5" s="149"/>
      <c r="Y5" s="149"/>
      <c r="Z5" s="149"/>
      <c r="AA5" s="149"/>
      <c r="AB5" s="149"/>
      <c r="AC5" s="149"/>
      <c r="AD5" s="149"/>
      <c r="AE5" s="149"/>
      <c r="AF5" s="149"/>
    </row>
    <row r="6" spans="1:35" s="22" customFormat="1" ht="27.75" customHeight="1" thickBot="1" x14ac:dyDescent="0.3">
      <c r="A6" s="137" t="s">
        <v>245</v>
      </c>
      <c r="B6" s="138"/>
      <c r="C6" s="138"/>
      <c r="D6" s="139"/>
      <c r="E6" s="94">
        <v>28182097086</v>
      </c>
      <c r="F6" s="45"/>
      <c r="G6" s="48"/>
      <c r="H6" s="50" t="s">
        <v>251</v>
      </c>
      <c r="I6" s="117">
        <f>955039556+218967295</f>
        <v>1174006851</v>
      </c>
      <c r="J6" s="150"/>
      <c r="K6" s="151"/>
      <c r="L6" s="78"/>
      <c r="M6" s="45"/>
      <c r="N6" s="96"/>
      <c r="O6" s="72"/>
      <c r="P6" s="47"/>
      <c r="Q6" s="47"/>
      <c r="R6" s="99"/>
      <c r="S6" s="99"/>
      <c r="T6" s="99"/>
      <c r="U6" s="101" t="s">
        <v>154</v>
      </c>
      <c r="V6" s="152" t="s">
        <v>590</v>
      </c>
      <c r="W6" s="153"/>
      <c r="X6" s="153"/>
      <c r="Y6" s="153"/>
      <c r="Z6" s="153"/>
      <c r="AA6" s="153"/>
      <c r="AB6" s="153"/>
      <c r="AC6" s="153"/>
      <c r="AD6" s="153"/>
      <c r="AE6" s="153"/>
      <c r="AF6" s="154"/>
    </row>
    <row r="7" spans="1:35" s="22" customFormat="1" ht="15.75" customHeight="1" thickBot="1" x14ac:dyDescent="0.3">
      <c r="A7" s="127"/>
      <c r="B7" s="127"/>
      <c r="C7" s="127"/>
      <c r="D7" s="127"/>
      <c r="E7" s="127"/>
      <c r="F7" s="127"/>
      <c r="G7" s="127"/>
      <c r="H7" s="127"/>
      <c r="I7" s="127"/>
      <c r="J7" s="127"/>
      <c r="K7" s="127"/>
      <c r="L7" s="127"/>
      <c r="M7" s="127"/>
      <c r="N7" s="127"/>
      <c r="O7" s="72"/>
      <c r="P7" s="47"/>
      <c r="Q7" s="47"/>
      <c r="R7" s="99"/>
      <c r="S7" s="99"/>
      <c r="T7" s="99"/>
      <c r="U7" s="102" t="s">
        <v>155</v>
      </c>
      <c r="V7" s="128" t="s">
        <v>591</v>
      </c>
      <c r="W7" s="129"/>
      <c r="X7" s="129"/>
      <c r="Y7" s="129"/>
      <c r="Z7" s="129"/>
      <c r="AA7" s="129"/>
      <c r="AB7" s="129"/>
      <c r="AC7" s="129"/>
      <c r="AD7" s="129"/>
      <c r="AE7" s="129"/>
      <c r="AF7" s="130"/>
    </row>
    <row r="8" spans="1:35" s="22" customFormat="1" ht="33" customHeight="1" x14ac:dyDescent="0.25">
      <c r="A8" s="131" t="s">
        <v>246</v>
      </c>
      <c r="B8" s="132"/>
      <c r="C8" s="132"/>
      <c r="D8" s="133"/>
      <c r="E8" s="92"/>
      <c r="F8" s="134"/>
      <c r="G8" s="135"/>
      <c r="H8" s="135"/>
      <c r="I8" s="82"/>
      <c r="J8" s="135"/>
      <c r="K8" s="135"/>
      <c r="L8" s="135"/>
      <c r="M8" s="135"/>
      <c r="N8" s="135"/>
      <c r="O8" s="72"/>
      <c r="P8" s="47"/>
      <c r="Q8" s="47"/>
      <c r="R8" s="99"/>
      <c r="S8" s="99"/>
      <c r="T8" s="99"/>
      <c r="U8" s="103" t="s">
        <v>156</v>
      </c>
      <c r="V8" s="128" t="s">
        <v>592</v>
      </c>
      <c r="W8" s="129"/>
      <c r="X8" s="129"/>
      <c r="Y8" s="129"/>
      <c r="Z8" s="129"/>
      <c r="AA8" s="129"/>
      <c r="AB8" s="129"/>
      <c r="AC8" s="129"/>
      <c r="AD8" s="129"/>
      <c r="AE8" s="129"/>
      <c r="AF8" s="130"/>
      <c r="AH8" s="26"/>
      <c r="AI8" s="26"/>
    </row>
    <row r="9" spans="1:35" s="22" customFormat="1" ht="28.5" customHeight="1" thickBot="1" x14ac:dyDescent="0.3">
      <c r="A9" s="137" t="s">
        <v>247</v>
      </c>
      <c r="B9" s="138"/>
      <c r="C9" s="138"/>
      <c r="D9" s="139"/>
      <c r="E9" s="95"/>
      <c r="F9" s="140"/>
      <c r="G9" s="136"/>
      <c r="H9" s="136"/>
      <c r="I9" s="82"/>
      <c r="J9" s="136"/>
      <c r="K9" s="136"/>
      <c r="L9" s="136"/>
      <c r="M9" s="136"/>
      <c r="N9" s="136"/>
      <c r="O9" s="72"/>
      <c r="P9" s="47"/>
      <c r="Q9" s="47"/>
      <c r="R9" s="99"/>
      <c r="S9" s="99"/>
      <c r="T9" s="99"/>
      <c r="U9" s="104" t="s">
        <v>157</v>
      </c>
      <c r="V9" s="141" t="s">
        <v>593</v>
      </c>
      <c r="W9" s="142"/>
      <c r="X9" s="142"/>
      <c r="Y9" s="142"/>
      <c r="Z9" s="142"/>
      <c r="AA9" s="142"/>
      <c r="AB9" s="142"/>
      <c r="AC9" s="142"/>
      <c r="AD9" s="142"/>
      <c r="AE9" s="142"/>
      <c r="AF9" s="143"/>
    </row>
    <row r="10" spans="1:35" s="26" customFormat="1" ht="51.75" customHeight="1" x14ac:dyDescent="0.25">
      <c r="A10" s="122" t="s">
        <v>1</v>
      </c>
      <c r="B10" s="123"/>
      <c r="C10" s="123"/>
      <c r="D10" s="123"/>
      <c r="E10" s="123"/>
      <c r="F10" s="123"/>
      <c r="G10" s="123"/>
      <c r="H10" s="123"/>
      <c r="I10" s="123"/>
      <c r="J10" s="123"/>
      <c r="K10" s="123"/>
      <c r="L10" s="123"/>
      <c r="M10" s="123"/>
      <c r="N10" s="124"/>
      <c r="O10" s="125" t="s">
        <v>2</v>
      </c>
      <c r="P10" s="123"/>
      <c r="Q10" s="123"/>
      <c r="R10" s="123"/>
      <c r="S10" s="123"/>
      <c r="T10" s="123"/>
      <c r="U10" s="124"/>
      <c r="V10" s="125" t="s">
        <v>3</v>
      </c>
      <c r="W10" s="123"/>
      <c r="X10" s="123"/>
      <c r="Y10" s="123"/>
      <c r="Z10" s="124"/>
      <c r="AA10" s="125" t="s">
        <v>4</v>
      </c>
      <c r="AB10" s="123"/>
      <c r="AC10" s="123"/>
      <c r="AD10" s="123"/>
      <c r="AE10" s="124"/>
      <c r="AF10" s="56" t="s">
        <v>5</v>
      </c>
    </row>
    <row r="11" spans="1:35" s="55" customFormat="1" ht="18" customHeight="1" x14ac:dyDescent="0.25">
      <c r="A11" s="90">
        <v>1</v>
      </c>
      <c r="B11" s="90">
        <v>2</v>
      </c>
      <c r="C11" s="90">
        <v>3</v>
      </c>
      <c r="D11" s="126">
        <v>4</v>
      </c>
      <c r="E11" s="126"/>
      <c r="F11" s="58">
        <v>5</v>
      </c>
      <c r="G11" s="58">
        <v>6</v>
      </c>
      <c r="H11" s="58">
        <v>7</v>
      </c>
      <c r="I11" s="126">
        <v>8</v>
      </c>
      <c r="J11" s="126"/>
      <c r="K11" s="126"/>
      <c r="L11" s="57">
        <v>9</v>
      </c>
      <c r="M11" s="126">
        <v>10</v>
      </c>
      <c r="N11" s="126"/>
      <c r="O11" s="59">
        <v>11</v>
      </c>
      <c r="P11" s="59">
        <v>12</v>
      </c>
      <c r="Q11" s="59">
        <v>13</v>
      </c>
      <c r="R11" s="59">
        <v>14</v>
      </c>
      <c r="S11" s="59">
        <v>15</v>
      </c>
      <c r="T11" s="59">
        <v>16</v>
      </c>
      <c r="U11" s="59">
        <v>17</v>
      </c>
      <c r="V11" s="57">
        <v>18</v>
      </c>
      <c r="W11" s="57">
        <v>19</v>
      </c>
      <c r="X11" s="57">
        <v>20</v>
      </c>
      <c r="Y11" s="57">
        <v>21</v>
      </c>
      <c r="Z11" s="57">
        <v>22</v>
      </c>
      <c r="AA11" s="126">
        <v>23</v>
      </c>
      <c r="AB11" s="126"/>
      <c r="AC11" s="126"/>
      <c r="AD11" s="126"/>
      <c r="AE11" s="126"/>
      <c r="AF11" s="57">
        <v>24</v>
      </c>
    </row>
    <row r="12" spans="1:35" s="55" customFormat="1" ht="87.75" hidden="1" customHeight="1" thickTop="1" thickBot="1" x14ac:dyDescent="0.25">
      <c r="A12" s="120" t="s">
        <v>6</v>
      </c>
      <c r="B12" s="91"/>
      <c r="C12" s="120" t="s">
        <v>222</v>
      </c>
      <c r="D12" s="120" t="s">
        <v>158</v>
      </c>
      <c r="E12" s="58"/>
      <c r="F12" s="119" t="s">
        <v>7</v>
      </c>
      <c r="G12" s="58"/>
      <c r="H12" s="119" t="s">
        <v>8</v>
      </c>
      <c r="I12" s="58"/>
      <c r="J12" s="119" t="s">
        <v>9</v>
      </c>
      <c r="K12" s="119"/>
      <c r="L12" s="119"/>
      <c r="M12" s="119" t="s">
        <v>10</v>
      </c>
      <c r="N12" s="119"/>
      <c r="O12" s="121" t="s">
        <v>131</v>
      </c>
      <c r="P12" s="60"/>
      <c r="Q12" s="121" t="s">
        <v>126</v>
      </c>
      <c r="R12" s="60"/>
      <c r="S12" s="121" t="s">
        <v>127</v>
      </c>
      <c r="T12" s="121" t="s">
        <v>159</v>
      </c>
      <c r="U12" s="119" t="s">
        <v>11</v>
      </c>
      <c r="V12" s="119" t="s">
        <v>12</v>
      </c>
      <c r="W12" s="119" t="s">
        <v>13</v>
      </c>
      <c r="X12" s="119" t="s">
        <v>14</v>
      </c>
      <c r="Y12" s="119" t="s">
        <v>128</v>
      </c>
      <c r="Z12" s="58" t="s">
        <v>15</v>
      </c>
      <c r="AA12" s="58"/>
      <c r="AB12" s="118" t="s">
        <v>132</v>
      </c>
      <c r="AC12" s="118" t="s">
        <v>16</v>
      </c>
      <c r="AD12" s="118" t="s">
        <v>17</v>
      </c>
      <c r="AE12" s="118" t="s">
        <v>18</v>
      </c>
      <c r="AF12" s="118" t="s">
        <v>19</v>
      </c>
    </row>
    <row r="13" spans="1:35" s="55" customFormat="1" ht="45" customHeight="1" x14ac:dyDescent="0.25">
      <c r="A13" s="120"/>
      <c r="B13" s="91" t="s">
        <v>55</v>
      </c>
      <c r="C13" s="120"/>
      <c r="D13" s="120"/>
      <c r="E13" s="58" t="s">
        <v>153</v>
      </c>
      <c r="F13" s="119"/>
      <c r="G13" s="58" t="s">
        <v>103</v>
      </c>
      <c r="H13" s="119"/>
      <c r="I13" s="58" t="s">
        <v>165</v>
      </c>
      <c r="J13" s="58" t="s">
        <v>20</v>
      </c>
      <c r="K13" s="58" t="s">
        <v>133</v>
      </c>
      <c r="L13" s="58" t="s">
        <v>21</v>
      </c>
      <c r="M13" s="58" t="s">
        <v>160</v>
      </c>
      <c r="N13" s="58" t="s">
        <v>130</v>
      </c>
      <c r="O13" s="121"/>
      <c r="P13" s="60" t="s">
        <v>224</v>
      </c>
      <c r="Q13" s="121"/>
      <c r="R13" s="60" t="s">
        <v>225</v>
      </c>
      <c r="S13" s="121"/>
      <c r="T13" s="121"/>
      <c r="U13" s="119"/>
      <c r="V13" s="119"/>
      <c r="W13" s="119"/>
      <c r="X13" s="119"/>
      <c r="Y13" s="119"/>
      <c r="Z13" s="58" t="s">
        <v>129</v>
      </c>
      <c r="AA13" s="61" t="s">
        <v>161</v>
      </c>
      <c r="AB13" s="118"/>
      <c r="AC13" s="118"/>
      <c r="AD13" s="118"/>
      <c r="AE13" s="118"/>
      <c r="AF13" s="118"/>
    </row>
    <row r="14" spans="1:35" ht="44.25" customHeight="1" x14ac:dyDescent="0.25">
      <c r="A14" s="86">
        <v>1</v>
      </c>
      <c r="B14" s="86">
        <v>2018</v>
      </c>
      <c r="C14" s="87" t="s">
        <v>281</v>
      </c>
      <c r="D14" s="74">
        <v>5</v>
      </c>
      <c r="E14" s="87" t="str">
        <f>IF(D14=1,'Tipo '!$B$2,IF(D14=2,'Tipo '!$B$3,IF(D14=3,'Tipo '!$B$4,IF(D14=4,'Tipo '!$B$5,IF(D14=5,'Tipo '!$B$6,IF(D14=6,'Tipo '!$B$7,IF(D14=7,'Tipo '!$B$8,IF(D14=8,'Tipo '!$B$9,IF(D14=9,'Tipo '!$B$10,IF(D14=10,'Tipo '!$B$11,IF(D14=11,'Tipo '!$B$12,IF(D14=12,'Tipo '!$B$13,IF(D14=13,'Tipo '!$B$14,IF(D14=14,'Tipo '!$B$15,IF(D14=15,'Tipo '!$B$16,IF(D14=16,'Tipo '!$B$17,IF(D14=17,'Tipo '!$B$18,IF(D14=18,'Tipo '!$B$19,IF(D14=19,'Tipo '!$B$20,IF(D14=20,'Tipo '!$B$21,"No ha seleccionado un tipo de contrato válido"))))))))))))))))))))</f>
        <v>CONTRATOS DE PRESTACIÓN DE SERVICIOS PROFESIONALES Y DE APOYO A LA GESTIÓN</v>
      </c>
      <c r="F14" s="112" t="s">
        <v>107</v>
      </c>
      <c r="G14" s="63" t="s">
        <v>116</v>
      </c>
      <c r="H14" s="64" t="s">
        <v>424</v>
      </c>
      <c r="I14" s="83" t="s">
        <v>163</v>
      </c>
      <c r="J14" s="84">
        <v>18</v>
      </c>
      <c r="K14" s="65" t="str">
        <f>IF(J14=1,'Equivalencia BH-BMPT'!$D$2,IF(J14=2,'Equivalencia BH-BMPT'!$D$3,IF(J14=3,'Equivalencia BH-BMPT'!$D$4,IF(J14=4,'Equivalencia BH-BMPT'!$D$5,IF(J14=5,'Equivalencia BH-BMPT'!$D$6,IF(J14=6,'Equivalencia BH-BMPT'!$D$7,IF(J14=7,'Equivalencia BH-BMPT'!$D$8,IF(J14=8,'Equivalencia BH-BMPT'!$D$9,IF(J14=9,'Equivalencia BH-BMPT'!$D$10,IF(J14=10,'Equivalencia BH-BMPT'!$D$11,IF(J14=11,'Equivalencia BH-BMPT'!$D$12,IF(J14=12,'Equivalencia BH-BMPT'!$D$13,IF(J14=13,'Equivalencia BH-BMPT'!$D$14,IF(J14=14,'Equivalencia BH-BMPT'!$D$15,IF(J14=15,'Equivalencia BH-BMPT'!$D$16,IF(J14=16,'Equivalencia BH-BMPT'!$D$17,IF(J14=17,'Equivalencia BH-BMPT'!$D$18,IF(J14=18,'Equivalencia BH-BMPT'!$D$19,IF(J14=19,'Equivalencia BH-BMPT'!$D$20,IF(J14=20,'Equivalencia BH-BMPT'!$D$21,IF(J14=21,'Equivalencia BH-BMPT'!$D$22,IF(J14=22,'Equivalencia BH-BMPT'!$D$23,IF(J14=23,'Equivalencia BH-BMPT'!#REF!,IF(J14=24,'Equivalencia BH-BMPT'!$D$25,IF(J14=25,'Equivalencia BH-BMPT'!$D$26,IF(J14=26,'Equivalencia BH-BMPT'!$D$27,IF(J14=27,'Equivalencia BH-BMPT'!$D$28,IF(J14=28,'Equivalencia BH-BMPT'!$D$29,IF(J14=29,'Equivalencia BH-BMPT'!$D$30,IF(J14=30,'Equivalencia BH-BMPT'!$D$31,IF(J14=31,'Equivalencia BH-BMPT'!$D$32,IF(J14=32,'Equivalencia BH-BMPT'!$D$33,IF(J14=33,'Equivalencia BH-BMPT'!$D$34,IF(J14=34,'Equivalencia BH-BMPT'!$D$35,IF(J14=35,'Equivalencia BH-BMPT'!$D$36,IF(J14=36,'Equivalencia BH-BMPT'!$D$37,IF(J14=37,'Equivalencia BH-BMPT'!$D$38,IF(J14=38,'Equivalencia BH-BMPT'!#REF!,IF(J14=39,'Equivalencia BH-BMPT'!$D$40,IF(J14=40,'Equivalencia BH-BMPT'!$D$41,IF(J14=41,'Equivalencia BH-BMPT'!$D$42,IF(J14=42,'Equivalencia BH-BMPT'!$D$43,IF(J14=43,'Equivalencia BH-BMPT'!$D$44,IF(J14=44,'Equivalencia BH-BMPT'!$D$45,IF(J14=45,'Equivalencia BH-BMPT'!$D$46,"No ha seleccionado un número de programa")))))))))))))))))))))))))))))))))))))))))))))</f>
        <v>Mejor movilidad para todos</v>
      </c>
      <c r="L14" s="79" t="s">
        <v>644</v>
      </c>
      <c r="M14" s="113">
        <v>79816153</v>
      </c>
      <c r="N14" s="97" t="s">
        <v>655</v>
      </c>
      <c r="O14" s="110">
        <v>14400000</v>
      </c>
      <c r="P14" s="66"/>
      <c r="Q14" s="67"/>
      <c r="R14" s="110">
        <v>1</v>
      </c>
      <c r="S14" s="100">
        <v>3733330</v>
      </c>
      <c r="T14" s="100">
        <f t="shared" ref="T14:T45" si="0">+O14+Q14+S14</f>
        <v>18133330</v>
      </c>
      <c r="U14" s="100">
        <v>16960000</v>
      </c>
      <c r="V14" s="105">
        <v>43344</v>
      </c>
      <c r="W14" s="105">
        <v>43122</v>
      </c>
      <c r="X14" s="105">
        <v>43464</v>
      </c>
      <c r="Y14" s="86">
        <v>270</v>
      </c>
      <c r="Z14" s="86">
        <v>60</v>
      </c>
      <c r="AA14" s="68"/>
      <c r="AB14" s="62"/>
      <c r="AC14" s="62" t="s">
        <v>791</v>
      </c>
      <c r="AD14" s="62"/>
      <c r="AE14" s="62"/>
      <c r="AF14" s="69">
        <f>SUM(U14/T14)</f>
        <v>0.93529428957615612</v>
      </c>
      <c r="AG14" s="27"/>
      <c r="AH14" s="27" t="b">
        <f>IF(I14="Funcionamiento",J14=0,J14="")</f>
        <v>0</v>
      </c>
    </row>
    <row r="15" spans="1:35" ht="44.25" customHeight="1" x14ac:dyDescent="0.25">
      <c r="A15" s="86">
        <v>2</v>
      </c>
      <c r="B15" s="86">
        <v>2018</v>
      </c>
      <c r="C15" s="87" t="s">
        <v>282</v>
      </c>
      <c r="D15" s="74">
        <v>5</v>
      </c>
      <c r="E15" s="87" t="str">
        <f>IF(D15=1,'Tipo '!$B$2,IF(D15=2,'Tipo '!$B$3,IF(D15=3,'Tipo '!$B$4,IF(D15=4,'Tipo '!$B$5,IF(D15=5,'Tipo '!$B$6,IF(D15=6,'Tipo '!$B$7,IF(D15=7,'Tipo '!$B$8,IF(D15=8,'Tipo '!$B$9,IF(D15=9,'Tipo '!$B$10,IF(D15=10,'Tipo '!$B$11,IF(D15=11,'Tipo '!$B$12,IF(D15=12,'Tipo '!$B$13,IF(D15=13,'Tipo '!$B$14,IF(D15=14,'Tipo '!$B$15,IF(D15=15,'Tipo '!$B$16,IF(D15=16,'Tipo '!$B$17,IF(D15=17,'Tipo '!$B$18,IF(D15=18,'Tipo '!$B$19,IF(D15=19,'Tipo '!$B$20,IF(D15=20,'Tipo '!$B$21,"No ha seleccionado un tipo de contrato válido"))))))))))))))))))))</f>
        <v>CONTRATOS DE PRESTACIÓN DE SERVICIOS PROFESIONALES Y DE APOYO A LA GESTIÓN</v>
      </c>
      <c r="F15" s="112" t="s">
        <v>107</v>
      </c>
      <c r="G15" s="63" t="s">
        <v>116</v>
      </c>
      <c r="H15" s="64" t="s">
        <v>425</v>
      </c>
      <c r="I15" s="83" t="s">
        <v>163</v>
      </c>
      <c r="J15" s="84">
        <v>18</v>
      </c>
      <c r="K15" s="65" t="str">
        <f>IF(J15=1,'Equivalencia BH-BMPT'!$D$2,IF(J15=2,'Equivalencia BH-BMPT'!$D$3,IF(J15=3,'Equivalencia BH-BMPT'!$D$4,IF(J15=4,'Equivalencia BH-BMPT'!$D$5,IF(J15=5,'Equivalencia BH-BMPT'!$D$6,IF(J15=6,'Equivalencia BH-BMPT'!$D$7,IF(J15=7,'Equivalencia BH-BMPT'!$D$8,IF(J15=8,'Equivalencia BH-BMPT'!$D$9,IF(J15=9,'Equivalencia BH-BMPT'!$D$10,IF(J15=10,'Equivalencia BH-BMPT'!$D$11,IF(J15=11,'Equivalencia BH-BMPT'!$D$12,IF(J15=12,'Equivalencia BH-BMPT'!$D$13,IF(J15=13,'Equivalencia BH-BMPT'!$D$14,IF(J15=14,'Equivalencia BH-BMPT'!$D$15,IF(J15=15,'Equivalencia BH-BMPT'!$D$16,IF(J15=16,'Equivalencia BH-BMPT'!$D$17,IF(J15=17,'Equivalencia BH-BMPT'!$D$18,IF(J15=18,'Equivalencia BH-BMPT'!$D$19,IF(J15=19,'Equivalencia BH-BMPT'!$D$20,IF(J15=20,'Equivalencia BH-BMPT'!$D$21,IF(J15=21,'Equivalencia BH-BMPT'!$D$22,IF(J15=22,'Equivalencia BH-BMPT'!$D$23,IF(J15=23,'Equivalencia BH-BMPT'!#REF!,IF(J15=24,'Equivalencia BH-BMPT'!$D$25,IF(J15=25,'Equivalencia BH-BMPT'!$D$26,IF(J15=26,'Equivalencia BH-BMPT'!$D$27,IF(J15=27,'Equivalencia BH-BMPT'!$D$28,IF(J15=28,'Equivalencia BH-BMPT'!$D$29,IF(J15=29,'Equivalencia BH-BMPT'!$D$30,IF(J15=30,'Equivalencia BH-BMPT'!$D$31,IF(J15=31,'Equivalencia BH-BMPT'!$D$32,IF(J15=32,'Equivalencia BH-BMPT'!$D$33,IF(J15=33,'Equivalencia BH-BMPT'!$D$34,IF(J15=34,'Equivalencia BH-BMPT'!$D$35,IF(J15=35,'Equivalencia BH-BMPT'!$D$36,IF(J15=36,'Equivalencia BH-BMPT'!$D$37,IF(J15=37,'Equivalencia BH-BMPT'!$D$38,IF(J15=38,'Equivalencia BH-BMPT'!#REF!,IF(J15=39,'Equivalencia BH-BMPT'!$D$40,IF(J15=40,'Equivalencia BH-BMPT'!$D$41,IF(J15=41,'Equivalencia BH-BMPT'!$D$42,IF(J15=42,'Equivalencia BH-BMPT'!$D$43,IF(J15=43,'Equivalencia BH-BMPT'!$D$44,IF(J15=44,'Equivalencia BH-BMPT'!$D$45,IF(J15=45,'Equivalencia BH-BMPT'!$D$46,"No ha seleccionado un número de programa")))))))))))))))))))))))))))))))))))))))))))))</f>
        <v>Mejor movilidad para todos</v>
      </c>
      <c r="L15" s="79" t="s">
        <v>644</v>
      </c>
      <c r="M15" s="113">
        <v>80761286</v>
      </c>
      <c r="N15" s="97" t="s">
        <v>656</v>
      </c>
      <c r="O15" s="110">
        <v>14400000</v>
      </c>
      <c r="P15" s="66"/>
      <c r="Q15" s="67"/>
      <c r="R15" s="110">
        <v>1</v>
      </c>
      <c r="S15" s="100">
        <v>4373306</v>
      </c>
      <c r="T15" s="100">
        <f t="shared" si="0"/>
        <v>18773306</v>
      </c>
      <c r="U15" s="100">
        <v>17600000</v>
      </c>
      <c r="V15" s="105">
        <v>43344</v>
      </c>
      <c r="W15" s="105">
        <v>43110</v>
      </c>
      <c r="X15" s="105">
        <v>43464</v>
      </c>
      <c r="Y15" s="86">
        <v>270</v>
      </c>
      <c r="Z15" s="86">
        <v>90</v>
      </c>
      <c r="AA15" s="68"/>
      <c r="AB15" s="62"/>
      <c r="AC15" s="62" t="s">
        <v>791</v>
      </c>
      <c r="AD15" s="62"/>
      <c r="AE15" s="62"/>
      <c r="AF15" s="69">
        <f t="shared" ref="AF15:AF80" si="1">SUM(U15/T15)</f>
        <v>0.93750136497002712</v>
      </c>
      <c r="AG15" s="27"/>
      <c r="AH15" s="27" t="b">
        <f t="shared" ref="AH15:AH80" si="2">IF(I15="Funcionamiento",J15=0,J15="")</f>
        <v>0</v>
      </c>
    </row>
    <row r="16" spans="1:35" ht="44.25" customHeight="1" x14ac:dyDescent="0.25">
      <c r="A16" s="86">
        <v>3</v>
      </c>
      <c r="B16" s="86">
        <v>2018</v>
      </c>
      <c r="C16" s="87" t="s">
        <v>283</v>
      </c>
      <c r="D16" s="74">
        <v>5</v>
      </c>
      <c r="E16" s="87" t="str">
        <f>IF(D16=1,'Tipo '!$B$2,IF(D16=2,'Tipo '!$B$3,IF(D16=3,'Tipo '!$B$4,IF(D16=4,'Tipo '!$B$5,IF(D16=5,'Tipo '!$B$6,IF(D16=6,'Tipo '!$B$7,IF(D16=7,'Tipo '!$B$8,IF(D16=8,'Tipo '!$B$9,IF(D16=9,'Tipo '!$B$10,IF(D16=10,'Tipo '!$B$11,IF(D16=11,'Tipo '!$B$12,IF(D16=12,'Tipo '!$B$13,IF(D16=13,'Tipo '!$B$14,IF(D16=14,'Tipo '!$B$15,IF(D16=15,'Tipo '!$B$16,IF(D16=16,'Tipo '!$B$17,IF(D16=17,'Tipo '!$B$18,IF(D16=18,'Tipo '!$B$19,IF(D16=19,'Tipo '!$B$20,IF(D16=20,'Tipo '!$B$21,"No ha seleccionado un tipo de contrato válido"))))))))))))))))))))</f>
        <v>CONTRATOS DE PRESTACIÓN DE SERVICIOS PROFESIONALES Y DE APOYO A LA GESTIÓN</v>
      </c>
      <c r="F16" s="112" t="s">
        <v>107</v>
      </c>
      <c r="G16" s="63" t="s">
        <v>116</v>
      </c>
      <c r="H16" s="64" t="s">
        <v>426</v>
      </c>
      <c r="I16" s="83" t="s">
        <v>163</v>
      </c>
      <c r="J16" s="84">
        <v>18</v>
      </c>
      <c r="K16" s="65" t="str">
        <f>IF(J16=1,'Equivalencia BH-BMPT'!$D$2,IF(J16=2,'Equivalencia BH-BMPT'!$D$3,IF(J16=3,'Equivalencia BH-BMPT'!$D$4,IF(J16=4,'Equivalencia BH-BMPT'!$D$5,IF(J16=5,'Equivalencia BH-BMPT'!$D$6,IF(J16=6,'Equivalencia BH-BMPT'!$D$7,IF(J16=7,'Equivalencia BH-BMPT'!$D$8,IF(J16=8,'Equivalencia BH-BMPT'!$D$9,IF(J16=9,'Equivalencia BH-BMPT'!$D$10,IF(J16=10,'Equivalencia BH-BMPT'!$D$11,IF(J16=11,'Equivalencia BH-BMPT'!$D$12,IF(J16=12,'Equivalencia BH-BMPT'!$D$13,IF(J16=13,'Equivalencia BH-BMPT'!$D$14,IF(J16=14,'Equivalencia BH-BMPT'!$D$15,IF(J16=15,'Equivalencia BH-BMPT'!$D$16,IF(J16=16,'Equivalencia BH-BMPT'!$D$17,IF(J16=17,'Equivalencia BH-BMPT'!$D$18,IF(J16=18,'Equivalencia BH-BMPT'!$D$19,IF(J16=19,'Equivalencia BH-BMPT'!$D$20,IF(J16=20,'Equivalencia BH-BMPT'!$D$21,IF(J16=21,'Equivalencia BH-BMPT'!$D$22,IF(J16=22,'Equivalencia BH-BMPT'!$D$23,IF(J16=23,'Equivalencia BH-BMPT'!#REF!,IF(J16=24,'Equivalencia BH-BMPT'!$D$25,IF(J16=25,'Equivalencia BH-BMPT'!$D$26,IF(J16=26,'Equivalencia BH-BMPT'!$D$27,IF(J16=27,'Equivalencia BH-BMPT'!$D$28,IF(J16=28,'Equivalencia BH-BMPT'!$D$29,IF(J16=29,'Equivalencia BH-BMPT'!$D$30,IF(J16=30,'Equivalencia BH-BMPT'!$D$31,IF(J16=31,'Equivalencia BH-BMPT'!$D$32,IF(J16=32,'Equivalencia BH-BMPT'!$D$33,IF(J16=33,'Equivalencia BH-BMPT'!$D$34,IF(J16=34,'Equivalencia BH-BMPT'!$D$35,IF(J16=35,'Equivalencia BH-BMPT'!$D$36,IF(J16=36,'Equivalencia BH-BMPT'!$D$37,IF(J16=37,'Equivalencia BH-BMPT'!$D$38,IF(J16=38,'Equivalencia BH-BMPT'!#REF!,IF(J16=39,'Equivalencia BH-BMPT'!$D$40,IF(J16=40,'Equivalencia BH-BMPT'!$D$41,IF(J16=41,'Equivalencia BH-BMPT'!$D$42,IF(J16=42,'Equivalencia BH-BMPT'!$D$43,IF(J16=43,'Equivalencia BH-BMPT'!$D$44,IF(J16=44,'Equivalencia BH-BMPT'!$D$45,IF(J16=45,'Equivalencia BH-BMPT'!$D$46,"No ha seleccionado un número de programa")))))))))))))))))))))))))))))))))))))))))))))</f>
        <v>Mejor movilidad para todos</v>
      </c>
      <c r="L16" s="79" t="s">
        <v>644</v>
      </c>
      <c r="M16" s="113">
        <v>80765647</v>
      </c>
      <c r="N16" s="97" t="s">
        <v>657</v>
      </c>
      <c r="O16" s="110">
        <v>14400000</v>
      </c>
      <c r="P16" s="66"/>
      <c r="Q16" s="67"/>
      <c r="R16" s="110">
        <v>1</v>
      </c>
      <c r="S16" s="100">
        <v>4053308</v>
      </c>
      <c r="T16" s="100">
        <f t="shared" si="0"/>
        <v>18453308</v>
      </c>
      <c r="U16" s="100">
        <v>17280000</v>
      </c>
      <c r="V16" s="105">
        <v>43344</v>
      </c>
      <c r="W16" s="105">
        <v>43116</v>
      </c>
      <c r="X16" s="105">
        <v>43464</v>
      </c>
      <c r="Y16" s="86">
        <v>270</v>
      </c>
      <c r="Z16" s="86">
        <v>76</v>
      </c>
      <c r="AA16" s="68"/>
      <c r="AB16" s="62"/>
      <c r="AC16" s="62" t="s">
        <v>791</v>
      </c>
      <c r="AD16" s="62"/>
      <c r="AE16" s="62"/>
      <c r="AF16" s="69">
        <f t="shared" si="1"/>
        <v>0.93641747051531354</v>
      </c>
      <c r="AG16" s="27"/>
      <c r="AH16" s="27" t="b">
        <f t="shared" si="2"/>
        <v>0</v>
      </c>
    </row>
    <row r="17" spans="1:34" ht="44.25" customHeight="1" x14ac:dyDescent="0.25">
      <c r="A17" s="86">
        <v>4</v>
      </c>
      <c r="B17" s="86">
        <v>2018</v>
      </c>
      <c r="C17" s="87" t="s">
        <v>284</v>
      </c>
      <c r="D17" s="74">
        <v>5</v>
      </c>
      <c r="E17" s="87" t="str">
        <f>IF(D17=1,'Tipo '!$B$2,IF(D17=2,'Tipo '!$B$3,IF(D17=3,'Tipo '!$B$4,IF(D17=4,'Tipo '!$B$5,IF(D17=5,'Tipo '!$B$6,IF(D17=6,'Tipo '!$B$7,IF(D17=7,'Tipo '!$B$8,IF(D17=8,'Tipo '!$B$9,IF(D17=9,'Tipo '!$B$10,IF(D17=10,'Tipo '!$B$11,IF(D17=11,'Tipo '!$B$12,IF(D17=12,'Tipo '!$B$13,IF(D17=13,'Tipo '!$B$14,IF(D17=14,'Tipo '!$B$15,IF(D17=15,'Tipo '!$B$16,IF(D17=16,'Tipo '!$B$17,IF(D17=17,'Tipo '!$B$18,IF(D17=18,'Tipo '!$B$19,IF(D17=19,'Tipo '!$B$20,IF(D17=20,'Tipo '!$B$21,"No ha seleccionado un tipo de contrato válido"))))))))))))))))))))</f>
        <v>CONTRATOS DE PRESTACIÓN DE SERVICIOS PROFESIONALES Y DE APOYO A LA GESTIÓN</v>
      </c>
      <c r="F17" s="112" t="s">
        <v>107</v>
      </c>
      <c r="G17" s="63" t="s">
        <v>116</v>
      </c>
      <c r="H17" s="64" t="s">
        <v>427</v>
      </c>
      <c r="I17" s="83" t="s">
        <v>163</v>
      </c>
      <c r="J17" s="84">
        <v>18</v>
      </c>
      <c r="K17" s="65" t="str">
        <f>IF(J17=1,'Equivalencia BH-BMPT'!$D$2,IF(J17=2,'Equivalencia BH-BMPT'!$D$3,IF(J17=3,'Equivalencia BH-BMPT'!$D$4,IF(J17=4,'Equivalencia BH-BMPT'!$D$5,IF(J17=5,'Equivalencia BH-BMPT'!$D$6,IF(J17=6,'Equivalencia BH-BMPT'!$D$7,IF(J17=7,'Equivalencia BH-BMPT'!$D$8,IF(J17=8,'Equivalencia BH-BMPT'!$D$9,IF(J17=9,'Equivalencia BH-BMPT'!$D$10,IF(J17=10,'Equivalencia BH-BMPT'!$D$11,IF(J17=11,'Equivalencia BH-BMPT'!$D$12,IF(J17=12,'Equivalencia BH-BMPT'!$D$13,IF(J17=13,'Equivalencia BH-BMPT'!$D$14,IF(J17=14,'Equivalencia BH-BMPT'!$D$15,IF(J17=15,'Equivalencia BH-BMPT'!$D$16,IF(J17=16,'Equivalencia BH-BMPT'!$D$17,IF(J17=17,'Equivalencia BH-BMPT'!$D$18,IF(J17=18,'Equivalencia BH-BMPT'!$D$19,IF(J17=19,'Equivalencia BH-BMPT'!$D$20,IF(J17=20,'Equivalencia BH-BMPT'!$D$21,IF(J17=21,'Equivalencia BH-BMPT'!$D$22,IF(J17=22,'Equivalencia BH-BMPT'!$D$23,IF(J17=23,'Equivalencia BH-BMPT'!#REF!,IF(J17=24,'Equivalencia BH-BMPT'!$D$25,IF(J17=25,'Equivalencia BH-BMPT'!$D$26,IF(J17=26,'Equivalencia BH-BMPT'!$D$27,IF(J17=27,'Equivalencia BH-BMPT'!$D$28,IF(J17=28,'Equivalencia BH-BMPT'!$D$29,IF(J17=29,'Equivalencia BH-BMPT'!$D$30,IF(J17=30,'Equivalencia BH-BMPT'!$D$31,IF(J17=31,'Equivalencia BH-BMPT'!$D$32,IF(J17=32,'Equivalencia BH-BMPT'!$D$33,IF(J17=33,'Equivalencia BH-BMPT'!$D$34,IF(J17=34,'Equivalencia BH-BMPT'!$D$35,IF(J17=35,'Equivalencia BH-BMPT'!$D$36,IF(J17=36,'Equivalencia BH-BMPT'!$D$37,IF(J17=37,'Equivalencia BH-BMPT'!$D$38,IF(J17=38,'Equivalencia BH-BMPT'!#REF!,IF(J17=39,'Equivalencia BH-BMPT'!$D$40,IF(J17=40,'Equivalencia BH-BMPT'!$D$41,IF(J17=41,'Equivalencia BH-BMPT'!$D$42,IF(J17=42,'Equivalencia BH-BMPT'!$D$43,IF(J17=43,'Equivalencia BH-BMPT'!$D$44,IF(J17=44,'Equivalencia BH-BMPT'!$D$45,IF(J17=45,'Equivalencia BH-BMPT'!$D$46,"No ha seleccionado un número de programa")))))))))))))))))))))))))))))))))))))))))))))</f>
        <v>Mejor movilidad para todos</v>
      </c>
      <c r="L17" s="79" t="s">
        <v>644</v>
      </c>
      <c r="M17" s="113">
        <v>13891107</v>
      </c>
      <c r="N17" s="97" t="s">
        <v>658</v>
      </c>
      <c r="O17" s="110">
        <v>14400000</v>
      </c>
      <c r="P17" s="66"/>
      <c r="Q17" s="67"/>
      <c r="R17" s="110">
        <v>1</v>
      </c>
      <c r="S17" s="100">
        <v>4266640</v>
      </c>
      <c r="T17" s="100">
        <f t="shared" si="0"/>
        <v>18666640</v>
      </c>
      <c r="U17" s="100">
        <v>17493333</v>
      </c>
      <c r="V17" s="105">
        <v>43374</v>
      </c>
      <c r="W17" s="105">
        <v>43112</v>
      </c>
      <c r="X17" s="105">
        <v>43464</v>
      </c>
      <c r="Y17" s="86">
        <v>270</v>
      </c>
      <c r="Z17" s="86">
        <v>80</v>
      </c>
      <c r="AA17" s="68"/>
      <c r="AB17" s="62"/>
      <c r="AC17" s="62" t="s">
        <v>791</v>
      </c>
      <c r="AD17" s="62"/>
      <c r="AE17" s="62"/>
      <c r="AF17" s="69">
        <f t="shared" ref="AF17:AF20" si="3">SUM(U17/T17)</f>
        <v>0.93714417806311157</v>
      </c>
      <c r="AG17" s="27"/>
      <c r="AH17" s="27" t="b">
        <f t="shared" si="2"/>
        <v>0</v>
      </c>
    </row>
    <row r="18" spans="1:34" ht="44.25" customHeight="1" x14ac:dyDescent="0.25">
      <c r="A18" s="86">
        <v>5</v>
      </c>
      <c r="B18" s="86">
        <v>2018</v>
      </c>
      <c r="C18" s="87" t="s">
        <v>285</v>
      </c>
      <c r="D18" s="74">
        <v>5</v>
      </c>
      <c r="E18" s="87" t="str">
        <f>IF(D18=1,'Tipo '!$B$2,IF(D18=2,'Tipo '!$B$3,IF(D18=3,'Tipo '!$B$4,IF(D18=4,'Tipo '!$B$5,IF(D18=5,'Tipo '!$B$6,IF(D18=6,'Tipo '!$B$7,IF(D18=7,'Tipo '!$B$8,IF(D18=8,'Tipo '!$B$9,IF(D18=9,'Tipo '!$B$10,IF(D18=10,'Tipo '!$B$11,IF(D18=11,'Tipo '!$B$12,IF(D18=12,'Tipo '!$B$13,IF(D18=13,'Tipo '!$B$14,IF(D18=14,'Tipo '!$B$15,IF(D18=15,'Tipo '!$B$16,IF(D18=16,'Tipo '!$B$17,IF(D18=17,'Tipo '!$B$18,IF(D18=18,'Tipo '!$B$19,IF(D18=19,'Tipo '!$B$20,IF(D18=20,'Tipo '!$B$21,"No ha seleccionado un tipo de contrato válido"))))))))))))))))))))</f>
        <v>CONTRATOS DE PRESTACIÓN DE SERVICIOS PROFESIONALES Y DE APOYO A LA GESTIÓN</v>
      </c>
      <c r="F18" s="112" t="s">
        <v>107</v>
      </c>
      <c r="G18" s="63" t="s">
        <v>116</v>
      </c>
      <c r="H18" s="64" t="s">
        <v>428</v>
      </c>
      <c r="I18" s="83" t="s">
        <v>163</v>
      </c>
      <c r="J18" s="84">
        <v>18</v>
      </c>
      <c r="K18" s="65" t="str">
        <f>IF(J18=1,'Equivalencia BH-BMPT'!$D$2,IF(J18=2,'Equivalencia BH-BMPT'!$D$3,IF(J18=3,'Equivalencia BH-BMPT'!$D$4,IF(J18=4,'Equivalencia BH-BMPT'!$D$5,IF(J18=5,'Equivalencia BH-BMPT'!$D$6,IF(J18=6,'Equivalencia BH-BMPT'!$D$7,IF(J18=7,'Equivalencia BH-BMPT'!$D$8,IF(J18=8,'Equivalencia BH-BMPT'!$D$9,IF(J18=9,'Equivalencia BH-BMPT'!$D$10,IF(J18=10,'Equivalencia BH-BMPT'!$D$11,IF(J18=11,'Equivalencia BH-BMPT'!$D$12,IF(J18=12,'Equivalencia BH-BMPT'!$D$13,IF(J18=13,'Equivalencia BH-BMPT'!$D$14,IF(J18=14,'Equivalencia BH-BMPT'!$D$15,IF(J18=15,'Equivalencia BH-BMPT'!$D$16,IF(J18=16,'Equivalencia BH-BMPT'!$D$17,IF(J18=17,'Equivalencia BH-BMPT'!$D$18,IF(J18=18,'Equivalencia BH-BMPT'!$D$19,IF(J18=19,'Equivalencia BH-BMPT'!$D$20,IF(J18=20,'Equivalencia BH-BMPT'!$D$21,IF(J18=21,'Equivalencia BH-BMPT'!$D$22,IF(J18=22,'Equivalencia BH-BMPT'!$D$23,IF(J18=23,'Equivalencia BH-BMPT'!#REF!,IF(J18=24,'Equivalencia BH-BMPT'!$D$25,IF(J18=25,'Equivalencia BH-BMPT'!$D$26,IF(J18=26,'Equivalencia BH-BMPT'!$D$27,IF(J18=27,'Equivalencia BH-BMPT'!$D$28,IF(J18=28,'Equivalencia BH-BMPT'!$D$29,IF(J18=29,'Equivalencia BH-BMPT'!$D$30,IF(J18=30,'Equivalencia BH-BMPT'!$D$31,IF(J18=31,'Equivalencia BH-BMPT'!$D$32,IF(J18=32,'Equivalencia BH-BMPT'!$D$33,IF(J18=33,'Equivalencia BH-BMPT'!$D$34,IF(J18=34,'Equivalencia BH-BMPT'!$D$35,IF(J18=35,'Equivalencia BH-BMPT'!$D$36,IF(J18=36,'Equivalencia BH-BMPT'!$D$37,IF(J18=37,'Equivalencia BH-BMPT'!$D$38,IF(J18=38,'Equivalencia BH-BMPT'!#REF!,IF(J18=39,'Equivalencia BH-BMPT'!$D$40,IF(J18=40,'Equivalencia BH-BMPT'!$D$41,IF(J18=41,'Equivalencia BH-BMPT'!$D$42,IF(J18=42,'Equivalencia BH-BMPT'!$D$43,IF(J18=43,'Equivalencia BH-BMPT'!$D$44,IF(J18=44,'Equivalencia BH-BMPT'!$D$45,IF(J18=45,'Equivalencia BH-BMPT'!$D$46,"No ha seleccionado un número de programa")))))))))))))))))))))))))))))))))))))))))))))</f>
        <v>Mejor movilidad para todos</v>
      </c>
      <c r="L18" s="79" t="s">
        <v>644</v>
      </c>
      <c r="M18" s="113">
        <v>1022325648</v>
      </c>
      <c r="N18" s="97" t="s">
        <v>659</v>
      </c>
      <c r="O18" s="110">
        <v>44550000</v>
      </c>
      <c r="P18" s="66"/>
      <c r="Q18" s="67"/>
      <c r="R18" s="110">
        <v>2</v>
      </c>
      <c r="S18" s="100">
        <v>19965000</v>
      </c>
      <c r="T18" s="100">
        <f t="shared" si="0"/>
        <v>64515000</v>
      </c>
      <c r="U18" s="100">
        <v>53625000</v>
      </c>
      <c r="V18" s="105">
        <v>43405</v>
      </c>
      <c r="W18" s="105">
        <v>43115</v>
      </c>
      <c r="X18" s="105">
        <v>43509</v>
      </c>
      <c r="Y18" s="86">
        <v>270</v>
      </c>
      <c r="Z18" s="86">
        <v>122</v>
      </c>
      <c r="AA18" s="68"/>
      <c r="AB18" s="62"/>
      <c r="AC18" s="62" t="s">
        <v>791</v>
      </c>
      <c r="AD18" s="62"/>
      <c r="AE18" s="62"/>
      <c r="AF18" s="69">
        <f t="shared" si="3"/>
        <v>0.83120204603580561</v>
      </c>
      <c r="AG18" s="27"/>
      <c r="AH18" s="27" t="b">
        <f t="shared" si="2"/>
        <v>0</v>
      </c>
    </row>
    <row r="19" spans="1:34" ht="44.25" customHeight="1" x14ac:dyDescent="0.25">
      <c r="A19" s="86">
        <v>6</v>
      </c>
      <c r="B19" s="86">
        <v>2018</v>
      </c>
      <c r="C19" s="87" t="s">
        <v>286</v>
      </c>
      <c r="D19" s="74">
        <v>5</v>
      </c>
      <c r="E19" s="87" t="str">
        <f>IF(D19=1,'Tipo '!$B$2,IF(D19=2,'Tipo '!$B$3,IF(D19=3,'Tipo '!$B$4,IF(D19=4,'Tipo '!$B$5,IF(D19=5,'Tipo '!$B$6,IF(D19=6,'Tipo '!$B$7,IF(D19=7,'Tipo '!$B$8,IF(D19=8,'Tipo '!$B$9,IF(D19=9,'Tipo '!$B$10,IF(D19=10,'Tipo '!$B$11,IF(D19=11,'Tipo '!$B$12,IF(D19=12,'Tipo '!$B$13,IF(D19=13,'Tipo '!$B$14,IF(D19=14,'Tipo '!$B$15,IF(D19=15,'Tipo '!$B$16,IF(D19=16,'Tipo '!$B$17,IF(D19=17,'Tipo '!$B$18,IF(D19=18,'Tipo '!$B$19,IF(D19=19,'Tipo '!$B$20,IF(D19=20,'Tipo '!$B$21,"No ha seleccionado un tipo de contrato válido"))))))))))))))))))))</f>
        <v>CONTRATOS DE PRESTACIÓN DE SERVICIOS PROFESIONALES Y DE APOYO A LA GESTIÓN</v>
      </c>
      <c r="F19" s="112" t="s">
        <v>107</v>
      </c>
      <c r="G19" s="63" t="s">
        <v>116</v>
      </c>
      <c r="H19" s="64" t="s">
        <v>429</v>
      </c>
      <c r="I19" s="83" t="s">
        <v>163</v>
      </c>
      <c r="J19" s="84">
        <v>18</v>
      </c>
      <c r="K19" s="65" t="str">
        <f>IF(J19=1,'Equivalencia BH-BMPT'!$D$2,IF(J19=2,'Equivalencia BH-BMPT'!$D$3,IF(J19=3,'Equivalencia BH-BMPT'!$D$4,IF(J19=4,'Equivalencia BH-BMPT'!$D$5,IF(J19=5,'Equivalencia BH-BMPT'!$D$6,IF(J19=6,'Equivalencia BH-BMPT'!$D$7,IF(J19=7,'Equivalencia BH-BMPT'!$D$8,IF(J19=8,'Equivalencia BH-BMPT'!$D$9,IF(J19=9,'Equivalencia BH-BMPT'!$D$10,IF(J19=10,'Equivalencia BH-BMPT'!$D$11,IF(J19=11,'Equivalencia BH-BMPT'!$D$12,IF(J19=12,'Equivalencia BH-BMPT'!$D$13,IF(J19=13,'Equivalencia BH-BMPT'!$D$14,IF(J19=14,'Equivalencia BH-BMPT'!$D$15,IF(J19=15,'Equivalencia BH-BMPT'!$D$16,IF(J19=16,'Equivalencia BH-BMPT'!$D$17,IF(J19=17,'Equivalencia BH-BMPT'!$D$18,IF(J19=18,'Equivalencia BH-BMPT'!$D$19,IF(J19=19,'Equivalencia BH-BMPT'!$D$20,IF(J19=20,'Equivalencia BH-BMPT'!$D$21,IF(J19=21,'Equivalencia BH-BMPT'!$D$22,IF(J19=22,'Equivalencia BH-BMPT'!$D$23,IF(J19=23,'Equivalencia BH-BMPT'!#REF!,IF(J19=24,'Equivalencia BH-BMPT'!$D$25,IF(J19=25,'Equivalencia BH-BMPT'!$D$26,IF(J19=26,'Equivalencia BH-BMPT'!$D$27,IF(J19=27,'Equivalencia BH-BMPT'!$D$28,IF(J19=28,'Equivalencia BH-BMPT'!$D$29,IF(J19=29,'Equivalencia BH-BMPT'!$D$30,IF(J19=30,'Equivalencia BH-BMPT'!$D$31,IF(J19=31,'Equivalencia BH-BMPT'!$D$32,IF(J19=32,'Equivalencia BH-BMPT'!$D$33,IF(J19=33,'Equivalencia BH-BMPT'!$D$34,IF(J19=34,'Equivalencia BH-BMPT'!$D$35,IF(J19=35,'Equivalencia BH-BMPT'!$D$36,IF(J19=36,'Equivalencia BH-BMPT'!$D$37,IF(J19=37,'Equivalencia BH-BMPT'!$D$38,IF(J19=38,'Equivalencia BH-BMPT'!#REF!,IF(J19=39,'Equivalencia BH-BMPT'!$D$40,IF(J19=40,'Equivalencia BH-BMPT'!$D$41,IF(J19=41,'Equivalencia BH-BMPT'!$D$42,IF(J19=42,'Equivalencia BH-BMPT'!$D$43,IF(J19=43,'Equivalencia BH-BMPT'!$D$44,IF(J19=44,'Equivalencia BH-BMPT'!$D$45,IF(J19=45,'Equivalencia BH-BMPT'!$D$46,"No ha seleccionado un número de programa")))))))))))))))))))))))))))))))))))))))))))))</f>
        <v>Mejor movilidad para todos</v>
      </c>
      <c r="L19" s="79" t="s">
        <v>644</v>
      </c>
      <c r="M19" s="113">
        <v>80161977</v>
      </c>
      <c r="N19" s="97" t="s">
        <v>660</v>
      </c>
      <c r="O19" s="110">
        <v>20250000</v>
      </c>
      <c r="P19" s="66"/>
      <c r="Q19" s="67"/>
      <c r="R19" s="110">
        <v>1</v>
      </c>
      <c r="S19" s="100">
        <v>6000000</v>
      </c>
      <c r="T19" s="100">
        <f t="shared" si="0"/>
        <v>26250000</v>
      </c>
      <c r="U19" s="100">
        <v>24600000</v>
      </c>
      <c r="V19" s="105">
        <v>43405</v>
      </c>
      <c r="W19" s="105">
        <v>43112</v>
      </c>
      <c r="X19" s="105">
        <v>43464</v>
      </c>
      <c r="Y19" s="86">
        <v>270</v>
      </c>
      <c r="Z19" s="86">
        <v>80</v>
      </c>
      <c r="AA19" s="68"/>
      <c r="AB19" s="62"/>
      <c r="AC19" s="62" t="s">
        <v>791</v>
      </c>
      <c r="AD19" s="62"/>
      <c r="AE19" s="62"/>
      <c r="AF19" s="69">
        <f t="shared" si="3"/>
        <v>0.93714285714285717</v>
      </c>
      <c r="AG19" s="27"/>
      <c r="AH19" s="27" t="b">
        <f t="shared" si="2"/>
        <v>0</v>
      </c>
    </row>
    <row r="20" spans="1:34" ht="44.25" customHeight="1" x14ac:dyDescent="0.25">
      <c r="A20" s="86">
        <v>7</v>
      </c>
      <c r="B20" s="86">
        <v>2018</v>
      </c>
      <c r="C20" s="87" t="s">
        <v>287</v>
      </c>
      <c r="D20" s="74">
        <v>5</v>
      </c>
      <c r="E20" s="87" t="str">
        <f>IF(D20=1,'Tipo '!$B$2,IF(D20=2,'Tipo '!$B$3,IF(D20=3,'Tipo '!$B$4,IF(D20=4,'Tipo '!$B$5,IF(D20=5,'Tipo '!$B$6,IF(D20=6,'Tipo '!$B$7,IF(D20=7,'Tipo '!$B$8,IF(D20=8,'Tipo '!$B$9,IF(D20=9,'Tipo '!$B$10,IF(D20=10,'Tipo '!$B$11,IF(D20=11,'Tipo '!$B$12,IF(D20=12,'Tipo '!$B$13,IF(D20=13,'Tipo '!$B$14,IF(D20=14,'Tipo '!$B$15,IF(D20=15,'Tipo '!$B$16,IF(D20=16,'Tipo '!$B$17,IF(D20=17,'Tipo '!$B$18,IF(D20=18,'Tipo '!$B$19,IF(D20=19,'Tipo '!$B$20,IF(D20=20,'Tipo '!$B$21,"No ha seleccionado un tipo de contrato válido"))))))))))))))))))))</f>
        <v>CONTRATOS DE PRESTACIÓN DE SERVICIOS PROFESIONALES Y DE APOYO A LA GESTIÓN</v>
      </c>
      <c r="F20" s="112" t="s">
        <v>107</v>
      </c>
      <c r="G20" s="63" t="s">
        <v>116</v>
      </c>
      <c r="H20" s="64" t="s">
        <v>430</v>
      </c>
      <c r="I20" s="83" t="s">
        <v>163</v>
      </c>
      <c r="J20" s="84">
        <v>45</v>
      </c>
      <c r="K20" s="65" t="str">
        <f>IF(J20=1,'Equivalencia BH-BMPT'!$D$2,IF(J20=2,'Equivalencia BH-BMPT'!$D$3,IF(J20=3,'Equivalencia BH-BMPT'!$D$4,IF(J20=4,'Equivalencia BH-BMPT'!$D$5,IF(J20=5,'Equivalencia BH-BMPT'!$D$6,IF(J20=6,'Equivalencia BH-BMPT'!$D$7,IF(J20=7,'Equivalencia BH-BMPT'!$D$8,IF(J20=8,'Equivalencia BH-BMPT'!$D$9,IF(J20=9,'Equivalencia BH-BMPT'!$D$10,IF(J20=10,'Equivalencia BH-BMPT'!$D$11,IF(J20=11,'Equivalencia BH-BMPT'!$D$12,IF(J20=12,'Equivalencia BH-BMPT'!$D$13,IF(J20=13,'Equivalencia BH-BMPT'!$D$14,IF(J20=14,'Equivalencia BH-BMPT'!$D$15,IF(J20=15,'Equivalencia BH-BMPT'!$D$16,IF(J20=16,'Equivalencia BH-BMPT'!$D$17,IF(J20=17,'Equivalencia BH-BMPT'!$D$18,IF(J20=18,'Equivalencia BH-BMPT'!$D$19,IF(J20=19,'Equivalencia BH-BMPT'!$D$20,IF(J20=20,'Equivalencia BH-BMPT'!$D$21,IF(J20=21,'Equivalencia BH-BMPT'!$D$22,IF(J20=22,'Equivalencia BH-BMPT'!$D$23,IF(J20=23,'Equivalencia BH-BMPT'!#REF!,IF(J20=24,'Equivalencia BH-BMPT'!$D$25,IF(J20=25,'Equivalencia BH-BMPT'!$D$26,IF(J20=26,'Equivalencia BH-BMPT'!$D$27,IF(J20=27,'Equivalencia BH-BMPT'!$D$28,IF(J20=28,'Equivalencia BH-BMPT'!$D$29,IF(J20=29,'Equivalencia BH-BMPT'!$D$30,IF(J20=30,'Equivalencia BH-BMPT'!$D$31,IF(J20=31,'Equivalencia BH-BMPT'!$D$32,IF(J20=32,'Equivalencia BH-BMPT'!$D$33,IF(J20=33,'Equivalencia BH-BMPT'!$D$34,IF(J20=34,'Equivalencia BH-BMPT'!$D$35,IF(J20=35,'Equivalencia BH-BMPT'!$D$36,IF(J20=36,'Equivalencia BH-BMPT'!$D$37,IF(J20=37,'Equivalencia BH-BMPT'!$D$38,IF(J20=38,'Equivalencia BH-BMPT'!#REF!,IF(J20=39,'Equivalencia BH-BMPT'!$D$40,IF(J20=40,'Equivalencia BH-BMPT'!$D$41,IF(J20=41,'Equivalencia BH-BMPT'!$D$42,IF(J20=42,'Equivalencia BH-BMPT'!$D$43,IF(J20=43,'Equivalencia BH-BMPT'!$D$44,IF(J20=44,'Equivalencia BH-BMPT'!$D$45,IF(J20=45,'Equivalencia BH-BMPT'!$D$46,"No ha seleccionado un número de programa")))))))))))))))))))))))))))))))))))))))))))))</f>
        <v>Gobernanza e influencia local, regional e internacional</v>
      </c>
      <c r="L20" s="79" t="s">
        <v>642</v>
      </c>
      <c r="M20" s="113">
        <v>1010217972</v>
      </c>
      <c r="N20" s="97" t="s">
        <v>614</v>
      </c>
      <c r="O20" s="110">
        <v>43200000</v>
      </c>
      <c r="P20" s="66"/>
      <c r="Q20" s="67"/>
      <c r="R20" s="110">
        <v>2</v>
      </c>
      <c r="S20" s="100">
        <v>18560000</v>
      </c>
      <c r="T20" s="100">
        <f t="shared" si="0"/>
        <v>61760000</v>
      </c>
      <c r="U20" s="100">
        <v>52320000</v>
      </c>
      <c r="V20" s="105">
        <v>43405</v>
      </c>
      <c r="W20" s="105">
        <v>43112</v>
      </c>
      <c r="X20" s="105">
        <v>43509</v>
      </c>
      <c r="Y20" s="86">
        <v>270</v>
      </c>
      <c r="Z20" s="86">
        <v>125</v>
      </c>
      <c r="AA20" s="68"/>
      <c r="AB20" s="62"/>
      <c r="AC20" s="62" t="s">
        <v>791</v>
      </c>
      <c r="AD20" s="62"/>
      <c r="AE20" s="62"/>
      <c r="AF20" s="69">
        <f t="shared" si="3"/>
        <v>0.84715025906735753</v>
      </c>
      <c r="AG20" s="27"/>
      <c r="AH20" s="27" t="b">
        <f t="shared" si="2"/>
        <v>0</v>
      </c>
    </row>
    <row r="21" spans="1:34" ht="44.25" customHeight="1" x14ac:dyDescent="0.25">
      <c r="A21" s="86">
        <v>8</v>
      </c>
      <c r="B21" s="86">
        <v>2018</v>
      </c>
      <c r="C21" s="87" t="s">
        <v>287</v>
      </c>
      <c r="D21" s="74">
        <v>5</v>
      </c>
      <c r="E21" s="87" t="str">
        <f>IF(D21=1,'Tipo '!$B$2,IF(D21=2,'Tipo '!$B$3,IF(D21=3,'Tipo '!$B$4,IF(D21=4,'Tipo '!$B$5,IF(D21=5,'Tipo '!$B$6,IF(D21=6,'Tipo '!$B$7,IF(D21=7,'Tipo '!$B$8,IF(D21=8,'Tipo '!$B$9,IF(D21=9,'Tipo '!$B$10,IF(D21=10,'Tipo '!$B$11,IF(D21=11,'Tipo '!$B$12,IF(D21=12,'Tipo '!$B$13,IF(D21=13,'Tipo '!$B$14,IF(D21=14,'Tipo '!$B$15,IF(D21=15,'Tipo '!$B$16,IF(D21=16,'Tipo '!$B$17,IF(D21=17,'Tipo '!$B$18,IF(D21=18,'Tipo '!$B$19,IF(D21=19,'Tipo '!$B$20,IF(D21=20,'Tipo '!$B$21,"No ha seleccionado un tipo de contrato válido"))))))))))))))))))))</f>
        <v>CONTRATOS DE PRESTACIÓN DE SERVICIOS PROFESIONALES Y DE APOYO A LA GESTIÓN</v>
      </c>
      <c r="F21" s="112" t="s">
        <v>107</v>
      </c>
      <c r="G21" s="63" t="s">
        <v>116</v>
      </c>
      <c r="H21" s="64" t="s">
        <v>431</v>
      </c>
      <c r="I21" s="83" t="s">
        <v>163</v>
      </c>
      <c r="J21" s="84">
        <v>45</v>
      </c>
      <c r="K21" s="65" t="str">
        <f>IF(J21=1,'Equivalencia BH-BMPT'!$D$2,IF(J21=2,'Equivalencia BH-BMPT'!$D$3,IF(J21=3,'Equivalencia BH-BMPT'!$D$4,IF(J21=4,'Equivalencia BH-BMPT'!$D$5,IF(J21=5,'Equivalencia BH-BMPT'!$D$6,IF(J21=6,'Equivalencia BH-BMPT'!$D$7,IF(J21=7,'Equivalencia BH-BMPT'!$D$8,IF(J21=8,'Equivalencia BH-BMPT'!$D$9,IF(J21=9,'Equivalencia BH-BMPT'!$D$10,IF(J21=10,'Equivalencia BH-BMPT'!$D$11,IF(J21=11,'Equivalencia BH-BMPT'!$D$12,IF(J21=12,'Equivalencia BH-BMPT'!$D$13,IF(J21=13,'Equivalencia BH-BMPT'!$D$14,IF(J21=14,'Equivalencia BH-BMPT'!$D$15,IF(J21=15,'Equivalencia BH-BMPT'!$D$16,IF(J21=16,'Equivalencia BH-BMPT'!$D$17,IF(J21=17,'Equivalencia BH-BMPT'!$D$18,IF(J21=18,'Equivalencia BH-BMPT'!$D$19,IF(J21=19,'Equivalencia BH-BMPT'!$D$20,IF(J21=20,'Equivalencia BH-BMPT'!$D$21,IF(J21=21,'Equivalencia BH-BMPT'!$D$22,IF(J21=22,'Equivalencia BH-BMPT'!$D$23,IF(J21=23,'Equivalencia BH-BMPT'!#REF!,IF(J21=24,'Equivalencia BH-BMPT'!$D$25,IF(J21=25,'Equivalencia BH-BMPT'!$D$26,IF(J21=26,'Equivalencia BH-BMPT'!$D$27,IF(J21=27,'Equivalencia BH-BMPT'!$D$28,IF(J21=28,'Equivalencia BH-BMPT'!$D$29,IF(J21=29,'Equivalencia BH-BMPT'!$D$30,IF(J21=30,'Equivalencia BH-BMPT'!$D$31,IF(J21=31,'Equivalencia BH-BMPT'!$D$32,IF(J21=32,'Equivalencia BH-BMPT'!$D$33,IF(J21=33,'Equivalencia BH-BMPT'!$D$34,IF(J21=34,'Equivalencia BH-BMPT'!$D$35,IF(J21=35,'Equivalencia BH-BMPT'!$D$36,IF(J21=36,'Equivalencia BH-BMPT'!$D$37,IF(J21=37,'Equivalencia BH-BMPT'!$D$38,IF(J21=38,'Equivalencia BH-BMPT'!#REF!,IF(J21=39,'Equivalencia BH-BMPT'!$D$40,IF(J21=40,'Equivalencia BH-BMPT'!$D$41,IF(J21=41,'Equivalencia BH-BMPT'!$D$42,IF(J21=42,'Equivalencia BH-BMPT'!$D$43,IF(J21=43,'Equivalencia BH-BMPT'!$D$44,IF(J21=44,'Equivalencia BH-BMPT'!$D$45,IF(J21=45,'Equivalencia BH-BMPT'!$D$46,"No ha seleccionado un número de programa")))))))))))))))))))))))))))))))))))))))))))))</f>
        <v>Gobernanza e influencia local, regional e internacional</v>
      </c>
      <c r="L21" s="79" t="s">
        <v>642</v>
      </c>
      <c r="M21" s="113">
        <v>1064976799</v>
      </c>
      <c r="N21" s="97" t="s">
        <v>661</v>
      </c>
      <c r="O21" s="110">
        <v>43200000</v>
      </c>
      <c r="P21" s="66"/>
      <c r="Q21" s="67"/>
      <c r="R21" s="110">
        <v>2</v>
      </c>
      <c r="S21" s="100">
        <v>19360000</v>
      </c>
      <c r="T21" s="100">
        <f t="shared" si="0"/>
        <v>62560000</v>
      </c>
      <c r="U21" s="100">
        <v>52000000</v>
      </c>
      <c r="V21" s="105">
        <v>43405</v>
      </c>
      <c r="W21" s="105">
        <v>43115</v>
      </c>
      <c r="X21" s="105">
        <v>43509</v>
      </c>
      <c r="Y21" s="86">
        <v>270</v>
      </c>
      <c r="Z21" s="86">
        <v>122</v>
      </c>
      <c r="AA21" s="68"/>
      <c r="AB21" s="62"/>
      <c r="AC21" s="62" t="s">
        <v>791</v>
      </c>
      <c r="AD21" s="62"/>
      <c r="AE21" s="62"/>
      <c r="AF21" s="69">
        <f t="shared" si="1"/>
        <v>0.83120204603580561</v>
      </c>
      <c r="AG21" s="27"/>
      <c r="AH21" s="27" t="b">
        <f t="shared" si="2"/>
        <v>0</v>
      </c>
    </row>
    <row r="22" spans="1:34" ht="44.25" customHeight="1" x14ac:dyDescent="0.25">
      <c r="A22" s="86">
        <v>9</v>
      </c>
      <c r="B22" s="86">
        <v>2018</v>
      </c>
      <c r="C22" s="87" t="s">
        <v>288</v>
      </c>
      <c r="D22" s="74">
        <v>5</v>
      </c>
      <c r="E22" s="87" t="str">
        <f>IF(D22=1,'Tipo '!$B$2,IF(D22=2,'Tipo '!$B$3,IF(D22=3,'Tipo '!$B$4,IF(D22=4,'Tipo '!$B$5,IF(D22=5,'Tipo '!$B$6,IF(D22=6,'Tipo '!$B$7,IF(D22=7,'Tipo '!$B$8,IF(D22=8,'Tipo '!$B$9,IF(D22=9,'Tipo '!$B$10,IF(D22=10,'Tipo '!$B$11,IF(D22=11,'Tipo '!$B$12,IF(D22=12,'Tipo '!$B$13,IF(D22=13,'Tipo '!$B$14,IF(D22=14,'Tipo '!$B$15,IF(D22=15,'Tipo '!$B$16,IF(D22=16,'Tipo '!$B$17,IF(D22=17,'Tipo '!$B$18,IF(D22=18,'Tipo '!$B$19,IF(D22=19,'Tipo '!$B$20,IF(D22=20,'Tipo '!$B$21,"No ha seleccionado un tipo de contrato válido"))))))))))))))))))))</f>
        <v>CONTRATOS DE PRESTACIÓN DE SERVICIOS PROFESIONALES Y DE APOYO A LA GESTIÓN</v>
      </c>
      <c r="F22" s="112" t="s">
        <v>107</v>
      </c>
      <c r="G22" s="63" t="s">
        <v>116</v>
      </c>
      <c r="H22" s="64" t="s">
        <v>432</v>
      </c>
      <c r="I22" s="83" t="s">
        <v>163</v>
      </c>
      <c r="J22" s="84">
        <v>45</v>
      </c>
      <c r="K22" s="65" t="str">
        <f>IF(J22=1,'Equivalencia BH-BMPT'!$D$2,IF(J22=2,'Equivalencia BH-BMPT'!$D$3,IF(J22=3,'Equivalencia BH-BMPT'!$D$4,IF(J22=4,'Equivalencia BH-BMPT'!$D$5,IF(J22=5,'Equivalencia BH-BMPT'!$D$6,IF(J22=6,'Equivalencia BH-BMPT'!$D$7,IF(J22=7,'Equivalencia BH-BMPT'!$D$8,IF(J22=8,'Equivalencia BH-BMPT'!$D$9,IF(J22=9,'Equivalencia BH-BMPT'!$D$10,IF(J22=10,'Equivalencia BH-BMPT'!$D$11,IF(J22=11,'Equivalencia BH-BMPT'!$D$12,IF(J22=12,'Equivalencia BH-BMPT'!$D$13,IF(J22=13,'Equivalencia BH-BMPT'!$D$14,IF(J22=14,'Equivalencia BH-BMPT'!$D$15,IF(J22=15,'Equivalencia BH-BMPT'!$D$16,IF(J22=16,'Equivalencia BH-BMPT'!$D$17,IF(J22=17,'Equivalencia BH-BMPT'!$D$18,IF(J22=18,'Equivalencia BH-BMPT'!$D$19,IF(J22=19,'Equivalencia BH-BMPT'!$D$20,IF(J22=20,'Equivalencia BH-BMPT'!$D$21,IF(J22=21,'Equivalencia BH-BMPT'!$D$22,IF(J22=22,'Equivalencia BH-BMPT'!$D$23,IF(J22=23,'Equivalencia BH-BMPT'!#REF!,IF(J22=24,'Equivalencia BH-BMPT'!$D$25,IF(J22=25,'Equivalencia BH-BMPT'!$D$26,IF(J22=26,'Equivalencia BH-BMPT'!$D$27,IF(J22=27,'Equivalencia BH-BMPT'!$D$28,IF(J22=28,'Equivalencia BH-BMPT'!$D$29,IF(J22=29,'Equivalencia BH-BMPT'!$D$30,IF(J22=30,'Equivalencia BH-BMPT'!$D$31,IF(J22=31,'Equivalencia BH-BMPT'!$D$32,IF(J22=32,'Equivalencia BH-BMPT'!$D$33,IF(J22=33,'Equivalencia BH-BMPT'!$D$34,IF(J22=34,'Equivalencia BH-BMPT'!$D$35,IF(J22=35,'Equivalencia BH-BMPT'!$D$36,IF(J22=36,'Equivalencia BH-BMPT'!$D$37,IF(J22=37,'Equivalencia BH-BMPT'!$D$38,IF(J22=38,'Equivalencia BH-BMPT'!#REF!,IF(J22=39,'Equivalencia BH-BMPT'!$D$40,IF(J22=40,'Equivalencia BH-BMPT'!$D$41,IF(J22=41,'Equivalencia BH-BMPT'!$D$42,IF(J22=42,'Equivalencia BH-BMPT'!$D$43,IF(J22=43,'Equivalencia BH-BMPT'!$D$44,IF(J22=44,'Equivalencia BH-BMPT'!$D$45,IF(J22=45,'Equivalencia BH-BMPT'!$D$46,"No ha seleccionado un número de programa")))))))))))))))))))))))))))))))))))))))))))))</f>
        <v>Gobernanza e influencia local, regional e internacional</v>
      </c>
      <c r="L22" s="79" t="s">
        <v>642</v>
      </c>
      <c r="M22" s="113">
        <v>19385050</v>
      </c>
      <c r="N22" s="97" t="s">
        <v>662</v>
      </c>
      <c r="O22" s="110">
        <v>18000000</v>
      </c>
      <c r="P22" s="66"/>
      <c r="Q22" s="67"/>
      <c r="R22" s="110">
        <v>2</v>
      </c>
      <c r="S22" s="100">
        <v>8466582</v>
      </c>
      <c r="T22" s="100">
        <f t="shared" si="0"/>
        <v>26466582</v>
      </c>
      <c r="U22" s="100">
        <v>21666667</v>
      </c>
      <c r="V22" s="105">
        <v>43405</v>
      </c>
      <c r="W22" s="105">
        <v>43115</v>
      </c>
      <c r="X22" s="105">
        <v>43514</v>
      </c>
      <c r="Y22" s="86">
        <v>270</v>
      </c>
      <c r="Z22" s="86">
        <v>127</v>
      </c>
      <c r="AA22" s="68"/>
      <c r="AB22" s="62"/>
      <c r="AC22" s="62" t="s">
        <v>791</v>
      </c>
      <c r="AD22" s="62"/>
      <c r="AE22" s="62"/>
      <c r="AF22" s="69">
        <f t="shared" si="1"/>
        <v>0.81864242991407055</v>
      </c>
      <c r="AG22" s="27"/>
      <c r="AH22" s="27" t="b">
        <f t="shared" si="2"/>
        <v>0</v>
      </c>
    </row>
    <row r="23" spans="1:34" ht="44.25" customHeight="1" x14ac:dyDescent="0.25">
      <c r="A23" s="86">
        <v>10</v>
      </c>
      <c r="B23" s="86">
        <v>2018</v>
      </c>
      <c r="C23" s="87" t="s">
        <v>289</v>
      </c>
      <c r="D23" s="74">
        <v>5</v>
      </c>
      <c r="E23" s="87" t="str">
        <f>IF(D23=1,'Tipo '!$B$2,IF(D23=2,'Tipo '!$B$3,IF(D23=3,'Tipo '!$B$4,IF(D23=4,'Tipo '!$B$5,IF(D23=5,'Tipo '!$B$6,IF(D23=6,'Tipo '!$B$7,IF(D23=7,'Tipo '!$B$8,IF(D23=8,'Tipo '!$B$9,IF(D23=9,'Tipo '!$B$10,IF(D23=10,'Tipo '!$B$11,IF(D23=11,'Tipo '!$B$12,IF(D23=12,'Tipo '!$B$13,IF(D23=13,'Tipo '!$B$14,IF(D23=14,'Tipo '!$B$15,IF(D23=15,'Tipo '!$B$16,IF(D23=16,'Tipo '!$B$17,IF(D23=17,'Tipo '!$B$18,IF(D23=18,'Tipo '!$B$19,IF(D23=19,'Tipo '!$B$20,IF(D23=20,'Tipo '!$B$21,"No ha seleccionado un tipo de contrato válido"))))))))))))))))))))</f>
        <v>CONTRATOS DE PRESTACIÓN DE SERVICIOS PROFESIONALES Y DE APOYO A LA GESTIÓN</v>
      </c>
      <c r="F23" s="112" t="s">
        <v>107</v>
      </c>
      <c r="G23" s="63" t="s">
        <v>116</v>
      </c>
      <c r="H23" s="64" t="s">
        <v>433</v>
      </c>
      <c r="I23" s="83" t="s">
        <v>163</v>
      </c>
      <c r="J23" s="84">
        <v>45</v>
      </c>
      <c r="K23" s="65" t="str">
        <f>IF(J23=1,'Equivalencia BH-BMPT'!$D$2,IF(J23=2,'Equivalencia BH-BMPT'!$D$3,IF(J23=3,'Equivalencia BH-BMPT'!$D$4,IF(J23=4,'Equivalencia BH-BMPT'!$D$5,IF(J23=5,'Equivalencia BH-BMPT'!$D$6,IF(J23=6,'Equivalencia BH-BMPT'!$D$7,IF(J23=7,'Equivalencia BH-BMPT'!$D$8,IF(J23=8,'Equivalencia BH-BMPT'!$D$9,IF(J23=9,'Equivalencia BH-BMPT'!$D$10,IF(J23=10,'Equivalencia BH-BMPT'!$D$11,IF(J23=11,'Equivalencia BH-BMPT'!$D$12,IF(J23=12,'Equivalencia BH-BMPT'!$D$13,IF(J23=13,'Equivalencia BH-BMPT'!$D$14,IF(J23=14,'Equivalencia BH-BMPT'!$D$15,IF(J23=15,'Equivalencia BH-BMPT'!$D$16,IF(J23=16,'Equivalencia BH-BMPT'!$D$17,IF(J23=17,'Equivalencia BH-BMPT'!$D$18,IF(J23=18,'Equivalencia BH-BMPT'!$D$19,IF(J23=19,'Equivalencia BH-BMPT'!$D$20,IF(J23=20,'Equivalencia BH-BMPT'!$D$21,IF(J23=21,'Equivalencia BH-BMPT'!$D$22,IF(J23=22,'Equivalencia BH-BMPT'!$D$23,IF(J23=23,'Equivalencia BH-BMPT'!#REF!,IF(J23=24,'Equivalencia BH-BMPT'!$D$25,IF(J23=25,'Equivalencia BH-BMPT'!$D$26,IF(J23=26,'Equivalencia BH-BMPT'!$D$27,IF(J23=27,'Equivalencia BH-BMPT'!$D$28,IF(J23=28,'Equivalencia BH-BMPT'!$D$29,IF(J23=29,'Equivalencia BH-BMPT'!$D$30,IF(J23=30,'Equivalencia BH-BMPT'!$D$31,IF(J23=31,'Equivalencia BH-BMPT'!$D$32,IF(J23=32,'Equivalencia BH-BMPT'!$D$33,IF(J23=33,'Equivalencia BH-BMPT'!$D$34,IF(J23=34,'Equivalencia BH-BMPT'!$D$35,IF(J23=35,'Equivalencia BH-BMPT'!$D$36,IF(J23=36,'Equivalencia BH-BMPT'!$D$37,IF(J23=37,'Equivalencia BH-BMPT'!$D$38,IF(J23=38,'Equivalencia BH-BMPT'!#REF!,IF(J23=39,'Equivalencia BH-BMPT'!$D$40,IF(J23=40,'Equivalencia BH-BMPT'!$D$41,IF(J23=41,'Equivalencia BH-BMPT'!$D$42,IF(J23=42,'Equivalencia BH-BMPT'!$D$43,IF(J23=43,'Equivalencia BH-BMPT'!$D$44,IF(J23=44,'Equivalencia BH-BMPT'!$D$45,IF(J23=45,'Equivalencia BH-BMPT'!$D$46,"No ha seleccionado un número de programa")))))))))))))))))))))))))))))))))))))))))))))</f>
        <v>Gobernanza e influencia local, regional e internacional</v>
      </c>
      <c r="L23" s="79" t="s">
        <v>642</v>
      </c>
      <c r="M23" s="113">
        <v>79851423</v>
      </c>
      <c r="N23" s="97" t="s">
        <v>663</v>
      </c>
      <c r="O23" s="110">
        <v>50400000</v>
      </c>
      <c r="P23" s="66"/>
      <c r="Q23" s="67"/>
      <c r="R23" s="110">
        <v>1</v>
      </c>
      <c r="S23" s="100">
        <v>0</v>
      </c>
      <c r="T23" s="100">
        <f t="shared" si="0"/>
        <v>50400000</v>
      </c>
      <c r="U23" s="100">
        <v>49280000</v>
      </c>
      <c r="V23" s="105">
        <v>43405</v>
      </c>
      <c r="W23" s="105">
        <v>43116</v>
      </c>
      <c r="X23" s="105">
        <v>43464</v>
      </c>
      <c r="Y23" s="86">
        <v>270</v>
      </c>
      <c r="Z23" s="86">
        <v>76</v>
      </c>
      <c r="AA23" s="68"/>
      <c r="AB23" s="62"/>
      <c r="AC23" s="62" t="s">
        <v>791</v>
      </c>
      <c r="AD23" s="62"/>
      <c r="AE23" s="62"/>
      <c r="AF23" s="69">
        <f t="shared" si="1"/>
        <v>0.97777777777777775</v>
      </c>
      <c r="AG23" s="27"/>
      <c r="AH23" s="27" t="b">
        <f t="shared" si="2"/>
        <v>0</v>
      </c>
    </row>
    <row r="24" spans="1:34" ht="44.25" customHeight="1" x14ac:dyDescent="0.25">
      <c r="A24" s="86">
        <v>11</v>
      </c>
      <c r="B24" s="86">
        <v>2018</v>
      </c>
      <c r="C24" s="87" t="s">
        <v>290</v>
      </c>
      <c r="D24" s="74">
        <v>5</v>
      </c>
      <c r="E24" s="87" t="str">
        <f>IF(D24=1,'Tipo '!$B$2,IF(D24=2,'Tipo '!$B$3,IF(D24=3,'Tipo '!$B$4,IF(D24=4,'Tipo '!$B$5,IF(D24=5,'Tipo '!$B$6,IF(D24=6,'Tipo '!$B$7,IF(D24=7,'Tipo '!$B$8,IF(D24=8,'Tipo '!$B$9,IF(D24=9,'Tipo '!$B$10,IF(D24=10,'Tipo '!$B$11,IF(D24=11,'Tipo '!$B$12,IF(D24=12,'Tipo '!$B$13,IF(D24=13,'Tipo '!$B$14,IF(D24=14,'Tipo '!$B$15,IF(D24=15,'Tipo '!$B$16,IF(D24=16,'Tipo '!$B$17,IF(D24=17,'Tipo '!$B$18,IF(D24=18,'Tipo '!$B$19,IF(D24=19,'Tipo '!$B$20,IF(D24=20,'Tipo '!$B$21,"No ha seleccionado un tipo de contrato válido"))))))))))))))))))))</f>
        <v>CONTRATOS DE PRESTACIÓN DE SERVICIOS PROFESIONALES Y DE APOYO A LA GESTIÓN</v>
      </c>
      <c r="F24" s="112" t="s">
        <v>107</v>
      </c>
      <c r="G24" s="63" t="s">
        <v>116</v>
      </c>
      <c r="H24" s="64" t="s">
        <v>434</v>
      </c>
      <c r="I24" s="83" t="s">
        <v>163</v>
      </c>
      <c r="J24" s="84">
        <v>45</v>
      </c>
      <c r="K24" s="65" t="str">
        <f>IF(J24=1,'Equivalencia BH-BMPT'!$D$2,IF(J24=2,'Equivalencia BH-BMPT'!$D$3,IF(J24=3,'Equivalencia BH-BMPT'!$D$4,IF(J24=4,'Equivalencia BH-BMPT'!$D$5,IF(J24=5,'Equivalencia BH-BMPT'!$D$6,IF(J24=6,'Equivalencia BH-BMPT'!$D$7,IF(J24=7,'Equivalencia BH-BMPT'!$D$8,IF(J24=8,'Equivalencia BH-BMPT'!$D$9,IF(J24=9,'Equivalencia BH-BMPT'!$D$10,IF(J24=10,'Equivalencia BH-BMPT'!$D$11,IF(J24=11,'Equivalencia BH-BMPT'!$D$12,IF(J24=12,'Equivalencia BH-BMPT'!$D$13,IF(J24=13,'Equivalencia BH-BMPT'!$D$14,IF(J24=14,'Equivalencia BH-BMPT'!$D$15,IF(J24=15,'Equivalencia BH-BMPT'!$D$16,IF(J24=16,'Equivalencia BH-BMPT'!$D$17,IF(J24=17,'Equivalencia BH-BMPT'!$D$18,IF(J24=18,'Equivalencia BH-BMPT'!$D$19,IF(J24=19,'Equivalencia BH-BMPT'!$D$20,IF(J24=20,'Equivalencia BH-BMPT'!$D$21,IF(J24=21,'Equivalencia BH-BMPT'!$D$22,IF(J24=22,'Equivalencia BH-BMPT'!$D$23,IF(J24=23,'Equivalencia BH-BMPT'!#REF!,IF(J24=24,'Equivalencia BH-BMPT'!$D$25,IF(J24=25,'Equivalencia BH-BMPT'!$D$26,IF(J24=26,'Equivalencia BH-BMPT'!$D$27,IF(J24=27,'Equivalencia BH-BMPT'!$D$28,IF(J24=28,'Equivalencia BH-BMPT'!$D$29,IF(J24=29,'Equivalencia BH-BMPT'!$D$30,IF(J24=30,'Equivalencia BH-BMPT'!$D$31,IF(J24=31,'Equivalencia BH-BMPT'!$D$32,IF(J24=32,'Equivalencia BH-BMPT'!$D$33,IF(J24=33,'Equivalencia BH-BMPT'!$D$34,IF(J24=34,'Equivalencia BH-BMPT'!$D$35,IF(J24=35,'Equivalencia BH-BMPT'!$D$36,IF(J24=36,'Equivalencia BH-BMPT'!$D$37,IF(J24=37,'Equivalencia BH-BMPT'!$D$38,IF(J24=38,'Equivalencia BH-BMPT'!#REF!,IF(J24=39,'Equivalencia BH-BMPT'!$D$40,IF(J24=40,'Equivalencia BH-BMPT'!$D$41,IF(J24=41,'Equivalencia BH-BMPT'!$D$42,IF(J24=42,'Equivalencia BH-BMPT'!$D$43,IF(J24=43,'Equivalencia BH-BMPT'!$D$44,IF(J24=44,'Equivalencia BH-BMPT'!$D$45,IF(J24=45,'Equivalencia BH-BMPT'!$D$46,"No ha seleccionado un número de programa")))))))))))))))))))))))))))))))))))))))))))))</f>
        <v>Gobernanza e influencia local, regional e internacional</v>
      </c>
      <c r="L24" s="79" t="s">
        <v>642</v>
      </c>
      <c r="M24" s="113">
        <v>80069750</v>
      </c>
      <c r="N24" s="97" t="s">
        <v>664</v>
      </c>
      <c r="O24" s="110">
        <v>49500000</v>
      </c>
      <c r="P24" s="66"/>
      <c r="Q24" s="67"/>
      <c r="R24" s="110">
        <v>2</v>
      </c>
      <c r="S24" s="100">
        <v>21999960</v>
      </c>
      <c r="T24" s="100">
        <f t="shared" si="0"/>
        <v>71499960</v>
      </c>
      <c r="U24" s="100">
        <v>60133333</v>
      </c>
      <c r="V24" s="105">
        <v>43405</v>
      </c>
      <c r="W24" s="105">
        <v>43112</v>
      </c>
      <c r="X24" s="105">
        <v>43504</v>
      </c>
      <c r="Y24" s="86">
        <v>270</v>
      </c>
      <c r="Z24" s="86">
        <v>120</v>
      </c>
      <c r="AA24" s="68"/>
      <c r="AB24" s="62"/>
      <c r="AC24" s="62" t="s">
        <v>791</v>
      </c>
      <c r="AD24" s="62"/>
      <c r="AE24" s="62"/>
      <c r="AF24" s="69">
        <f t="shared" si="1"/>
        <v>0.84102610686775214</v>
      </c>
      <c r="AG24" s="27"/>
      <c r="AH24" s="27" t="b">
        <f t="shared" si="2"/>
        <v>0</v>
      </c>
    </row>
    <row r="25" spans="1:34" ht="44.25" customHeight="1" x14ac:dyDescent="0.25">
      <c r="A25" s="86">
        <v>12</v>
      </c>
      <c r="B25" s="86">
        <v>2018</v>
      </c>
      <c r="C25" s="87" t="s">
        <v>291</v>
      </c>
      <c r="D25" s="74">
        <v>5</v>
      </c>
      <c r="E25" s="87" t="str">
        <f>IF(D25=1,'Tipo '!$B$2,IF(D25=2,'Tipo '!$B$3,IF(D25=3,'Tipo '!$B$4,IF(D25=4,'Tipo '!$B$5,IF(D25=5,'Tipo '!$B$6,IF(D25=6,'Tipo '!$B$7,IF(D25=7,'Tipo '!$B$8,IF(D25=8,'Tipo '!$B$9,IF(D25=9,'Tipo '!$B$10,IF(D25=10,'Tipo '!$B$11,IF(D25=11,'Tipo '!$B$12,IF(D25=12,'Tipo '!$B$13,IF(D25=13,'Tipo '!$B$14,IF(D25=14,'Tipo '!$B$15,IF(D25=15,'Tipo '!$B$16,IF(D25=16,'Tipo '!$B$17,IF(D25=17,'Tipo '!$B$18,IF(D25=18,'Tipo '!$B$19,IF(D25=19,'Tipo '!$B$20,IF(D25=20,'Tipo '!$B$21,"No ha seleccionado un tipo de contrato válido"))))))))))))))))))))</f>
        <v>CONTRATOS DE PRESTACIÓN DE SERVICIOS PROFESIONALES Y DE APOYO A LA GESTIÓN</v>
      </c>
      <c r="F25" s="112" t="s">
        <v>107</v>
      </c>
      <c r="G25" s="63" t="s">
        <v>116</v>
      </c>
      <c r="H25" s="64" t="s">
        <v>435</v>
      </c>
      <c r="I25" s="83" t="s">
        <v>163</v>
      </c>
      <c r="J25" s="84">
        <v>45</v>
      </c>
      <c r="K25" s="65" t="str">
        <f>IF(J25=1,'Equivalencia BH-BMPT'!$D$2,IF(J25=2,'Equivalencia BH-BMPT'!$D$3,IF(J25=3,'Equivalencia BH-BMPT'!$D$4,IF(J25=4,'Equivalencia BH-BMPT'!$D$5,IF(J25=5,'Equivalencia BH-BMPT'!$D$6,IF(J25=6,'Equivalencia BH-BMPT'!$D$7,IF(J25=7,'Equivalencia BH-BMPT'!$D$8,IF(J25=8,'Equivalencia BH-BMPT'!$D$9,IF(J25=9,'Equivalencia BH-BMPT'!$D$10,IF(J25=10,'Equivalencia BH-BMPT'!$D$11,IF(J25=11,'Equivalencia BH-BMPT'!$D$12,IF(J25=12,'Equivalencia BH-BMPT'!$D$13,IF(J25=13,'Equivalencia BH-BMPT'!$D$14,IF(J25=14,'Equivalencia BH-BMPT'!$D$15,IF(J25=15,'Equivalencia BH-BMPT'!$D$16,IF(J25=16,'Equivalencia BH-BMPT'!$D$17,IF(J25=17,'Equivalencia BH-BMPT'!$D$18,IF(J25=18,'Equivalencia BH-BMPT'!$D$19,IF(J25=19,'Equivalencia BH-BMPT'!$D$20,IF(J25=20,'Equivalencia BH-BMPT'!$D$21,IF(J25=21,'Equivalencia BH-BMPT'!$D$22,IF(J25=22,'Equivalencia BH-BMPT'!$D$23,IF(J25=23,'Equivalencia BH-BMPT'!#REF!,IF(J25=24,'Equivalencia BH-BMPT'!$D$25,IF(J25=25,'Equivalencia BH-BMPT'!$D$26,IF(J25=26,'Equivalencia BH-BMPT'!$D$27,IF(J25=27,'Equivalencia BH-BMPT'!$D$28,IF(J25=28,'Equivalencia BH-BMPT'!$D$29,IF(J25=29,'Equivalencia BH-BMPT'!$D$30,IF(J25=30,'Equivalencia BH-BMPT'!$D$31,IF(J25=31,'Equivalencia BH-BMPT'!$D$32,IF(J25=32,'Equivalencia BH-BMPT'!$D$33,IF(J25=33,'Equivalencia BH-BMPT'!$D$34,IF(J25=34,'Equivalencia BH-BMPT'!$D$35,IF(J25=35,'Equivalencia BH-BMPT'!$D$36,IF(J25=36,'Equivalencia BH-BMPT'!$D$37,IF(J25=37,'Equivalencia BH-BMPT'!$D$38,IF(J25=38,'Equivalencia BH-BMPT'!#REF!,IF(J25=39,'Equivalencia BH-BMPT'!$D$40,IF(J25=40,'Equivalencia BH-BMPT'!$D$41,IF(J25=41,'Equivalencia BH-BMPT'!$D$42,IF(J25=42,'Equivalencia BH-BMPT'!$D$43,IF(J25=43,'Equivalencia BH-BMPT'!$D$44,IF(J25=44,'Equivalencia BH-BMPT'!$D$45,IF(J25=45,'Equivalencia BH-BMPT'!$D$46,"No ha seleccionado un número de programa")))))))))))))))))))))))))))))))))))))))))))))</f>
        <v>Gobernanza e influencia local, regional e internacional</v>
      </c>
      <c r="L25" s="79" t="s">
        <v>642</v>
      </c>
      <c r="M25" s="113">
        <v>19389669</v>
      </c>
      <c r="N25" s="97" t="s">
        <v>665</v>
      </c>
      <c r="O25" s="110">
        <v>40500000</v>
      </c>
      <c r="P25" s="66"/>
      <c r="Q25" s="67"/>
      <c r="R25" s="110">
        <v>2</v>
      </c>
      <c r="S25" s="100">
        <v>14550000</v>
      </c>
      <c r="T25" s="100">
        <f t="shared" si="0"/>
        <v>55050000</v>
      </c>
      <c r="U25" s="100">
        <v>48750000</v>
      </c>
      <c r="V25" s="105">
        <v>43435</v>
      </c>
      <c r="W25" s="105">
        <v>43115</v>
      </c>
      <c r="X25" s="105">
        <v>43484</v>
      </c>
      <c r="Y25" s="86">
        <v>270</v>
      </c>
      <c r="Z25" s="86">
        <v>97</v>
      </c>
      <c r="AA25" s="68"/>
      <c r="AB25" s="62"/>
      <c r="AC25" s="62" t="s">
        <v>791</v>
      </c>
      <c r="AD25" s="62"/>
      <c r="AE25" s="62"/>
      <c r="AF25" s="69">
        <f t="shared" si="1"/>
        <v>0.88555858310626701</v>
      </c>
      <c r="AG25" s="27"/>
      <c r="AH25" s="27" t="b">
        <f t="shared" si="2"/>
        <v>0</v>
      </c>
    </row>
    <row r="26" spans="1:34" ht="44.25" customHeight="1" x14ac:dyDescent="0.25">
      <c r="A26" s="86">
        <v>13</v>
      </c>
      <c r="B26" s="86">
        <v>2018</v>
      </c>
      <c r="C26" s="87" t="s">
        <v>292</v>
      </c>
      <c r="D26" s="74">
        <v>5</v>
      </c>
      <c r="E26" s="87" t="str">
        <f>IF(D26=1,'Tipo '!$B$2,IF(D26=2,'Tipo '!$B$3,IF(D26=3,'Tipo '!$B$4,IF(D26=4,'Tipo '!$B$5,IF(D26=5,'Tipo '!$B$6,IF(D26=6,'Tipo '!$B$7,IF(D26=7,'Tipo '!$B$8,IF(D26=8,'Tipo '!$B$9,IF(D26=9,'Tipo '!$B$10,IF(D26=10,'Tipo '!$B$11,IF(D26=11,'Tipo '!$B$12,IF(D26=12,'Tipo '!$B$13,IF(D26=13,'Tipo '!$B$14,IF(D26=14,'Tipo '!$B$15,IF(D26=15,'Tipo '!$B$16,IF(D26=16,'Tipo '!$B$17,IF(D26=17,'Tipo '!$B$18,IF(D26=18,'Tipo '!$B$19,IF(D26=19,'Tipo '!$B$20,IF(D26=20,'Tipo '!$B$21,"No ha seleccionado un tipo de contrato válido"))))))))))))))))))))</f>
        <v>CONTRATOS DE PRESTACIÓN DE SERVICIOS PROFESIONALES Y DE APOYO A LA GESTIÓN</v>
      </c>
      <c r="F26" s="112" t="s">
        <v>107</v>
      </c>
      <c r="G26" s="63" t="s">
        <v>116</v>
      </c>
      <c r="H26" s="64" t="s">
        <v>436</v>
      </c>
      <c r="I26" s="83" t="s">
        <v>163</v>
      </c>
      <c r="J26" s="84">
        <v>45</v>
      </c>
      <c r="K26" s="65" t="str">
        <f>IF(J26=1,'Equivalencia BH-BMPT'!$D$2,IF(J26=2,'Equivalencia BH-BMPT'!$D$3,IF(J26=3,'Equivalencia BH-BMPT'!$D$4,IF(J26=4,'Equivalencia BH-BMPT'!$D$5,IF(J26=5,'Equivalencia BH-BMPT'!$D$6,IF(J26=6,'Equivalencia BH-BMPT'!$D$7,IF(J26=7,'Equivalencia BH-BMPT'!$D$8,IF(J26=8,'Equivalencia BH-BMPT'!$D$9,IF(J26=9,'Equivalencia BH-BMPT'!$D$10,IF(J26=10,'Equivalencia BH-BMPT'!$D$11,IF(J26=11,'Equivalencia BH-BMPT'!$D$12,IF(J26=12,'Equivalencia BH-BMPT'!$D$13,IF(J26=13,'Equivalencia BH-BMPT'!$D$14,IF(J26=14,'Equivalencia BH-BMPT'!$D$15,IF(J26=15,'Equivalencia BH-BMPT'!$D$16,IF(J26=16,'Equivalencia BH-BMPT'!$D$17,IF(J26=17,'Equivalencia BH-BMPT'!$D$18,IF(J26=18,'Equivalencia BH-BMPT'!$D$19,IF(J26=19,'Equivalencia BH-BMPT'!$D$20,IF(J26=20,'Equivalencia BH-BMPT'!$D$21,IF(J26=21,'Equivalencia BH-BMPT'!$D$22,IF(J26=22,'Equivalencia BH-BMPT'!$D$23,IF(J26=23,'Equivalencia BH-BMPT'!#REF!,IF(J26=24,'Equivalencia BH-BMPT'!$D$25,IF(J26=25,'Equivalencia BH-BMPT'!$D$26,IF(J26=26,'Equivalencia BH-BMPT'!$D$27,IF(J26=27,'Equivalencia BH-BMPT'!$D$28,IF(J26=28,'Equivalencia BH-BMPT'!$D$29,IF(J26=29,'Equivalencia BH-BMPT'!$D$30,IF(J26=30,'Equivalencia BH-BMPT'!$D$31,IF(J26=31,'Equivalencia BH-BMPT'!$D$32,IF(J26=32,'Equivalencia BH-BMPT'!$D$33,IF(J26=33,'Equivalencia BH-BMPT'!$D$34,IF(J26=34,'Equivalencia BH-BMPT'!$D$35,IF(J26=35,'Equivalencia BH-BMPT'!$D$36,IF(J26=36,'Equivalencia BH-BMPT'!$D$37,IF(J26=37,'Equivalencia BH-BMPT'!$D$38,IF(J26=38,'Equivalencia BH-BMPT'!#REF!,IF(J26=39,'Equivalencia BH-BMPT'!$D$40,IF(J26=40,'Equivalencia BH-BMPT'!$D$41,IF(J26=41,'Equivalencia BH-BMPT'!$D$42,IF(J26=42,'Equivalencia BH-BMPT'!$D$43,IF(J26=43,'Equivalencia BH-BMPT'!$D$44,IF(J26=44,'Equivalencia BH-BMPT'!$D$45,IF(J26=45,'Equivalencia BH-BMPT'!$D$46,"No ha seleccionado un número de programa")))))))))))))))))))))))))))))))))))))))))))))</f>
        <v>Gobernanza e influencia local, regional e internacional</v>
      </c>
      <c r="L26" s="79" t="s">
        <v>642</v>
      </c>
      <c r="M26" s="113">
        <v>1128470583</v>
      </c>
      <c r="N26" s="97" t="s">
        <v>666</v>
      </c>
      <c r="O26" s="110">
        <v>44550000</v>
      </c>
      <c r="P26" s="66"/>
      <c r="Q26" s="67"/>
      <c r="R26" s="110">
        <v>2</v>
      </c>
      <c r="S26" s="100">
        <v>20625000</v>
      </c>
      <c r="T26" s="100">
        <f t="shared" si="0"/>
        <v>65175000</v>
      </c>
      <c r="U26" s="100">
        <v>54120000</v>
      </c>
      <c r="V26" s="105">
        <v>43435</v>
      </c>
      <c r="W26" s="105">
        <v>43112</v>
      </c>
      <c r="X26" s="105">
        <v>43509</v>
      </c>
      <c r="Y26" s="86">
        <v>270</v>
      </c>
      <c r="Z26" s="86">
        <v>125</v>
      </c>
      <c r="AA26" s="68"/>
      <c r="AB26" s="62"/>
      <c r="AC26" s="62" t="s">
        <v>791</v>
      </c>
      <c r="AD26" s="62"/>
      <c r="AE26" s="62"/>
      <c r="AF26" s="69">
        <f t="shared" si="1"/>
        <v>0.83037974683544302</v>
      </c>
      <c r="AG26" s="27"/>
      <c r="AH26" s="27" t="b">
        <f t="shared" si="2"/>
        <v>0</v>
      </c>
    </row>
    <row r="27" spans="1:34" ht="44.25" customHeight="1" x14ac:dyDescent="0.25">
      <c r="A27" s="86">
        <v>14</v>
      </c>
      <c r="B27" s="86">
        <v>2018</v>
      </c>
      <c r="C27" s="87" t="s">
        <v>293</v>
      </c>
      <c r="D27" s="74">
        <v>5</v>
      </c>
      <c r="E27" s="87" t="str">
        <f>IF(D27=1,'Tipo '!$B$2,IF(D27=2,'Tipo '!$B$3,IF(D27=3,'Tipo '!$B$4,IF(D27=4,'Tipo '!$B$5,IF(D27=5,'Tipo '!$B$6,IF(D27=6,'Tipo '!$B$7,IF(D27=7,'Tipo '!$B$8,IF(D27=8,'Tipo '!$B$9,IF(D27=9,'Tipo '!$B$10,IF(D27=10,'Tipo '!$B$11,IF(D27=11,'Tipo '!$B$12,IF(D27=12,'Tipo '!$B$13,IF(D27=13,'Tipo '!$B$14,IF(D27=14,'Tipo '!$B$15,IF(D27=15,'Tipo '!$B$16,IF(D27=16,'Tipo '!$B$17,IF(D27=17,'Tipo '!$B$18,IF(D27=18,'Tipo '!$B$19,IF(D27=19,'Tipo '!$B$20,IF(D27=20,'Tipo '!$B$21,"No ha seleccionado un tipo de contrato válido"))))))))))))))))))))</f>
        <v>CONTRATOS DE PRESTACIÓN DE SERVICIOS PROFESIONALES Y DE APOYO A LA GESTIÓN</v>
      </c>
      <c r="F27" s="112" t="s">
        <v>107</v>
      </c>
      <c r="G27" s="63" t="s">
        <v>116</v>
      </c>
      <c r="H27" s="64" t="s">
        <v>437</v>
      </c>
      <c r="I27" s="83" t="s">
        <v>163</v>
      </c>
      <c r="J27" s="84">
        <v>3</v>
      </c>
      <c r="K27" s="65" t="str">
        <f>IF(J27=1,'Equivalencia BH-BMPT'!$D$2,IF(J27=2,'Equivalencia BH-BMPT'!$D$3,IF(J27=3,'Equivalencia BH-BMPT'!$D$4,IF(J27=4,'Equivalencia BH-BMPT'!$D$5,IF(J27=5,'Equivalencia BH-BMPT'!$D$6,IF(J27=6,'Equivalencia BH-BMPT'!$D$7,IF(J27=7,'Equivalencia BH-BMPT'!$D$8,IF(J27=8,'Equivalencia BH-BMPT'!$D$9,IF(J27=9,'Equivalencia BH-BMPT'!$D$10,IF(J27=10,'Equivalencia BH-BMPT'!$D$11,IF(J27=11,'Equivalencia BH-BMPT'!$D$12,IF(J27=12,'Equivalencia BH-BMPT'!$D$13,IF(J27=13,'Equivalencia BH-BMPT'!$D$14,IF(J27=14,'Equivalencia BH-BMPT'!$D$15,IF(J27=15,'Equivalencia BH-BMPT'!$D$16,IF(J27=16,'Equivalencia BH-BMPT'!$D$17,IF(J27=17,'Equivalencia BH-BMPT'!$D$18,IF(J27=18,'Equivalencia BH-BMPT'!$D$19,IF(J27=19,'Equivalencia BH-BMPT'!$D$20,IF(J27=20,'Equivalencia BH-BMPT'!$D$21,IF(J27=21,'Equivalencia BH-BMPT'!$D$22,IF(J27=22,'Equivalencia BH-BMPT'!$D$23,IF(J27=23,'Equivalencia BH-BMPT'!#REF!,IF(J27=24,'Equivalencia BH-BMPT'!$D$25,IF(J27=25,'Equivalencia BH-BMPT'!$D$26,IF(J27=26,'Equivalencia BH-BMPT'!$D$27,IF(J27=27,'Equivalencia BH-BMPT'!$D$28,IF(J27=28,'Equivalencia BH-BMPT'!$D$29,IF(J27=29,'Equivalencia BH-BMPT'!$D$30,IF(J27=30,'Equivalencia BH-BMPT'!$D$31,IF(J27=31,'Equivalencia BH-BMPT'!$D$32,IF(J27=32,'Equivalencia BH-BMPT'!$D$33,IF(J27=33,'Equivalencia BH-BMPT'!$D$34,IF(J27=34,'Equivalencia BH-BMPT'!$D$35,IF(J27=35,'Equivalencia BH-BMPT'!$D$36,IF(J27=36,'Equivalencia BH-BMPT'!$D$37,IF(J27=37,'Equivalencia BH-BMPT'!$D$38,IF(J27=38,'Equivalencia BH-BMPT'!#REF!,IF(J27=39,'Equivalencia BH-BMPT'!$D$40,IF(J27=40,'Equivalencia BH-BMPT'!$D$41,IF(J27=41,'Equivalencia BH-BMPT'!$D$42,IF(J27=42,'Equivalencia BH-BMPT'!$D$43,IF(J27=43,'Equivalencia BH-BMPT'!$D$44,IF(J27=44,'Equivalencia BH-BMPT'!$D$45,IF(J27=45,'Equivalencia BH-BMPT'!$D$46,"No ha seleccionado un número de programa")))))))))))))))))))))))))))))))))))))))))))))</f>
        <v>Igualdad y autonomía para una Bogotá incluyente</v>
      </c>
      <c r="L27" s="79" t="s">
        <v>646</v>
      </c>
      <c r="M27" s="113">
        <v>79781116</v>
      </c>
      <c r="N27" s="97" t="s">
        <v>667</v>
      </c>
      <c r="O27" s="110">
        <v>39645000</v>
      </c>
      <c r="P27" s="66"/>
      <c r="Q27" s="67"/>
      <c r="R27" s="110">
        <v>1</v>
      </c>
      <c r="S27" s="100">
        <v>0</v>
      </c>
      <c r="T27" s="100">
        <f t="shared" si="0"/>
        <v>39645000</v>
      </c>
      <c r="U27" s="100">
        <v>38910833</v>
      </c>
      <c r="V27" s="105">
        <v>43435</v>
      </c>
      <c r="W27" s="105">
        <v>43115</v>
      </c>
      <c r="X27" s="105">
        <v>43464</v>
      </c>
      <c r="Y27" s="86">
        <v>270</v>
      </c>
      <c r="Z27" s="86">
        <v>77</v>
      </c>
      <c r="AA27" s="68"/>
      <c r="AB27" s="62"/>
      <c r="AC27" s="62" t="s">
        <v>791</v>
      </c>
      <c r="AD27" s="62"/>
      <c r="AE27" s="62"/>
      <c r="AF27" s="69">
        <f t="shared" si="1"/>
        <v>0.98148147307352751</v>
      </c>
      <c r="AG27" s="27"/>
      <c r="AH27" s="27" t="b">
        <f t="shared" si="2"/>
        <v>0</v>
      </c>
    </row>
    <row r="28" spans="1:34" ht="44.25" customHeight="1" x14ac:dyDescent="0.25">
      <c r="A28" s="86">
        <v>15</v>
      </c>
      <c r="B28" s="86">
        <v>2018</v>
      </c>
      <c r="C28" s="87" t="s">
        <v>294</v>
      </c>
      <c r="D28" s="74">
        <v>5</v>
      </c>
      <c r="E28" s="87" t="str">
        <f>IF(D28=1,'Tipo '!$B$2,IF(D28=2,'Tipo '!$B$3,IF(D28=3,'Tipo '!$B$4,IF(D28=4,'Tipo '!$B$5,IF(D28=5,'Tipo '!$B$6,IF(D28=6,'Tipo '!$B$7,IF(D28=7,'Tipo '!$B$8,IF(D28=8,'Tipo '!$B$9,IF(D28=9,'Tipo '!$B$10,IF(D28=10,'Tipo '!$B$11,IF(D28=11,'Tipo '!$B$12,IF(D28=12,'Tipo '!$B$13,IF(D28=13,'Tipo '!$B$14,IF(D28=14,'Tipo '!$B$15,IF(D28=15,'Tipo '!$B$16,IF(D28=16,'Tipo '!$B$17,IF(D28=17,'Tipo '!$B$18,IF(D28=18,'Tipo '!$B$19,IF(D28=19,'Tipo '!$B$20,IF(D28=20,'Tipo '!$B$21,"No ha seleccionado un tipo de contrato válido"))))))))))))))))))))</f>
        <v>CONTRATOS DE PRESTACIÓN DE SERVICIOS PROFESIONALES Y DE APOYO A LA GESTIÓN</v>
      </c>
      <c r="F28" s="112" t="s">
        <v>107</v>
      </c>
      <c r="G28" s="63" t="s">
        <v>116</v>
      </c>
      <c r="H28" s="64" t="s">
        <v>438</v>
      </c>
      <c r="I28" s="83" t="s">
        <v>163</v>
      </c>
      <c r="J28" s="84">
        <v>45</v>
      </c>
      <c r="K28" s="65" t="str">
        <f>IF(J28=1,'Equivalencia BH-BMPT'!$D$2,IF(J28=2,'Equivalencia BH-BMPT'!$D$3,IF(J28=3,'Equivalencia BH-BMPT'!$D$4,IF(J28=4,'Equivalencia BH-BMPT'!$D$5,IF(J28=5,'Equivalencia BH-BMPT'!$D$6,IF(J28=6,'Equivalencia BH-BMPT'!$D$7,IF(J28=7,'Equivalencia BH-BMPT'!$D$8,IF(J28=8,'Equivalencia BH-BMPT'!$D$9,IF(J28=9,'Equivalencia BH-BMPT'!$D$10,IF(J28=10,'Equivalencia BH-BMPT'!$D$11,IF(J28=11,'Equivalencia BH-BMPT'!$D$12,IF(J28=12,'Equivalencia BH-BMPT'!$D$13,IF(J28=13,'Equivalencia BH-BMPT'!$D$14,IF(J28=14,'Equivalencia BH-BMPT'!$D$15,IF(J28=15,'Equivalencia BH-BMPT'!$D$16,IF(J28=16,'Equivalencia BH-BMPT'!$D$17,IF(J28=17,'Equivalencia BH-BMPT'!$D$18,IF(J28=18,'Equivalencia BH-BMPT'!$D$19,IF(J28=19,'Equivalencia BH-BMPT'!$D$20,IF(J28=20,'Equivalencia BH-BMPT'!$D$21,IF(J28=21,'Equivalencia BH-BMPT'!$D$22,IF(J28=22,'Equivalencia BH-BMPT'!$D$23,IF(J28=23,'Equivalencia BH-BMPT'!#REF!,IF(J28=24,'Equivalencia BH-BMPT'!$D$25,IF(J28=25,'Equivalencia BH-BMPT'!$D$26,IF(J28=26,'Equivalencia BH-BMPT'!$D$27,IF(J28=27,'Equivalencia BH-BMPT'!$D$28,IF(J28=28,'Equivalencia BH-BMPT'!$D$29,IF(J28=29,'Equivalencia BH-BMPT'!$D$30,IF(J28=30,'Equivalencia BH-BMPT'!$D$31,IF(J28=31,'Equivalencia BH-BMPT'!$D$32,IF(J28=32,'Equivalencia BH-BMPT'!$D$33,IF(J28=33,'Equivalencia BH-BMPT'!$D$34,IF(J28=34,'Equivalencia BH-BMPT'!$D$35,IF(J28=35,'Equivalencia BH-BMPT'!$D$36,IF(J28=36,'Equivalencia BH-BMPT'!$D$37,IF(J28=37,'Equivalencia BH-BMPT'!$D$38,IF(J28=38,'Equivalencia BH-BMPT'!#REF!,IF(J28=39,'Equivalencia BH-BMPT'!$D$40,IF(J28=40,'Equivalencia BH-BMPT'!$D$41,IF(J28=41,'Equivalencia BH-BMPT'!$D$42,IF(J28=42,'Equivalencia BH-BMPT'!$D$43,IF(J28=43,'Equivalencia BH-BMPT'!$D$44,IF(J28=44,'Equivalencia BH-BMPT'!$D$45,IF(J28=45,'Equivalencia BH-BMPT'!$D$46,"No ha seleccionado un número de programa")))))))))))))))))))))))))))))))))))))))))))))</f>
        <v>Gobernanza e influencia local, regional e internacional</v>
      </c>
      <c r="L28" s="79" t="s">
        <v>642</v>
      </c>
      <c r="M28" s="76">
        <v>1109291034</v>
      </c>
      <c r="N28" s="97" t="s">
        <v>668</v>
      </c>
      <c r="O28" s="110">
        <v>25200000</v>
      </c>
      <c r="P28" s="66"/>
      <c r="Q28" s="67"/>
      <c r="R28" s="110">
        <v>2</v>
      </c>
      <c r="S28" s="100">
        <v>11013304</v>
      </c>
      <c r="T28" s="100">
        <f t="shared" si="0"/>
        <v>36213304</v>
      </c>
      <c r="U28" s="100">
        <v>29960000</v>
      </c>
      <c r="V28" s="105">
        <v>43435</v>
      </c>
      <c r="W28" s="105">
        <v>43119</v>
      </c>
      <c r="X28" s="105">
        <v>43509</v>
      </c>
      <c r="Y28" s="86">
        <v>270</v>
      </c>
      <c r="Z28" s="86">
        <v>118</v>
      </c>
      <c r="AA28" s="68"/>
      <c r="AB28" s="62"/>
      <c r="AC28" s="62" t="s">
        <v>791</v>
      </c>
      <c r="AD28" s="62"/>
      <c r="AE28" s="62"/>
      <c r="AF28" s="69">
        <f t="shared" si="1"/>
        <v>0.82732025777045914</v>
      </c>
      <c r="AG28" s="27"/>
      <c r="AH28" s="27" t="b">
        <f t="shared" si="2"/>
        <v>0</v>
      </c>
    </row>
    <row r="29" spans="1:34" ht="44.25" customHeight="1" x14ac:dyDescent="0.25">
      <c r="A29" s="86">
        <v>16</v>
      </c>
      <c r="B29" s="86">
        <v>2018</v>
      </c>
      <c r="C29" s="87" t="s">
        <v>294</v>
      </c>
      <c r="D29" s="74">
        <v>5</v>
      </c>
      <c r="E29" s="87" t="str">
        <f>IF(D29=1,'Tipo '!$B$2,IF(D29=2,'Tipo '!$B$3,IF(D29=3,'Tipo '!$B$4,IF(D29=4,'Tipo '!$B$5,IF(D29=5,'Tipo '!$B$6,IF(D29=6,'Tipo '!$B$7,IF(D29=7,'Tipo '!$B$8,IF(D29=8,'Tipo '!$B$9,IF(D29=9,'Tipo '!$B$10,IF(D29=10,'Tipo '!$B$11,IF(D29=11,'Tipo '!$B$12,IF(D29=12,'Tipo '!$B$13,IF(D29=13,'Tipo '!$B$14,IF(D29=14,'Tipo '!$B$15,IF(D29=15,'Tipo '!$B$16,IF(D29=16,'Tipo '!$B$17,IF(D29=17,'Tipo '!$B$18,IF(D29=18,'Tipo '!$B$19,IF(D29=19,'Tipo '!$B$20,IF(D29=20,'Tipo '!$B$21,"No ha seleccionado un tipo de contrato válido"))))))))))))))))))))</f>
        <v>CONTRATOS DE PRESTACIÓN DE SERVICIOS PROFESIONALES Y DE APOYO A LA GESTIÓN</v>
      </c>
      <c r="F29" s="112" t="s">
        <v>107</v>
      </c>
      <c r="G29" s="63" t="s">
        <v>116</v>
      </c>
      <c r="H29" s="64" t="s">
        <v>439</v>
      </c>
      <c r="I29" s="83" t="s">
        <v>163</v>
      </c>
      <c r="J29" s="84">
        <v>45</v>
      </c>
      <c r="K29" s="65" t="str">
        <f>IF(J29=1,'Equivalencia BH-BMPT'!$D$2,IF(J29=2,'Equivalencia BH-BMPT'!$D$3,IF(J29=3,'Equivalencia BH-BMPT'!$D$4,IF(J29=4,'Equivalencia BH-BMPT'!$D$5,IF(J29=5,'Equivalencia BH-BMPT'!$D$6,IF(J29=6,'Equivalencia BH-BMPT'!$D$7,IF(J29=7,'Equivalencia BH-BMPT'!$D$8,IF(J29=8,'Equivalencia BH-BMPT'!$D$9,IF(J29=9,'Equivalencia BH-BMPT'!$D$10,IF(J29=10,'Equivalencia BH-BMPT'!$D$11,IF(J29=11,'Equivalencia BH-BMPT'!$D$12,IF(J29=12,'Equivalencia BH-BMPT'!$D$13,IF(J29=13,'Equivalencia BH-BMPT'!$D$14,IF(J29=14,'Equivalencia BH-BMPT'!$D$15,IF(J29=15,'Equivalencia BH-BMPT'!$D$16,IF(J29=16,'Equivalencia BH-BMPT'!$D$17,IF(J29=17,'Equivalencia BH-BMPT'!$D$18,IF(J29=18,'Equivalencia BH-BMPT'!$D$19,IF(J29=19,'Equivalencia BH-BMPT'!$D$20,IF(J29=20,'Equivalencia BH-BMPT'!$D$21,IF(J29=21,'Equivalencia BH-BMPT'!$D$22,IF(J29=22,'Equivalencia BH-BMPT'!$D$23,IF(J29=23,'Equivalencia BH-BMPT'!#REF!,IF(J29=24,'Equivalencia BH-BMPT'!$D$25,IF(J29=25,'Equivalencia BH-BMPT'!$D$26,IF(J29=26,'Equivalencia BH-BMPT'!$D$27,IF(J29=27,'Equivalencia BH-BMPT'!$D$28,IF(J29=28,'Equivalencia BH-BMPT'!$D$29,IF(J29=29,'Equivalencia BH-BMPT'!$D$30,IF(J29=30,'Equivalencia BH-BMPT'!$D$31,IF(J29=31,'Equivalencia BH-BMPT'!$D$32,IF(J29=32,'Equivalencia BH-BMPT'!$D$33,IF(J29=33,'Equivalencia BH-BMPT'!$D$34,IF(J29=34,'Equivalencia BH-BMPT'!$D$35,IF(J29=35,'Equivalencia BH-BMPT'!$D$36,IF(J29=36,'Equivalencia BH-BMPT'!$D$37,IF(J29=37,'Equivalencia BH-BMPT'!$D$38,IF(J29=38,'Equivalencia BH-BMPT'!#REF!,IF(J29=39,'Equivalencia BH-BMPT'!$D$40,IF(J29=40,'Equivalencia BH-BMPT'!$D$41,IF(J29=41,'Equivalencia BH-BMPT'!$D$42,IF(J29=42,'Equivalencia BH-BMPT'!$D$43,IF(J29=43,'Equivalencia BH-BMPT'!$D$44,IF(J29=44,'Equivalencia BH-BMPT'!$D$45,IF(J29=45,'Equivalencia BH-BMPT'!$D$46,"No ha seleccionado un número de programa")))))))))))))))))))))))))))))))))))))))))))))</f>
        <v>Gobernanza e influencia local, regional e internacional</v>
      </c>
      <c r="L29" s="79" t="s">
        <v>642</v>
      </c>
      <c r="M29" s="113">
        <v>51657259</v>
      </c>
      <c r="N29" s="97" t="s">
        <v>669</v>
      </c>
      <c r="O29" s="110">
        <v>25200000</v>
      </c>
      <c r="P29" s="66"/>
      <c r="Q29" s="67"/>
      <c r="R29" s="110">
        <v>2</v>
      </c>
      <c r="S29" s="100">
        <v>11013304</v>
      </c>
      <c r="T29" s="100">
        <f t="shared" si="0"/>
        <v>36213304</v>
      </c>
      <c r="U29" s="100">
        <v>29960000</v>
      </c>
      <c r="V29" s="105">
        <v>43435</v>
      </c>
      <c r="W29" s="105">
        <v>43119</v>
      </c>
      <c r="X29" s="105">
        <v>43509</v>
      </c>
      <c r="Y29" s="86">
        <v>270</v>
      </c>
      <c r="Z29" s="86">
        <v>118</v>
      </c>
      <c r="AA29" s="68"/>
      <c r="AB29" s="62"/>
      <c r="AC29" s="62" t="s">
        <v>791</v>
      </c>
      <c r="AD29" s="62"/>
      <c r="AE29" s="62"/>
      <c r="AF29" s="69">
        <f t="shared" si="1"/>
        <v>0.82732025777045914</v>
      </c>
      <c r="AG29" s="27"/>
      <c r="AH29" s="27" t="b">
        <f t="shared" si="2"/>
        <v>0</v>
      </c>
    </row>
    <row r="30" spans="1:34" ht="44.25" customHeight="1" x14ac:dyDescent="0.25">
      <c r="A30" s="86">
        <v>17</v>
      </c>
      <c r="B30" s="86">
        <v>2018</v>
      </c>
      <c r="C30" s="87" t="s">
        <v>295</v>
      </c>
      <c r="D30" s="74">
        <v>5</v>
      </c>
      <c r="E30" s="87" t="str">
        <f>IF(D30=1,'Tipo '!$B$2,IF(D30=2,'Tipo '!$B$3,IF(D30=3,'Tipo '!$B$4,IF(D30=4,'Tipo '!$B$5,IF(D30=5,'Tipo '!$B$6,IF(D30=6,'Tipo '!$B$7,IF(D30=7,'Tipo '!$B$8,IF(D30=8,'Tipo '!$B$9,IF(D30=9,'Tipo '!$B$10,IF(D30=10,'Tipo '!$B$11,IF(D30=11,'Tipo '!$B$12,IF(D30=12,'Tipo '!$B$13,IF(D30=13,'Tipo '!$B$14,IF(D30=14,'Tipo '!$B$15,IF(D30=15,'Tipo '!$B$16,IF(D30=16,'Tipo '!$B$17,IF(D30=17,'Tipo '!$B$18,IF(D30=18,'Tipo '!$B$19,IF(D30=19,'Tipo '!$B$20,IF(D30=20,'Tipo '!$B$21,"No ha seleccionado un tipo de contrato válido"))))))))))))))))))))</f>
        <v>CONTRATOS DE PRESTACIÓN DE SERVICIOS PROFESIONALES Y DE APOYO A LA GESTIÓN</v>
      </c>
      <c r="F30" s="112" t="s">
        <v>107</v>
      </c>
      <c r="G30" s="63" t="s">
        <v>116</v>
      </c>
      <c r="H30" s="64" t="s">
        <v>440</v>
      </c>
      <c r="I30" s="83" t="s">
        <v>163</v>
      </c>
      <c r="J30" s="84">
        <v>45</v>
      </c>
      <c r="K30" s="65" t="str">
        <f>IF(J30=1,'Equivalencia BH-BMPT'!$D$2,IF(J30=2,'Equivalencia BH-BMPT'!$D$3,IF(J30=3,'Equivalencia BH-BMPT'!$D$4,IF(J30=4,'Equivalencia BH-BMPT'!$D$5,IF(J30=5,'Equivalencia BH-BMPT'!$D$6,IF(J30=6,'Equivalencia BH-BMPT'!$D$7,IF(J30=7,'Equivalencia BH-BMPT'!$D$8,IF(J30=8,'Equivalencia BH-BMPT'!$D$9,IF(J30=9,'Equivalencia BH-BMPT'!$D$10,IF(J30=10,'Equivalencia BH-BMPT'!$D$11,IF(J30=11,'Equivalencia BH-BMPT'!$D$12,IF(J30=12,'Equivalencia BH-BMPT'!$D$13,IF(J30=13,'Equivalencia BH-BMPT'!$D$14,IF(J30=14,'Equivalencia BH-BMPT'!$D$15,IF(J30=15,'Equivalencia BH-BMPT'!$D$16,IF(J30=16,'Equivalencia BH-BMPT'!$D$17,IF(J30=17,'Equivalencia BH-BMPT'!$D$18,IF(J30=18,'Equivalencia BH-BMPT'!$D$19,IF(J30=19,'Equivalencia BH-BMPT'!$D$20,IF(J30=20,'Equivalencia BH-BMPT'!$D$21,IF(J30=21,'Equivalencia BH-BMPT'!$D$22,IF(J30=22,'Equivalencia BH-BMPT'!$D$23,IF(J30=23,'Equivalencia BH-BMPT'!#REF!,IF(J30=24,'Equivalencia BH-BMPT'!$D$25,IF(J30=25,'Equivalencia BH-BMPT'!$D$26,IF(J30=26,'Equivalencia BH-BMPT'!$D$27,IF(J30=27,'Equivalencia BH-BMPT'!$D$28,IF(J30=28,'Equivalencia BH-BMPT'!$D$29,IF(J30=29,'Equivalencia BH-BMPT'!$D$30,IF(J30=30,'Equivalencia BH-BMPT'!$D$31,IF(J30=31,'Equivalencia BH-BMPT'!$D$32,IF(J30=32,'Equivalencia BH-BMPT'!$D$33,IF(J30=33,'Equivalencia BH-BMPT'!$D$34,IF(J30=34,'Equivalencia BH-BMPT'!$D$35,IF(J30=35,'Equivalencia BH-BMPT'!$D$36,IF(J30=36,'Equivalencia BH-BMPT'!$D$37,IF(J30=37,'Equivalencia BH-BMPT'!$D$38,IF(J30=38,'Equivalencia BH-BMPT'!#REF!,IF(J30=39,'Equivalencia BH-BMPT'!$D$40,IF(J30=40,'Equivalencia BH-BMPT'!$D$41,IF(J30=41,'Equivalencia BH-BMPT'!$D$42,IF(J30=42,'Equivalencia BH-BMPT'!$D$43,IF(J30=43,'Equivalencia BH-BMPT'!$D$44,IF(J30=44,'Equivalencia BH-BMPT'!$D$45,IF(J30=45,'Equivalencia BH-BMPT'!$D$46,"No ha seleccionado un número de programa")))))))))))))))))))))))))))))))))))))))))))))</f>
        <v>Gobernanza e influencia local, regional e internacional</v>
      </c>
      <c r="L30" s="79" t="s">
        <v>642</v>
      </c>
      <c r="M30" s="113">
        <v>1098683674</v>
      </c>
      <c r="N30" s="97" t="s">
        <v>670</v>
      </c>
      <c r="O30" s="110">
        <v>44550000</v>
      </c>
      <c r="P30" s="66"/>
      <c r="Q30" s="67"/>
      <c r="R30" s="110">
        <v>2</v>
      </c>
      <c r="S30" s="100">
        <v>20130000</v>
      </c>
      <c r="T30" s="100">
        <f t="shared" si="0"/>
        <v>64680000</v>
      </c>
      <c r="U30" s="100">
        <v>53625000</v>
      </c>
      <c r="V30" s="105">
        <v>43435</v>
      </c>
      <c r="W30" s="105">
        <v>43115</v>
      </c>
      <c r="X30" s="105">
        <v>43509</v>
      </c>
      <c r="Y30" s="86">
        <v>270</v>
      </c>
      <c r="Z30" s="86">
        <v>122</v>
      </c>
      <c r="AA30" s="68"/>
      <c r="AB30" s="62"/>
      <c r="AC30" s="62" t="s">
        <v>791</v>
      </c>
      <c r="AD30" s="62"/>
      <c r="AE30" s="62"/>
      <c r="AF30" s="69">
        <f t="shared" si="1"/>
        <v>0.82908163265306123</v>
      </c>
      <c r="AG30" s="27"/>
      <c r="AH30" s="27" t="b">
        <f t="shared" si="2"/>
        <v>0</v>
      </c>
    </row>
    <row r="31" spans="1:34" ht="44.25" customHeight="1" x14ac:dyDescent="0.25">
      <c r="A31" s="86">
        <v>18</v>
      </c>
      <c r="B31" s="86">
        <v>2018</v>
      </c>
      <c r="C31" s="87" t="s">
        <v>296</v>
      </c>
      <c r="D31" s="74">
        <v>5</v>
      </c>
      <c r="E31" s="87" t="str">
        <f>IF(D31=1,'Tipo '!$B$2,IF(D31=2,'Tipo '!$B$3,IF(D31=3,'Tipo '!$B$4,IF(D31=4,'Tipo '!$B$5,IF(D31=5,'Tipo '!$B$6,IF(D31=6,'Tipo '!$B$7,IF(D31=7,'Tipo '!$B$8,IF(D31=8,'Tipo '!$B$9,IF(D31=9,'Tipo '!$B$10,IF(D31=10,'Tipo '!$B$11,IF(D31=11,'Tipo '!$B$12,IF(D31=12,'Tipo '!$B$13,IF(D31=13,'Tipo '!$B$14,IF(D31=14,'Tipo '!$B$15,IF(D31=15,'Tipo '!$B$16,IF(D31=16,'Tipo '!$B$17,IF(D31=17,'Tipo '!$B$18,IF(D31=18,'Tipo '!$B$19,IF(D31=19,'Tipo '!$B$20,IF(D31=20,'Tipo '!$B$21,"No ha seleccionado un tipo de contrato válido"))))))))))))))))))))</f>
        <v>CONTRATOS DE PRESTACIÓN DE SERVICIOS PROFESIONALES Y DE APOYO A LA GESTIÓN</v>
      </c>
      <c r="F31" s="112" t="s">
        <v>107</v>
      </c>
      <c r="G31" s="63" t="s">
        <v>116</v>
      </c>
      <c r="H31" s="64" t="s">
        <v>441</v>
      </c>
      <c r="I31" s="83" t="s">
        <v>163</v>
      </c>
      <c r="J31" s="84">
        <v>3</v>
      </c>
      <c r="K31" s="65" t="str">
        <f>IF(J31=1,'Equivalencia BH-BMPT'!$D$2,IF(J31=2,'Equivalencia BH-BMPT'!$D$3,IF(J31=3,'Equivalencia BH-BMPT'!$D$4,IF(J31=4,'Equivalencia BH-BMPT'!$D$5,IF(J31=5,'Equivalencia BH-BMPT'!$D$6,IF(J31=6,'Equivalencia BH-BMPT'!$D$7,IF(J31=7,'Equivalencia BH-BMPT'!$D$8,IF(J31=8,'Equivalencia BH-BMPT'!$D$9,IF(J31=9,'Equivalencia BH-BMPT'!$D$10,IF(J31=10,'Equivalencia BH-BMPT'!$D$11,IF(J31=11,'Equivalencia BH-BMPT'!$D$12,IF(J31=12,'Equivalencia BH-BMPT'!$D$13,IF(J31=13,'Equivalencia BH-BMPT'!$D$14,IF(J31=14,'Equivalencia BH-BMPT'!$D$15,IF(J31=15,'Equivalencia BH-BMPT'!$D$16,IF(J31=16,'Equivalencia BH-BMPT'!$D$17,IF(J31=17,'Equivalencia BH-BMPT'!$D$18,IF(J31=18,'Equivalencia BH-BMPT'!$D$19,IF(J31=19,'Equivalencia BH-BMPT'!$D$20,IF(J31=20,'Equivalencia BH-BMPT'!$D$21,IF(J31=21,'Equivalencia BH-BMPT'!$D$22,IF(J31=22,'Equivalencia BH-BMPT'!$D$23,IF(J31=23,'Equivalencia BH-BMPT'!#REF!,IF(J31=24,'Equivalencia BH-BMPT'!$D$25,IF(J31=25,'Equivalencia BH-BMPT'!$D$26,IF(J31=26,'Equivalencia BH-BMPT'!$D$27,IF(J31=27,'Equivalencia BH-BMPT'!$D$28,IF(J31=28,'Equivalencia BH-BMPT'!$D$29,IF(J31=29,'Equivalencia BH-BMPT'!$D$30,IF(J31=30,'Equivalencia BH-BMPT'!$D$31,IF(J31=31,'Equivalencia BH-BMPT'!$D$32,IF(J31=32,'Equivalencia BH-BMPT'!$D$33,IF(J31=33,'Equivalencia BH-BMPT'!$D$34,IF(J31=34,'Equivalencia BH-BMPT'!$D$35,IF(J31=35,'Equivalencia BH-BMPT'!$D$36,IF(J31=36,'Equivalencia BH-BMPT'!$D$37,IF(J31=37,'Equivalencia BH-BMPT'!$D$38,IF(J31=38,'Equivalencia BH-BMPT'!#REF!,IF(J31=39,'Equivalencia BH-BMPT'!$D$40,IF(J31=40,'Equivalencia BH-BMPT'!$D$41,IF(J31=41,'Equivalencia BH-BMPT'!$D$42,IF(J31=42,'Equivalencia BH-BMPT'!$D$43,IF(J31=43,'Equivalencia BH-BMPT'!$D$44,IF(J31=44,'Equivalencia BH-BMPT'!$D$45,IF(J31=45,'Equivalencia BH-BMPT'!$D$46,"No ha seleccionado un número de programa")))))))))))))))))))))))))))))))))))))))))))))</f>
        <v>Igualdad y autonomía para una Bogotá incluyente</v>
      </c>
      <c r="L31" s="79" t="s">
        <v>646</v>
      </c>
      <c r="M31" s="113">
        <v>1023951493</v>
      </c>
      <c r="N31" s="97" t="s">
        <v>671</v>
      </c>
      <c r="O31" s="110">
        <v>25200000</v>
      </c>
      <c r="P31" s="66"/>
      <c r="Q31" s="67"/>
      <c r="R31" s="110">
        <v>2</v>
      </c>
      <c r="S31" s="100">
        <v>9986641</v>
      </c>
      <c r="T31" s="100">
        <f t="shared" si="0"/>
        <v>35186641</v>
      </c>
      <c r="U31" s="100">
        <v>30333333</v>
      </c>
      <c r="V31" s="105">
        <v>43435</v>
      </c>
      <c r="W31" s="105">
        <v>43115</v>
      </c>
      <c r="X31" s="105">
        <v>43494</v>
      </c>
      <c r="Y31" s="86">
        <v>270</v>
      </c>
      <c r="Z31" s="86">
        <v>107</v>
      </c>
      <c r="AA31" s="68"/>
      <c r="AB31" s="62"/>
      <c r="AC31" s="62" t="s">
        <v>791</v>
      </c>
      <c r="AD31" s="62"/>
      <c r="AE31" s="62"/>
      <c r="AF31" s="69">
        <f t="shared" si="1"/>
        <v>0.86206958487455509</v>
      </c>
      <c r="AG31" s="27"/>
      <c r="AH31" s="27" t="b">
        <f t="shared" si="2"/>
        <v>0</v>
      </c>
    </row>
    <row r="32" spans="1:34" ht="44.25" customHeight="1" x14ac:dyDescent="0.25">
      <c r="A32" s="86">
        <v>20</v>
      </c>
      <c r="B32" s="86">
        <v>2018</v>
      </c>
      <c r="C32" s="87" t="s">
        <v>297</v>
      </c>
      <c r="D32" s="74">
        <v>5</v>
      </c>
      <c r="E32" s="87" t="str">
        <f>IF(D32=1,'Tipo '!$B$2,IF(D32=2,'Tipo '!$B$3,IF(D32=3,'Tipo '!$B$4,IF(D32=4,'Tipo '!$B$5,IF(D32=5,'Tipo '!$B$6,IF(D32=6,'Tipo '!$B$7,IF(D32=7,'Tipo '!$B$8,IF(D32=8,'Tipo '!$B$9,IF(D32=9,'Tipo '!$B$10,IF(D32=10,'Tipo '!$B$11,IF(D32=11,'Tipo '!$B$12,IF(D32=12,'Tipo '!$B$13,IF(D32=13,'Tipo '!$B$14,IF(D32=14,'Tipo '!$B$15,IF(D32=15,'Tipo '!$B$16,IF(D32=16,'Tipo '!$B$17,IF(D32=17,'Tipo '!$B$18,IF(D32=18,'Tipo '!$B$19,IF(D32=19,'Tipo '!$B$20,IF(D32=20,'Tipo '!$B$21,"No ha seleccionado un tipo de contrato válido"))))))))))))))))))))</f>
        <v>CONTRATOS DE PRESTACIÓN DE SERVICIOS PROFESIONALES Y DE APOYO A LA GESTIÓN</v>
      </c>
      <c r="F32" s="112" t="s">
        <v>107</v>
      </c>
      <c r="G32" s="63" t="s">
        <v>116</v>
      </c>
      <c r="H32" s="64" t="s">
        <v>442</v>
      </c>
      <c r="I32" s="83" t="s">
        <v>163</v>
      </c>
      <c r="J32" s="84">
        <v>45</v>
      </c>
      <c r="K32" s="65" t="str">
        <f>IF(J32=1,'Equivalencia BH-BMPT'!$D$2,IF(J32=2,'Equivalencia BH-BMPT'!$D$3,IF(J32=3,'Equivalencia BH-BMPT'!$D$4,IF(J32=4,'Equivalencia BH-BMPT'!$D$5,IF(J32=5,'Equivalencia BH-BMPT'!$D$6,IF(J32=6,'Equivalencia BH-BMPT'!$D$7,IF(J32=7,'Equivalencia BH-BMPT'!$D$8,IF(J32=8,'Equivalencia BH-BMPT'!$D$9,IF(J32=9,'Equivalencia BH-BMPT'!$D$10,IF(J32=10,'Equivalencia BH-BMPT'!$D$11,IF(J32=11,'Equivalencia BH-BMPT'!$D$12,IF(J32=12,'Equivalencia BH-BMPT'!$D$13,IF(J32=13,'Equivalencia BH-BMPT'!$D$14,IF(J32=14,'Equivalencia BH-BMPT'!$D$15,IF(J32=15,'Equivalencia BH-BMPT'!$D$16,IF(J32=16,'Equivalencia BH-BMPT'!$D$17,IF(J32=17,'Equivalencia BH-BMPT'!$D$18,IF(J32=18,'Equivalencia BH-BMPT'!$D$19,IF(J32=19,'Equivalencia BH-BMPT'!$D$20,IF(J32=20,'Equivalencia BH-BMPT'!$D$21,IF(J32=21,'Equivalencia BH-BMPT'!$D$22,IF(J32=22,'Equivalencia BH-BMPT'!$D$23,IF(J32=23,'Equivalencia BH-BMPT'!#REF!,IF(J32=24,'Equivalencia BH-BMPT'!$D$25,IF(J32=25,'Equivalencia BH-BMPT'!$D$26,IF(J32=26,'Equivalencia BH-BMPT'!$D$27,IF(J32=27,'Equivalencia BH-BMPT'!$D$28,IF(J32=28,'Equivalencia BH-BMPT'!$D$29,IF(J32=29,'Equivalencia BH-BMPT'!$D$30,IF(J32=30,'Equivalencia BH-BMPT'!$D$31,IF(J32=31,'Equivalencia BH-BMPT'!$D$32,IF(J32=32,'Equivalencia BH-BMPT'!$D$33,IF(J32=33,'Equivalencia BH-BMPT'!$D$34,IF(J32=34,'Equivalencia BH-BMPT'!$D$35,IF(J32=35,'Equivalencia BH-BMPT'!$D$36,IF(J32=36,'Equivalencia BH-BMPT'!$D$37,IF(J32=37,'Equivalencia BH-BMPT'!$D$38,IF(J32=38,'Equivalencia BH-BMPT'!#REF!,IF(J32=39,'Equivalencia BH-BMPT'!$D$40,IF(J32=40,'Equivalencia BH-BMPT'!$D$41,IF(J32=41,'Equivalencia BH-BMPT'!$D$42,IF(J32=42,'Equivalencia BH-BMPT'!$D$43,IF(J32=43,'Equivalencia BH-BMPT'!$D$44,IF(J32=44,'Equivalencia BH-BMPT'!$D$45,IF(J32=45,'Equivalencia BH-BMPT'!$D$46,"No ha seleccionado un número de programa")))))))))))))))))))))))))))))))))))))))))))))</f>
        <v>Gobernanza e influencia local, regional e internacional</v>
      </c>
      <c r="L32" s="79" t="s">
        <v>642</v>
      </c>
      <c r="M32" s="113">
        <v>52849930</v>
      </c>
      <c r="N32" s="97" t="s">
        <v>672</v>
      </c>
      <c r="O32" s="110">
        <v>44550000</v>
      </c>
      <c r="P32" s="66"/>
      <c r="Q32" s="67"/>
      <c r="R32" s="110">
        <v>2</v>
      </c>
      <c r="S32" s="100">
        <v>17985000</v>
      </c>
      <c r="T32" s="100">
        <f t="shared" si="0"/>
        <v>62535000</v>
      </c>
      <c r="U32" s="100">
        <v>54120000</v>
      </c>
      <c r="V32" s="105">
        <v>43435</v>
      </c>
      <c r="W32" s="105">
        <v>43112</v>
      </c>
      <c r="X32" s="105">
        <v>43499</v>
      </c>
      <c r="Y32" s="86">
        <v>270</v>
      </c>
      <c r="Z32" s="86">
        <v>115</v>
      </c>
      <c r="AA32" s="68"/>
      <c r="AB32" s="62"/>
      <c r="AC32" s="62" t="s">
        <v>791</v>
      </c>
      <c r="AD32" s="62"/>
      <c r="AE32" s="62"/>
      <c r="AF32" s="69">
        <f t="shared" si="1"/>
        <v>0.86543535620052769</v>
      </c>
      <c r="AG32" s="27"/>
      <c r="AH32" s="27" t="b">
        <f t="shared" si="2"/>
        <v>0</v>
      </c>
    </row>
    <row r="33" spans="1:34" ht="44.25" customHeight="1" x14ac:dyDescent="0.25">
      <c r="A33" s="86">
        <v>21</v>
      </c>
      <c r="B33" s="86">
        <v>2018</v>
      </c>
      <c r="C33" s="87" t="s">
        <v>297</v>
      </c>
      <c r="D33" s="74">
        <v>5</v>
      </c>
      <c r="E33" s="87" t="str">
        <f>IF(D33=1,'Tipo '!$B$2,IF(D33=2,'Tipo '!$B$3,IF(D33=3,'Tipo '!$B$4,IF(D33=4,'Tipo '!$B$5,IF(D33=5,'Tipo '!$B$6,IF(D33=6,'Tipo '!$B$7,IF(D33=7,'Tipo '!$B$8,IF(D33=8,'Tipo '!$B$9,IF(D33=9,'Tipo '!$B$10,IF(D33=10,'Tipo '!$B$11,IF(D33=11,'Tipo '!$B$12,IF(D33=12,'Tipo '!$B$13,IF(D33=13,'Tipo '!$B$14,IF(D33=14,'Tipo '!$B$15,IF(D33=15,'Tipo '!$B$16,IF(D33=16,'Tipo '!$B$17,IF(D33=17,'Tipo '!$B$18,IF(D33=18,'Tipo '!$B$19,IF(D33=19,'Tipo '!$B$20,IF(D33=20,'Tipo '!$B$21,"No ha seleccionado un tipo de contrato válido"))))))))))))))))))))</f>
        <v>CONTRATOS DE PRESTACIÓN DE SERVICIOS PROFESIONALES Y DE APOYO A LA GESTIÓN</v>
      </c>
      <c r="F33" s="112" t="s">
        <v>107</v>
      </c>
      <c r="G33" s="63" t="s">
        <v>116</v>
      </c>
      <c r="H33" s="64" t="s">
        <v>443</v>
      </c>
      <c r="I33" s="83" t="s">
        <v>163</v>
      </c>
      <c r="J33" s="84">
        <v>45</v>
      </c>
      <c r="K33" s="65" t="str">
        <f>IF(J33=1,'Equivalencia BH-BMPT'!$D$2,IF(J33=2,'Equivalencia BH-BMPT'!$D$3,IF(J33=3,'Equivalencia BH-BMPT'!$D$4,IF(J33=4,'Equivalencia BH-BMPT'!$D$5,IF(J33=5,'Equivalencia BH-BMPT'!$D$6,IF(J33=6,'Equivalencia BH-BMPT'!$D$7,IF(J33=7,'Equivalencia BH-BMPT'!$D$8,IF(J33=8,'Equivalencia BH-BMPT'!$D$9,IF(J33=9,'Equivalencia BH-BMPT'!$D$10,IF(J33=10,'Equivalencia BH-BMPT'!$D$11,IF(J33=11,'Equivalencia BH-BMPT'!$D$12,IF(J33=12,'Equivalencia BH-BMPT'!$D$13,IF(J33=13,'Equivalencia BH-BMPT'!$D$14,IF(J33=14,'Equivalencia BH-BMPT'!$D$15,IF(J33=15,'Equivalencia BH-BMPT'!$D$16,IF(J33=16,'Equivalencia BH-BMPT'!$D$17,IF(J33=17,'Equivalencia BH-BMPT'!$D$18,IF(J33=18,'Equivalencia BH-BMPT'!$D$19,IF(J33=19,'Equivalencia BH-BMPT'!$D$20,IF(J33=20,'Equivalencia BH-BMPT'!$D$21,IF(J33=21,'Equivalencia BH-BMPT'!$D$22,IF(J33=22,'Equivalencia BH-BMPT'!$D$23,IF(J33=23,'Equivalencia BH-BMPT'!#REF!,IF(J33=24,'Equivalencia BH-BMPT'!$D$25,IF(J33=25,'Equivalencia BH-BMPT'!$D$26,IF(J33=26,'Equivalencia BH-BMPT'!$D$27,IF(J33=27,'Equivalencia BH-BMPT'!$D$28,IF(J33=28,'Equivalencia BH-BMPT'!$D$29,IF(J33=29,'Equivalencia BH-BMPT'!$D$30,IF(J33=30,'Equivalencia BH-BMPT'!$D$31,IF(J33=31,'Equivalencia BH-BMPT'!$D$32,IF(J33=32,'Equivalencia BH-BMPT'!$D$33,IF(J33=33,'Equivalencia BH-BMPT'!$D$34,IF(J33=34,'Equivalencia BH-BMPT'!$D$35,IF(J33=35,'Equivalencia BH-BMPT'!$D$36,IF(J33=36,'Equivalencia BH-BMPT'!$D$37,IF(J33=37,'Equivalencia BH-BMPT'!$D$38,IF(J33=38,'Equivalencia BH-BMPT'!#REF!,IF(J33=39,'Equivalencia BH-BMPT'!$D$40,IF(J33=40,'Equivalencia BH-BMPT'!$D$41,IF(J33=41,'Equivalencia BH-BMPT'!$D$42,IF(J33=42,'Equivalencia BH-BMPT'!$D$43,IF(J33=43,'Equivalencia BH-BMPT'!$D$44,IF(J33=44,'Equivalencia BH-BMPT'!$D$45,IF(J33=45,'Equivalencia BH-BMPT'!$D$46,"No ha seleccionado un número de programa")))))))))))))))))))))))))))))))))))))))))))))</f>
        <v>Gobernanza e influencia local, regional e internacional</v>
      </c>
      <c r="L33" s="79" t="s">
        <v>642</v>
      </c>
      <c r="M33" s="113">
        <v>52927330</v>
      </c>
      <c r="N33" s="97" t="s">
        <v>673</v>
      </c>
      <c r="O33" s="110">
        <v>44550000</v>
      </c>
      <c r="P33" s="66"/>
      <c r="Q33" s="67"/>
      <c r="R33" s="110">
        <v>2</v>
      </c>
      <c r="S33" s="100">
        <v>18975000</v>
      </c>
      <c r="T33" s="100">
        <f t="shared" si="0"/>
        <v>63525000</v>
      </c>
      <c r="U33" s="100">
        <v>53295000</v>
      </c>
      <c r="V33" s="105">
        <v>43435</v>
      </c>
      <c r="W33" s="105">
        <v>43112</v>
      </c>
      <c r="X33" s="105">
        <v>43499</v>
      </c>
      <c r="Y33" s="86">
        <v>270</v>
      </c>
      <c r="Z33" s="86">
        <v>109</v>
      </c>
      <c r="AA33" s="68"/>
      <c r="AB33" s="62"/>
      <c r="AC33" s="62" t="s">
        <v>791</v>
      </c>
      <c r="AD33" s="62"/>
      <c r="AE33" s="62"/>
      <c r="AF33" s="69">
        <f t="shared" si="1"/>
        <v>0.83896103896103891</v>
      </c>
      <c r="AG33" s="27"/>
      <c r="AH33" s="27" t="b">
        <f t="shared" si="2"/>
        <v>0</v>
      </c>
    </row>
    <row r="34" spans="1:34" ht="44.25" customHeight="1" x14ac:dyDescent="0.25">
      <c r="A34" s="86">
        <v>22</v>
      </c>
      <c r="B34" s="86">
        <v>2018</v>
      </c>
      <c r="C34" s="87" t="s">
        <v>298</v>
      </c>
      <c r="D34" s="74">
        <v>5</v>
      </c>
      <c r="E34" s="87" t="str">
        <f>IF(D34=1,'Tipo '!$B$2,IF(D34=2,'Tipo '!$B$3,IF(D34=3,'Tipo '!$B$4,IF(D34=4,'Tipo '!$B$5,IF(D34=5,'Tipo '!$B$6,IF(D34=6,'Tipo '!$B$7,IF(D34=7,'Tipo '!$B$8,IF(D34=8,'Tipo '!$B$9,IF(D34=9,'Tipo '!$B$10,IF(D34=10,'Tipo '!$B$11,IF(D34=11,'Tipo '!$B$12,IF(D34=12,'Tipo '!$B$13,IF(D34=13,'Tipo '!$B$14,IF(D34=14,'Tipo '!$B$15,IF(D34=15,'Tipo '!$B$16,IF(D34=16,'Tipo '!$B$17,IF(D34=17,'Tipo '!$B$18,IF(D34=18,'Tipo '!$B$19,IF(D34=19,'Tipo '!$B$20,IF(D34=20,'Tipo '!$B$21,"No ha seleccionado un tipo de contrato válido"))))))))))))))))))))</f>
        <v>CONTRATOS DE PRESTACIÓN DE SERVICIOS PROFESIONALES Y DE APOYO A LA GESTIÓN</v>
      </c>
      <c r="F34" s="112" t="s">
        <v>107</v>
      </c>
      <c r="G34" s="63" t="s">
        <v>116</v>
      </c>
      <c r="H34" s="64" t="s">
        <v>444</v>
      </c>
      <c r="I34" s="83" t="s">
        <v>163</v>
      </c>
      <c r="J34" s="84">
        <v>3</v>
      </c>
      <c r="K34" s="65" t="str">
        <f>IF(J34=1,'Equivalencia BH-BMPT'!$D$2,IF(J34=2,'Equivalencia BH-BMPT'!$D$3,IF(J34=3,'Equivalencia BH-BMPT'!$D$4,IF(J34=4,'Equivalencia BH-BMPT'!$D$5,IF(J34=5,'Equivalencia BH-BMPT'!$D$6,IF(J34=6,'Equivalencia BH-BMPT'!$D$7,IF(J34=7,'Equivalencia BH-BMPT'!$D$8,IF(J34=8,'Equivalencia BH-BMPT'!$D$9,IF(J34=9,'Equivalencia BH-BMPT'!$D$10,IF(J34=10,'Equivalencia BH-BMPT'!$D$11,IF(J34=11,'Equivalencia BH-BMPT'!$D$12,IF(J34=12,'Equivalencia BH-BMPT'!$D$13,IF(J34=13,'Equivalencia BH-BMPT'!$D$14,IF(J34=14,'Equivalencia BH-BMPT'!$D$15,IF(J34=15,'Equivalencia BH-BMPT'!$D$16,IF(J34=16,'Equivalencia BH-BMPT'!$D$17,IF(J34=17,'Equivalencia BH-BMPT'!$D$18,IF(J34=18,'Equivalencia BH-BMPT'!$D$19,IF(J34=19,'Equivalencia BH-BMPT'!$D$20,IF(J34=20,'Equivalencia BH-BMPT'!$D$21,IF(J34=21,'Equivalencia BH-BMPT'!$D$22,IF(J34=22,'Equivalencia BH-BMPT'!$D$23,IF(J34=23,'Equivalencia BH-BMPT'!#REF!,IF(J34=24,'Equivalencia BH-BMPT'!$D$25,IF(J34=25,'Equivalencia BH-BMPT'!$D$26,IF(J34=26,'Equivalencia BH-BMPT'!$D$27,IF(J34=27,'Equivalencia BH-BMPT'!$D$28,IF(J34=28,'Equivalencia BH-BMPT'!$D$29,IF(J34=29,'Equivalencia BH-BMPT'!$D$30,IF(J34=30,'Equivalencia BH-BMPT'!$D$31,IF(J34=31,'Equivalencia BH-BMPT'!$D$32,IF(J34=32,'Equivalencia BH-BMPT'!$D$33,IF(J34=33,'Equivalencia BH-BMPT'!$D$34,IF(J34=34,'Equivalencia BH-BMPT'!$D$35,IF(J34=35,'Equivalencia BH-BMPT'!$D$36,IF(J34=36,'Equivalencia BH-BMPT'!$D$37,IF(J34=37,'Equivalencia BH-BMPT'!$D$38,IF(J34=38,'Equivalencia BH-BMPT'!#REF!,IF(J34=39,'Equivalencia BH-BMPT'!$D$40,IF(J34=40,'Equivalencia BH-BMPT'!$D$41,IF(J34=41,'Equivalencia BH-BMPT'!$D$42,IF(J34=42,'Equivalencia BH-BMPT'!$D$43,IF(J34=43,'Equivalencia BH-BMPT'!$D$44,IF(J34=44,'Equivalencia BH-BMPT'!$D$45,IF(J34=45,'Equivalencia BH-BMPT'!$D$46,"No ha seleccionado un número de programa")))))))))))))))))))))))))))))))))))))))))))))</f>
        <v>Igualdad y autonomía para una Bogotá incluyente</v>
      </c>
      <c r="L34" s="79" t="s">
        <v>646</v>
      </c>
      <c r="M34" s="113">
        <v>1026250398</v>
      </c>
      <c r="N34" s="97" t="s">
        <v>674</v>
      </c>
      <c r="O34" s="110">
        <v>38367000</v>
      </c>
      <c r="P34" s="66"/>
      <c r="Q34" s="67"/>
      <c r="R34" s="110">
        <v>2</v>
      </c>
      <c r="S34" s="100">
        <v>12931100</v>
      </c>
      <c r="T34" s="100">
        <f t="shared" si="0"/>
        <v>51298100</v>
      </c>
      <c r="U34" s="100">
        <v>46040400</v>
      </c>
      <c r="V34" s="105">
        <v>43435</v>
      </c>
      <c r="W34" s="105">
        <v>43116</v>
      </c>
      <c r="X34" s="105">
        <v>43480</v>
      </c>
      <c r="Y34" s="86">
        <v>270</v>
      </c>
      <c r="Z34" s="86">
        <v>91</v>
      </c>
      <c r="AA34" s="68"/>
      <c r="AB34" s="62"/>
      <c r="AC34" s="62" t="s">
        <v>791</v>
      </c>
      <c r="AD34" s="62"/>
      <c r="AE34" s="62"/>
      <c r="AF34" s="69">
        <f t="shared" si="1"/>
        <v>0.89750692520775621</v>
      </c>
      <c r="AG34" s="27"/>
      <c r="AH34" s="27" t="b">
        <f t="shared" si="2"/>
        <v>0</v>
      </c>
    </row>
    <row r="35" spans="1:34" ht="44.25" customHeight="1" x14ac:dyDescent="0.25">
      <c r="A35" s="86">
        <v>23</v>
      </c>
      <c r="B35" s="86">
        <v>2018</v>
      </c>
      <c r="C35" s="87" t="s">
        <v>299</v>
      </c>
      <c r="D35" s="74">
        <v>5</v>
      </c>
      <c r="E35" s="87" t="str">
        <f>IF(D35=1,'Tipo '!$B$2,IF(D35=2,'Tipo '!$B$3,IF(D35=3,'Tipo '!$B$4,IF(D35=4,'Tipo '!$B$5,IF(D35=5,'Tipo '!$B$6,IF(D35=6,'Tipo '!$B$7,IF(D35=7,'Tipo '!$B$8,IF(D35=8,'Tipo '!$B$9,IF(D35=9,'Tipo '!$B$10,IF(D35=10,'Tipo '!$B$11,IF(D35=11,'Tipo '!$B$12,IF(D35=12,'Tipo '!$B$13,IF(D35=13,'Tipo '!$B$14,IF(D35=14,'Tipo '!$B$15,IF(D35=15,'Tipo '!$B$16,IF(D35=16,'Tipo '!$B$17,IF(D35=17,'Tipo '!$B$18,IF(D35=18,'Tipo '!$B$19,IF(D35=19,'Tipo '!$B$20,IF(D35=20,'Tipo '!$B$21,"No ha seleccionado un tipo de contrato válido"))))))))))))))))))))</f>
        <v>CONTRATOS DE PRESTACIÓN DE SERVICIOS PROFESIONALES Y DE APOYO A LA GESTIÓN</v>
      </c>
      <c r="F35" s="112" t="s">
        <v>107</v>
      </c>
      <c r="G35" s="63" t="s">
        <v>116</v>
      </c>
      <c r="H35" s="64" t="s">
        <v>445</v>
      </c>
      <c r="I35" s="83" t="s">
        <v>163</v>
      </c>
      <c r="J35" s="84">
        <v>45</v>
      </c>
      <c r="K35" s="65" t="str">
        <f>IF(J35=1,'Equivalencia BH-BMPT'!$D$2,IF(J35=2,'Equivalencia BH-BMPT'!$D$3,IF(J35=3,'Equivalencia BH-BMPT'!$D$4,IF(J35=4,'Equivalencia BH-BMPT'!$D$5,IF(J35=5,'Equivalencia BH-BMPT'!$D$6,IF(J35=6,'Equivalencia BH-BMPT'!$D$7,IF(J35=7,'Equivalencia BH-BMPT'!$D$8,IF(J35=8,'Equivalencia BH-BMPT'!$D$9,IF(J35=9,'Equivalencia BH-BMPT'!$D$10,IF(J35=10,'Equivalencia BH-BMPT'!$D$11,IF(J35=11,'Equivalencia BH-BMPT'!$D$12,IF(J35=12,'Equivalencia BH-BMPT'!$D$13,IF(J35=13,'Equivalencia BH-BMPT'!$D$14,IF(J35=14,'Equivalencia BH-BMPT'!$D$15,IF(J35=15,'Equivalencia BH-BMPT'!$D$16,IF(J35=16,'Equivalencia BH-BMPT'!$D$17,IF(J35=17,'Equivalencia BH-BMPT'!$D$18,IF(J35=18,'Equivalencia BH-BMPT'!$D$19,IF(J35=19,'Equivalencia BH-BMPT'!$D$20,IF(J35=20,'Equivalencia BH-BMPT'!$D$21,IF(J35=21,'Equivalencia BH-BMPT'!$D$22,IF(J35=22,'Equivalencia BH-BMPT'!$D$23,IF(J35=23,'Equivalencia BH-BMPT'!#REF!,IF(J35=24,'Equivalencia BH-BMPT'!$D$25,IF(J35=25,'Equivalencia BH-BMPT'!$D$26,IF(J35=26,'Equivalencia BH-BMPT'!$D$27,IF(J35=27,'Equivalencia BH-BMPT'!$D$28,IF(J35=28,'Equivalencia BH-BMPT'!$D$29,IF(J35=29,'Equivalencia BH-BMPT'!$D$30,IF(J35=30,'Equivalencia BH-BMPT'!$D$31,IF(J35=31,'Equivalencia BH-BMPT'!$D$32,IF(J35=32,'Equivalencia BH-BMPT'!$D$33,IF(J35=33,'Equivalencia BH-BMPT'!$D$34,IF(J35=34,'Equivalencia BH-BMPT'!$D$35,IF(J35=35,'Equivalencia BH-BMPT'!$D$36,IF(J35=36,'Equivalencia BH-BMPT'!$D$37,IF(J35=37,'Equivalencia BH-BMPT'!$D$38,IF(J35=38,'Equivalencia BH-BMPT'!#REF!,IF(J35=39,'Equivalencia BH-BMPT'!$D$40,IF(J35=40,'Equivalencia BH-BMPT'!$D$41,IF(J35=41,'Equivalencia BH-BMPT'!$D$42,IF(J35=42,'Equivalencia BH-BMPT'!$D$43,IF(J35=43,'Equivalencia BH-BMPT'!$D$44,IF(J35=44,'Equivalencia BH-BMPT'!$D$45,IF(J35=45,'Equivalencia BH-BMPT'!$D$46,"No ha seleccionado un número de programa")))))))))))))))))))))))))))))))))))))))))))))</f>
        <v>Gobernanza e influencia local, regional e internacional</v>
      </c>
      <c r="L35" s="79" t="s">
        <v>642</v>
      </c>
      <c r="M35" s="113">
        <v>79772071</v>
      </c>
      <c r="N35" s="97" t="s">
        <v>675</v>
      </c>
      <c r="O35" s="110">
        <v>18900000</v>
      </c>
      <c r="P35" s="66"/>
      <c r="Q35" s="67"/>
      <c r="R35" s="110">
        <v>2</v>
      </c>
      <c r="S35" s="100">
        <v>6440000</v>
      </c>
      <c r="T35" s="100">
        <f t="shared" si="0"/>
        <v>25340000</v>
      </c>
      <c r="U35" s="100">
        <v>22750000</v>
      </c>
      <c r="V35" s="105">
        <v>43435</v>
      </c>
      <c r="W35" s="105">
        <v>43115</v>
      </c>
      <c r="X35" s="105">
        <v>43480</v>
      </c>
      <c r="Y35" s="86">
        <v>270</v>
      </c>
      <c r="Z35" s="86">
        <v>92</v>
      </c>
      <c r="AA35" s="68"/>
      <c r="AB35" s="62"/>
      <c r="AC35" s="62" t="s">
        <v>791</v>
      </c>
      <c r="AD35" s="62"/>
      <c r="AE35" s="62"/>
      <c r="AF35" s="69">
        <f t="shared" si="1"/>
        <v>0.89779005524861877</v>
      </c>
      <c r="AG35" s="27"/>
      <c r="AH35" s="27" t="b">
        <f t="shared" si="2"/>
        <v>0</v>
      </c>
    </row>
    <row r="36" spans="1:34" ht="44.25" customHeight="1" x14ac:dyDescent="0.25">
      <c r="A36" s="86">
        <v>24</v>
      </c>
      <c r="B36" s="86">
        <v>2018</v>
      </c>
      <c r="C36" s="87" t="s">
        <v>298</v>
      </c>
      <c r="D36" s="74">
        <v>5</v>
      </c>
      <c r="E36" s="87" t="str">
        <f>IF(D36=1,'Tipo '!$B$2,IF(D36=2,'Tipo '!$B$3,IF(D36=3,'Tipo '!$B$4,IF(D36=4,'Tipo '!$B$5,IF(D36=5,'Tipo '!$B$6,IF(D36=6,'Tipo '!$B$7,IF(D36=7,'Tipo '!$B$8,IF(D36=8,'Tipo '!$B$9,IF(D36=9,'Tipo '!$B$10,IF(D36=10,'Tipo '!$B$11,IF(D36=11,'Tipo '!$B$12,IF(D36=12,'Tipo '!$B$13,IF(D36=13,'Tipo '!$B$14,IF(D36=14,'Tipo '!$B$15,IF(D36=15,'Tipo '!$B$16,IF(D36=16,'Tipo '!$B$17,IF(D36=17,'Tipo '!$B$18,IF(D36=18,'Tipo '!$B$19,IF(D36=19,'Tipo '!$B$20,IF(D36=20,'Tipo '!$B$21,"No ha seleccionado un tipo de contrato válido"))))))))))))))))))))</f>
        <v>CONTRATOS DE PRESTACIÓN DE SERVICIOS PROFESIONALES Y DE APOYO A LA GESTIÓN</v>
      </c>
      <c r="F36" s="112" t="s">
        <v>107</v>
      </c>
      <c r="G36" s="63" t="s">
        <v>116</v>
      </c>
      <c r="H36" s="64" t="s">
        <v>446</v>
      </c>
      <c r="I36" s="83" t="s">
        <v>163</v>
      </c>
      <c r="J36" s="84">
        <v>3</v>
      </c>
      <c r="K36" s="65" t="str">
        <f>IF(J36=1,'Equivalencia BH-BMPT'!$D$2,IF(J36=2,'Equivalencia BH-BMPT'!$D$3,IF(J36=3,'Equivalencia BH-BMPT'!$D$4,IF(J36=4,'Equivalencia BH-BMPT'!$D$5,IF(J36=5,'Equivalencia BH-BMPT'!$D$6,IF(J36=6,'Equivalencia BH-BMPT'!$D$7,IF(J36=7,'Equivalencia BH-BMPT'!$D$8,IF(J36=8,'Equivalencia BH-BMPT'!$D$9,IF(J36=9,'Equivalencia BH-BMPT'!$D$10,IF(J36=10,'Equivalencia BH-BMPT'!$D$11,IF(J36=11,'Equivalencia BH-BMPT'!$D$12,IF(J36=12,'Equivalencia BH-BMPT'!$D$13,IF(J36=13,'Equivalencia BH-BMPT'!$D$14,IF(J36=14,'Equivalencia BH-BMPT'!$D$15,IF(J36=15,'Equivalencia BH-BMPT'!$D$16,IF(J36=16,'Equivalencia BH-BMPT'!$D$17,IF(J36=17,'Equivalencia BH-BMPT'!$D$18,IF(J36=18,'Equivalencia BH-BMPT'!$D$19,IF(J36=19,'Equivalencia BH-BMPT'!$D$20,IF(J36=20,'Equivalencia BH-BMPT'!$D$21,IF(J36=21,'Equivalencia BH-BMPT'!$D$22,IF(J36=22,'Equivalencia BH-BMPT'!$D$23,IF(J36=23,'Equivalencia BH-BMPT'!#REF!,IF(J36=24,'Equivalencia BH-BMPT'!$D$25,IF(J36=25,'Equivalencia BH-BMPT'!$D$26,IF(J36=26,'Equivalencia BH-BMPT'!$D$27,IF(J36=27,'Equivalencia BH-BMPT'!$D$28,IF(J36=28,'Equivalencia BH-BMPT'!$D$29,IF(J36=29,'Equivalencia BH-BMPT'!$D$30,IF(J36=30,'Equivalencia BH-BMPT'!$D$31,IF(J36=31,'Equivalencia BH-BMPT'!$D$32,IF(J36=32,'Equivalencia BH-BMPT'!$D$33,IF(J36=33,'Equivalencia BH-BMPT'!$D$34,IF(J36=34,'Equivalencia BH-BMPT'!$D$35,IF(J36=35,'Equivalencia BH-BMPT'!$D$36,IF(J36=36,'Equivalencia BH-BMPT'!$D$37,IF(J36=37,'Equivalencia BH-BMPT'!$D$38,IF(J36=38,'Equivalencia BH-BMPT'!#REF!,IF(J36=39,'Equivalencia BH-BMPT'!$D$40,IF(J36=40,'Equivalencia BH-BMPT'!$D$41,IF(J36=41,'Equivalencia BH-BMPT'!$D$42,IF(J36=42,'Equivalencia BH-BMPT'!$D$43,IF(J36=43,'Equivalencia BH-BMPT'!$D$44,IF(J36=44,'Equivalencia BH-BMPT'!$D$45,IF(J36=45,'Equivalencia BH-BMPT'!$D$46,"No ha seleccionado un número de programa")))))))))))))))))))))))))))))))))))))))))))))</f>
        <v>Igualdad y autonomía para una Bogotá incluyente</v>
      </c>
      <c r="L36" s="79" t="s">
        <v>646</v>
      </c>
      <c r="M36" s="113">
        <v>7185329</v>
      </c>
      <c r="N36" s="97" t="s">
        <v>676</v>
      </c>
      <c r="O36" s="110">
        <v>38367000</v>
      </c>
      <c r="P36" s="66"/>
      <c r="Q36" s="67"/>
      <c r="R36" s="110">
        <v>2</v>
      </c>
      <c r="S36" s="100">
        <v>15062600</v>
      </c>
      <c r="T36" s="100">
        <f t="shared" si="0"/>
        <v>53429600</v>
      </c>
      <c r="U36" s="100">
        <v>46040400</v>
      </c>
      <c r="V36" s="105">
        <v>43435</v>
      </c>
      <c r="W36" s="105">
        <v>43116</v>
      </c>
      <c r="X36" s="105">
        <v>43494</v>
      </c>
      <c r="Y36" s="86">
        <v>270</v>
      </c>
      <c r="Z36" s="86">
        <v>106</v>
      </c>
      <c r="AA36" s="68"/>
      <c r="AB36" s="62"/>
      <c r="AC36" s="62" t="s">
        <v>791</v>
      </c>
      <c r="AD36" s="62"/>
      <c r="AE36" s="62"/>
      <c r="AF36" s="69">
        <f t="shared" si="1"/>
        <v>0.86170212765957444</v>
      </c>
      <c r="AG36" s="27"/>
      <c r="AH36" s="27" t="b">
        <f t="shared" si="2"/>
        <v>0</v>
      </c>
    </row>
    <row r="37" spans="1:34" ht="44.25" customHeight="1" x14ac:dyDescent="0.25">
      <c r="A37" s="86">
        <v>25</v>
      </c>
      <c r="B37" s="86">
        <v>2018</v>
      </c>
      <c r="C37" s="87" t="s">
        <v>300</v>
      </c>
      <c r="D37" s="74">
        <v>5</v>
      </c>
      <c r="E37" s="87" t="str">
        <f>IF(D37=1,'Tipo '!$B$2,IF(D37=2,'Tipo '!$B$3,IF(D37=3,'Tipo '!$B$4,IF(D37=4,'Tipo '!$B$5,IF(D37=5,'Tipo '!$B$6,IF(D37=6,'Tipo '!$B$7,IF(D37=7,'Tipo '!$B$8,IF(D37=8,'Tipo '!$B$9,IF(D37=9,'Tipo '!$B$10,IF(D37=10,'Tipo '!$B$11,IF(D37=11,'Tipo '!$B$12,IF(D37=12,'Tipo '!$B$13,IF(D37=13,'Tipo '!$B$14,IF(D37=14,'Tipo '!$B$15,IF(D37=15,'Tipo '!$B$16,IF(D37=16,'Tipo '!$B$17,IF(D37=17,'Tipo '!$B$18,IF(D37=18,'Tipo '!$B$19,IF(D37=19,'Tipo '!$B$20,IF(D37=20,'Tipo '!$B$21,"No ha seleccionado un tipo de contrato válido"))))))))))))))))))))</f>
        <v>CONTRATOS DE PRESTACIÓN DE SERVICIOS PROFESIONALES Y DE APOYO A LA GESTIÓN</v>
      </c>
      <c r="F37" s="112" t="s">
        <v>107</v>
      </c>
      <c r="G37" s="63" t="s">
        <v>116</v>
      </c>
      <c r="H37" s="64" t="s">
        <v>447</v>
      </c>
      <c r="I37" s="83" t="s">
        <v>163</v>
      </c>
      <c r="J37" s="84">
        <v>45</v>
      </c>
      <c r="K37" s="65" t="str">
        <f>IF(J37=1,'Equivalencia BH-BMPT'!$D$2,IF(J37=2,'Equivalencia BH-BMPT'!$D$3,IF(J37=3,'Equivalencia BH-BMPT'!$D$4,IF(J37=4,'Equivalencia BH-BMPT'!$D$5,IF(J37=5,'Equivalencia BH-BMPT'!$D$6,IF(J37=6,'Equivalencia BH-BMPT'!$D$7,IF(J37=7,'Equivalencia BH-BMPT'!$D$8,IF(J37=8,'Equivalencia BH-BMPT'!$D$9,IF(J37=9,'Equivalencia BH-BMPT'!$D$10,IF(J37=10,'Equivalencia BH-BMPT'!$D$11,IF(J37=11,'Equivalencia BH-BMPT'!$D$12,IF(J37=12,'Equivalencia BH-BMPT'!$D$13,IF(J37=13,'Equivalencia BH-BMPT'!$D$14,IF(J37=14,'Equivalencia BH-BMPT'!$D$15,IF(J37=15,'Equivalencia BH-BMPT'!$D$16,IF(J37=16,'Equivalencia BH-BMPT'!$D$17,IF(J37=17,'Equivalencia BH-BMPT'!$D$18,IF(J37=18,'Equivalencia BH-BMPT'!$D$19,IF(J37=19,'Equivalencia BH-BMPT'!$D$20,IF(J37=20,'Equivalencia BH-BMPT'!$D$21,IF(J37=21,'Equivalencia BH-BMPT'!$D$22,IF(J37=22,'Equivalencia BH-BMPT'!$D$23,IF(J37=23,'Equivalencia BH-BMPT'!#REF!,IF(J37=24,'Equivalencia BH-BMPT'!$D$25,IF(J37=25,'Equivalencia BH-BMPT'!$D$26,IF(J37=26,'Equivalencia BH-BMPT'!$D$27,IF(J37=27,'Equivalencia BH-BMPT'!$D$28,IF(J37=28,'Equivalencia BH-BMPT'!$D$29,IF(J37=29,'Equivalencia BH-BMPT'!$D$30,IF(J37=30,'Equivalencia BH-BMPT'!$D$31,IF(J37=31,'Equivalencia BH-BMPT'!$D$32,IF(J37=32,'Equivalencia BH-BMPT'!$D$33,IF(J37=33,'Equivalencia BH-BMPT'!$D$34,IF(J37=34,'Equivalencia BH-BMPT'!$D$35,IF(J37=35,'Equivalencia BH-BMPT'!$D$36,IF(J37=36,'Equivalencia BH-BMPT'!$D$37,IF(J37=37,'Equivalencia BH-BMPT'!$D$38,IF(J37=38,'Equivalencia BH-BMPT'!#REF!,IF(J37=39,'Equivalencia BH-BMPT'!$D$40,IF(J37=40,'Equivalencia BH-BMPT'!$D$41,IF(J37=41,'Equivalencia BH-BMPT'!$D$42,IF(J37=42,'Equivalencia BH-BMPT'!$D$43,IF(J37=43,'Equivalencia BH-BMPT'!$D$44,IF(J37=44,'Equivalencia BH-BMPT'!$D$45,IF(J37=45,'Equivalencia BH-BMPT'!$D$46,"No ha seleccionado un número de programa")))))))))))))))))))))))))))))))))))))))))))))</f>
        <v>Gobernanza e influencia local, regional e internacional</v>
      </c>
      <c r="L37" s="79" t="s">
        <v>642</v>
      </c>
      <c r="M37" s="113">
        <v>80769750</v>
      </c>
      <c r="N37" s="97" t="s">
        <v>677</v>
      </c>
      <c r="O37" s="110">
        <v>44550000</v>
      </c>
      <c r="P37" s="66"/>
      <c r="Q37" s="67"/>
      <c r="R37" s="110">
        <v>1</v>
      </c>
      <c r="S37" s="100">
        <v>12540000</v>
      </c>
      <c r="T37" s="100">
        <f t="shared" si="0"/>
        <v>57090000</v>
      </c>
      <c r="U37" s="100">
        <v>53460000</v>
      </c>
      <c r="V37" s="106">
        <v>43435</v>
      </c>
      <c r="W37" s="105">
        <v>43116</v>
      </c>
      <c r="X37" s="105">
        <v>43464</v>
      </c>
      <c r="Y37" s="86">
        <v>270</v>
      </c>
      <c r="Z37" s="86">
        <v>76</v>
      </c>
      <c r="AA37" s="68"/>
      <c r="AB37" s="62"/>
      <c r="AC37" s="62" t="s">
        <v>791</v>
      </c>
      <c r="AD37" s="62"/>
      <c r="AE37" s="62"/>
      <c r="AF37" s="69">
        <f t="shared" si="1"/>
        <v>0.93641618497109824</v>
      </c>
      <c r="AG37" s="27"/>
      <c r="AH37" s="27" t="b">
        <f t="shared" si="2"/>
        <v>0</v>
      </c>
    </row>
    <row r="38" spans="1:34" ht="44.25" customHeight="1" x14ac:dyDescent="0.25">
      <c r="A38" s="86">
        <v>26</v>
      </c>
      <c r="B38" s="86">
        <v>2018</v>
      </c>
      <c r="C38" s="87" t="s">
        <v>298</v>
      </c>
      <c r="D38" s="74">
        <v>5</v>
      </c>
      <c r="E38" s="87" t="str">
        <f>IF(D38=1,'Tipo '!$B$2,IF(D38=2,'Tipo '!$B$3,IF(D38=3,'Tipo '!$B$4,IF(D38=4,'Tipo '!$B$5,IF(D38=5,'Tipo '!$B$6,IF(D38=6,'Tipo '!$B$7,IF(D38=7,'Tipo '!$B$8,IF(D38=8,'Tipo '!$B$9,IF(D38=9,'Tipo '!$B$10,IF(D38=10,'Tipo '!$B$11,IF(D38=11,'Tipo '!$B$12,IF(D38=12,'Tipo '!$B$13,IF(D38=13,'Tipo '!$B$14,IF(D38=14,'Tipo '!$B$15,IF(D38=15,'Tipo '!$B$16,IF(D38=16,'Tipo '!$B$17,IF(D38=17,'Tipo '!$B$18,IF(D38=18,'Tipo '!$B$19,IF(D38=19,'Tipo '!$B$20,IF(D38=20,'Tipo '!$B$21,"No ha seleccionado un tipo de contrato válido"))))))))))))))))))))</f>
        <v>CONTRATOS DE PRESTACIÓN DE SERVICIOS PROFESIONALES Y DE APOYO A LA GESTIÓN</v>
      </c>
      <c r="F38" s="112" t="s">
        <v>107</v>
      </c>
      <c r="G38" s="63" t="s">
        <v>116</v>
      </c>
      <c r="H38" s="64" t="s">
        <v>448</v>
      </c>
      <c r="I38" s="83" t="s">
        <v>163</v>
      </c>
      <c r="J38" s="84">
        <v>3</v>
      </c>
      <c r="K38" s="65" t="str">
        <f>IF(J38=1,'Equivalencia BH-BMPT'!$D$2,IF(J38=2,'Equivalencia BH-BMPT'!$D$3,IF(J38=3,'Equivalencia BH-BMPT'!$D$4,IF(J38=4,'Equivalencia BH-BMPT'!$D$5,IF(J38=5,'Equivalencia BH-BMPT'!$D$6,IF(J38=6,'Equivalencia BH-BMPT'!$D$7,IF(J38=7,'Equivalencia BH-BMPT'!$D$8,IF(J38=8,'Equivalencia BH-BMPT'!$D$9,IF(J38=9,'Equivalencia BH-BMPT'!$D$10,IF(J38=10,'Equivalencia BH-BMPT'!$D$11,IF(J38=11,'Equivalencia BH-BMPT'!$D$12,IF(J38=12,'Equivalencia BH-BMPT'!$D$13,IF(J38=13,'Equivalencia BH-BMPT'!$D$14,IF(J38=14,'Equivalencia BH-BMPT'!$D$15,IF(J38=15,'Equivalencia BH-BMPT'!$D$16,IF(J38=16,'Equivalencia BH-BMPT'!$D$17,IF(J38=17,'Equivalencia BH-BMPT'!$D$18,IF(J38=18,'Equivalencia BH-BMPT'!$D$19,IF(J38=19,'Equivalencia BH-BMPT'!$D$20,IF(J38=20,'Equivalencia BH-BMPT'!$D$21,IF(J38=21,'Equivalencia BH-BMPT'!$D$22,IF(J38=22,'Equivalencia BH-BMPT'!$D$23,IF(J38=23,'Equivalencia BH-BMPT'!#REF!,IF(J38=24,'Equivalencia BH-BMPT'!$D$25,IF(J38=25,'Equivalencia BH-BMPT'!$D$26,IF(J38=26,'Equivalencia BH-BMPT'!$D$27,IF(J38=27,'Equivalencia BH-BMPT'!$D$28,IF(J38=28,'Equivalencia BH-BMPT'!$D$29,IF(J38=29,'Equivalencia BH-BMPT'!$D$30,IF(J38=30,'Equivalencia BH-BMPT'!$D$31,IF(J38=31,'Equivalencia BH-BMPT'!$D$32,IF(J38=32,'Equivalencia BH-BMPT'!$D$33,IF(J38=33,'Equivalencia BH-BMPT'!$D$34,IF(J38=34,'Equivalencia BH-BMPT'!$D$35,IF(J38=35,'Equivalencia BH-BMPT'!$D$36,IF(J38=36,'Equivalencia BH-BMPT'!$D$37,IF(J38=37,'Equivalencia BH-BMPT'!$D$38,IF(J38=38,'Equivalencia BH-BMPT'!#REF!,IF(J38=39,'Equivalencia BH-BMPT'!$D$40,IF(J38=40,'Equivalencia BH-BMPT'!$D$41,IF(J38=41,'Equivalencia BH-BMPT'!$D$42,IF(J38=42,'Equivalencia BH-BMPT'!$D$43,IF(J38=43,'Equivalencia BH-BMPT'!$D$44,IF(J38=44,'Equivalencia BH-BMPT'!$D$45,IF(J38=45,'Equivalencia BH-BMPT'!$D$46,"No ha seleccionado un número de programa")))))))))))))))))))))))))))))))))))))))))))))</f>
        <v>Igualdad y autonomía para una Bogotá incluyente</v>
      </c>
      <c r="L38" s="79" t="s">
        <v>646</v>
      </c>
      <c r="M38" s="113">
        <v>1030530840</v>
      </c>
      <c r="N38" s="97" t="s">
        <v>678</v>
      </c>
      <c r="O38" s="110">
        <v>38367000</v>
      </c>
      <c r="P38" s="66"/>
      <c r="Q38" s="67"/>
      <c r="R38" s="110">
        <v>2</v>
      </c>
      <c r="S38" s="100">
        <v>17194100</v>
      </c>
      <c r="T38" s="100">
        <f t="shared" si="0"/>
        <v>55561100</v>
      </c>
      <c r="U38" s="100">
        <v>45614100</v>
      </c>
      <c r="V38" s="106">
        <v>43435</v>
      </c>
      <c r="W38" s="105">
        <v>43116</v>
      </c>
      <c r="X38" s="105">
        <v>43509</v>
      </c>
      <c r="Y38" s="86">
        <v>270</v>
      </c>
      <c r="Z38" s="86">
        <v>121</v>
      </c>
      <c r="AA38" s="68"/>
      <c r="AB38" s="62"/>
      <c r="AC38" s="62" t="s">
        <v>791</v>
      </c>
      <c r="AD38" s="62"/>
      <c r="AE38" s="62"/>
      <c r="AF38" s="69">
        <f t="shared" si="1"/>
        <v>0.82097186700767266</v>
      </c>
      <c r="AG38" s="27"/>
      <c r="AH38" s="27" t="b">
        <f t="shared" si="2"/>
        <v>0</v>
      </c>
    </row>
    <row r="39" spans="1:34" ht="44.25" customHeight="1" x14ac:dyDescent="0.25">
      <c r="A39" s="86">
        <v>27</v>
      </c>
      <c r="B39" s="86">
        <v>2018</v>
      </c>
      <c r="C39" s="87" t="s">
        <v>301</v>
      </c>
      <c r="D39" s="74">
        <v>5</v>
      </c>
      <c r="E39" s="87" t="str">
        <f>IF(D39=1,'Tipo '!$B$2,IF(D39=2,'Tipo '!$B$3,IF(D39=3,'Tipo '!$B$4,IF(D39=4,'Tipo '!$B$5,IF(D39=5,'Tipo '!$B$6,IF(D39=6,'Tipo '!$B$7,IF(D39=7,'Tipo '!$B$8,IF(D39=8,'Tipo '!$B$9,IF(D39=9,'Tipo '!$B$10,IF(D39=10,'Tipo '!$B$11,IF(D39=11,'Tipo '!$B$12,IF(D39=12,'Tipo '!$B$13,IF(D39=13,'Tipo '!$B$14,IF(D39=14,'Tipo '!$B$15,IF(D39=15,'Tipo '!$B$16,IF(D39=16,'Tipo '!$B$17,IF(D39=17,'Tipo '!$B$18,IF(D39=18,'Tipo '!$B$19,IF(D39=19,'Tipo '!$B$20,IF(D39=20,'Tipo '!$B$21,"No ha seleccionado un tipo de contrato válido"))))))))))))))))))))</f>
        <v>CONTRATOS DE PRESTACIÓN DE SERVICIOS PROFESIONALES Y DE APOYO A LA GESTIÓN</v>
      </c>
      <c r="F39" s="112" t="s">
        <v>107</v>
      </c>
      <c r="G39" s="63" t="s">
        <v>116</v>
      </c>
      <c r="H39" s="64" t="s">
        <v>449</v>
      </c>
      <c r="I39" s="83" t="s">
        <v>163</v>
      </c>
      <c r="J39" s="84">
        <v>45</v>
      </c>
      <c r="K39" s="65" t="str">
        <f>IF(J39=1,'Equivalencia BH-BMPT'!$D$2,IF(J39=2,'Equivalencia BH-BMPT'!$D$3,IF(J39=3,'Equivalencia BH-BMPT'!$D$4,IF(J39=4,'Equivalencia BH-BMPT'!$D$5,IF(J39=5,'Equivalencia BH-BMPT'!$D$6,IF(J39=6,'Equivalencia BH-BMPT'!$D$7,IF(J39=7,'Equivalencia BH-BMPT'!$D$8,IF(J39=8,'Equivalencia BH-BMPT'!$D$9,IF(J39=9,'Equivalencia BH-BMPT'!$D$10,IF(J39=10,'Equivalencia BH-BMPT'!$D$11,IF(J39=11,'Equivalencia BH-BMPT'!$D$12,IF(J39=12,'Equivalencia BH-BMPT'!$D$13,IF(J39=13,'Equivalencia BH-BMPT'!$D$14,IF(J39=14,'Equivalencia BH-BMPT'!$D$15,IF(J39=15,'Equivalencia BH-BMPT'!$D$16,IF(J39=16,'Equivalencia BH-BMPT'!$D$17,IF(J39=17,'Equivalencia BH-BMPT'!$D$18,IF(J39=18,'Equivalencia BH-BMPT'!$D$19,IF(J39=19,'Equivalencia BH-BMPT'!$D$20,IF(J39=20,'Equivalencia BH-BMPT'!$D$21,IF(J39=21,'Equivalencia BH-BMPT'!$D$22,IF(J39=22,'Equivalencia BH-BMPT'!$D$23,IF(J39=23,'Equivalencia BH-BMPT'!#REF!,IF(J39=24,'Equivalencia BH-BMPT'!$D$25,IF(J39=25,'Equivalencia BH-BMPT'!$D$26,IF(J39=26,'Equivalencia BH-BMPT'!$D$27,IF(J39=27,'Equivalencia BH-BMPT'!$D$28,IF(J39=28,'Equivalencia BH-BMPT'!$D$29,IF(J39=29,'Equivalencia BH-BMPT'!$D$30,IF(J39=30,'Equivalencia BH-BMPT'!$D$31,IF(J39=31,'Equivalencia BH-BMPT'!$D$32,IF(J39=32,'Equivalencia BH-BMPT'!$D$33,IF(J39=33,'Equivalencia BH-BMPT'!$D$34,IF(J39=34,'Equivalencia BH-BMPT'!$D$35,IF(J39=35,'Equivalencia BH-BMPT'!$D$36,IF(J39=36,'Equivalencia BH-BMPT'!$D$37,IF(J39=37,'Equivalencia BH-BMPT'!$D$38,IF(J39=38,'Equivalencia BH-BMPT'!#REF!,IF(J39=39,'Equivalencia BH-BMPT'!$D$40,IF(J39=40,'Equivalencia BH-BMPT'!$D$41,IF(J39=41,'Equivalencia BH-BMPT'!$D$42,IF(J39=42,'Equivalencia BH-BMPT'!$D$43,IF(J39=43,'Equivalencia BH-BMPT'!$D$44,IF(J39=44,'Equivalencia BH-BMPT'!$D$45,IF(J39=45,'Equivalencia BH-BMPT'!$D$46,"No ha seleccionado un número de programa")))))))))))))))))))))))))))))))))))))))))))))</f>
        <v>Gobernanza e influencia local, regional e internacional</v>
      </c>
      <c r="L39" s="79" t="s">
        <v>642</v>
      </c>
      <c r="M39" s="113">
        <v>79310723</v>
      </c>
      <c r="N39" s="97" t="s">
        <v>679</v>
      </c>
      <c r="O39" s="110">
        <v>18900000</v>
      </c>
      <c r="P39" s="66"/>
      <c r="Q39" s="67"/>
      <c r="R39" s="110">
        <v>2</v>
      </c>
      <c r="S39" s="100">
        <v>7910000</v>
      </c>
      <c r="T39" s="100">
        <f t="shared" si="0"/>
        <v>26810000</v>
      </c>
      <c r="U39" s="100">
        <v>21770000</v>
      </c>
      <c r="V39" s="106">
        <v>43435</v>
      </c>
      <c r="W39" s="105">
        <v>43129</v>
      </c>
      <c r="X39" s="105">
        <v>43514</v>
      </c>
      <c r="Y39" s="86">
        <v>270</v>
      </c>
      <c r="Z39" s="86">
        <v>113</v>
      </c>
      <c r="AA39" s="68"/>
      <c r="AB39" s="62"/>
      <c r="AC39" s="62" t="s">
        <v>791</v>
      </c>
      <c r="AD39" s="62"/>
      <c r="AE39" s="62"/>
      <c r="AF39" s="69">
        <f t="shared" si="1"/>
        <v>0.81201044386422971</v>
      </c>
      <c r="AG39" s="27"/>
      <c r="AH39" s="27" t="b">
        <f t="shared" si="2"/>
        <v>0</v>
      </c>
    </row>
    <row r="40" spans="1:34" ht="44.25" customHeight="1" x14ac:dyDescent="0.25">
      <c r="A40" s="86">
        <v>28</v>
      </c>
      <c r="B40" s="86">
        <v>2018</v>
      </c>
      <c r="C40" s="87" t="s">
        <v>298</v>
      </c>
      <c r="D40" s="74">
        <v>5</v>
      </c>
      <c r="E40" s="87" t="str">
        <f>IF(D40=1,'Tipo '!$B$2,IF(D40=2,'Tipo '!$B$3,IF(D40=3,'Tipo '!$B$4,IF(D40=4,'Tipo '!$B$5,IF(D40=5,'Tipo '!$B$6,IF(D40=6,'Tipo '!$B$7,IF(D40=7,'Tipo '!$B$8,IF(D40=8,'Tipo '!$B$9,IF(D40=9,'Tipo '!$B$10,IF(D40=10,'Tipo '!$B$11,IF(D40=11,'Tipo '!$B$12,IF(D40=12,'Tipo '!$B$13,IF(D40=13,'Tipo '!$B$14,IF(D40=14,'Tipo '!$B$15,IF(D40=15,'Tipo '!$B$16,IF(D40=16,'Tipo '!$B$17,IF(D40=17,'Tipo '!$B$18,IF(D40=18,'Tipo '!$B$19,IF(D40=19,'Tipo '!$B$20,IF(D40=20,'Tipo '!$B$21,"No ha seleccionado un tipo de contrato válido"))))))))))))))))))))</f>
        <v>CONTRATOS DE PRESTACIÓN DE SERVICIOS PROFESIONALES Y DE APOYO A LA GESTIÓN</v>
      </c>
      <c r="F40" s="112" t="s">
        <v>107</v>
      </c>
      <c r="G40" s="63" t="s">
        <v>116</v>
      </c>
      <c r="H40" s="64" t="s">
        <v>450</v>
      </c>
      <c r="I40" s="83" t="s">
        <v>163</v>
      </c>
      <c r="J40" s="84">
        <v>3</v>
      </c>
      <c r="K40" s="65" t="str">
        <f>IF(J40=1,'Equivalencia BH-BMPT'!$D$2,IF(J40=2,'Equivalencia BH-BMPT'!$D$3,IF(J40=3,'Equivalencia BH-BMPT'!$D$4,IF(J40=4,'Equivalencia BH-BMPT'!$D$5,IF(J40=5,'Equivalencia BH-BMPT'!$D$6,IF(J40=6,'Equivalencia BH-BMPT'!$D$7,IF(J40=7,'Equivalencia BH-BMPT'!$D$8,IF(J40=8,'Equivalencia BH-BMPT'!$D$9,IF(J40=9,'Equivalencia BH-BMPT'!$D$10,IF(J40=10,'Equivalencia BH-BMPT'!$D$11,IF(J40=11,'Equivalencia BH-BMPT'!$D$12,IF(J40=12,'Equivalencia BH-BMPT'!$D$13,IF(J40=13,'Equivalencia BH-BMPT'!$D$14,IF(J40=14,'Equivalencia BH-BMPT'!$D$15,IF(J40=15,'Equivalencia BH-BMPT'!$D$16,IF(J40=16,'Equivalencia BH-BMPT'!$D$17,IF(J40=17,'Equivalencia BH-BMPT'!$D$18,IF(J40=18,'Equivalencia BH-BMPT'!$D$19,IF(J40=19,'Equivalencia BH-BMPT'!$D$20,IF(J40=20,'Equivalencia BH-BMPT'!$D$21,IF(J40=21,'Equivalencia BH-BMPT'!$D$22,IF(J40=22,'Equivalencia BH-BMPT'!$D$23,IF(J40=23,'Equivalencia BH-BMPT'!#REF!,IF(J40=24,'Equivalencia BH-BMPT'!$D$25,IF(J40=25,'Equivalencia BH-BMPT'!$D$26,IF(J40=26,'Equivalencia BH-BMPT'!$D$27,IF(J40=27,'Equivalencia BH-BMPT'!$D$28,IF(J40=28,'Equivalencia BH-BMPT'!$D$29,IF(J40=29,'Equivalencia BH-BMPT'!$D$30,IF(J40=30,'Equivalencia BH-BMPT'!$D$31,IF(J40=31,'Equivalencia BH-BMPT'!$D$32,IF(J40=32,'Equivalencia BH-BMPT'!$D$33,IF(J40=33,'Equivalencia BH-BMPT'!$D$34,IF(J40=34,'Equivalencia BH-BMPT'!$D$35,IF(J40=35,'Equivalencia BH-BMPT'!$D$36,IF(J40=36,'Equivalencia BH-BMPT'!$D$37,IF(J40=37,'Equivalencia BH-BMPT'!$D$38,IF(J40=38,'Equivalencia BH-BMPT'!#REF!,IF(J40=39,'Equivalencia BH-BMPT'!$D$40,IF(J40=40,'Equivalencia BH-BMPT'!$D$41,IF(J40=41,'Equivalencia BH-BMPT'!$D$42,IF(J40=42,'Equivalencia BH-BMPT'!$D$43,IF(J40=43,'Equivalencia BH-BMPT'!$D$44,IF(J40=44,'Equivalencia BH-BMPT'!$D$45,IF(J40=45,'Equivalencia BH-BMPT'!$D$46,"No ha seleccionado un número de programa")))))))))))))))))))))))))))))))))))))))))))))</f>
        <v>Igualdad y autonomía para una Bogotá incluyente</v>
      </c>
      <c r="L40" s="79" t="s">
        <v>646</v>
      </c>
      <c r="M40" s="113">
        <v>1010181020</v>
      </c>
      <c r="N40" s="97" t="s">
        <v>680</v>
      </c>
      <c r="O40" s="110">
        <v>38367000</v>
      </c>
      <c r="P40" s="66"/>
      <c r="Q40" s="67"/>
      <c r="R40" s="110">
        <v>2</v>
      </c>
      <c r="S40" s="100">
        <v>15062600</v>
      </c>
      <c r="T40" s="100">
        <f t="shared" si="0"/>
        <v>53429600</v>
      </c>
      <c r="U40" s="100">
        <v>46040400</v>
      </c>
      <c r="V40" s="106">
        <v>43435</v>
      </c>
      <c r="W40" s="105">
        <v>43116</v>
      </c>
      <c r="X40" s="105">
        <v>43494</v>
      </c>
      <c r="Y40" s="86">
        <v>270</v>
      </c>
      <c r="Z40" s="86">
        <v>106</v>
      </c>
      <c r="AA40" s="68"/>
      <c r="AB40" s="62"/>
      <c r="AC40" s="62" t="s">
        <v>791</v>
      </c>
      <c r="AD40" s="62"/>
      <c r="AE40" s="62"/>
      <c r="AF40" s="69">
        <f t="shared" si="1"/>
        <v>0.86170212765957444</v>
      </c>
      <c r="AG40" s="27"/>
      <c r="AH40" s="27" t="b">
        <f t="shared" si="2"/>
        <v>0</v>
      </c>
    </row>
    <row r="41" spans="1:34" ht="44.25" customHeight="1" x14ac:dyDescent="0.25">
      <c r="A41" s="86">
        <v>29</v>
      </c>
      <c r="B41" s="86">
        <v>2018</v>
      </c>
      <c r="C41" s="87" t="s">
        <v>298</v>
      </c>
      <c r="D41" s="74">
        <v>5</v>
      </c>
      <c r="E41" s="87" t="str">
        <f>IF(D41=1,'Tipo '!$B$2,IF(D41=2,'Tipo '!$B$3,IF(D41=3,'Tipo '!$B$4,IF(D41=4,'Tipo '!$B$5,IF(D41=5,'Tipo '!$B$6,IF(D41=6,'Tipo '!$B$7,IF(D41=7,'Tipo '!$B$8,IF(D41=8,'Tipo '!$B$9,IF(D41=9,'Tipo '!$B$10,IF(D41=10,'Tipo '!$B$11,IF(D41=11,'Tipo '!$B$12,IF(D41=12,'Tipo '!$B$13,IF(D41=13,'Tipo '!$B$14,IF(D41=14,'Tipo '!$B$15,IF(D41=15,'Tipo '!$B$16,IF(D41=16,'Tipo '!$B$17,IF(D41=17,'Tipo '!$B$18,IF(D41=18,'Tipo '!$B$19,IF(D41=19,'Tipo '!$B$20,IF(D41=20,'Tipo '!$B$21,"No ha seleccionado un tipo de contrato válido"))))))))))))))))))))</f>
        <v>CONTRATOS DE PRESTACIÓN DE SERVICIOS PROFESIONALES Y DE APOYO A LA GESTIÓN</v>
      </c>
      <c r="F41" s="112" t="s">
        <v>107</v>
      </c>
      <c r="G41" s="63" t="s">
        <v>116</v>
      </c>
      <c r="H41" s="64" t="s">
        <v>444</v>
      </c>
      <c r="I41" s="83" t="s">
        <v>163</v>
      </c>
      <c r="J41" s="84">
        <v>3</v>
      </c>
      <c r="K41" s="65" t="str">
        <f>IF(J41=1,'Equivalencia BH-BMPT'!$D$2,IF(J41=2,'Equivalencia BH-BMPT'!$D$3,IF(J41=3,'Equivalencia BH-BMPT'!$D$4,IF(J41=4,'Equivalencia BH-BMPT'!$D$5,IF(J41=5,'Equivalencia BH-BMPT'!$D$6,IF(J41=6,'Equivalencia BH-BMPT'!$D$7,IF(J41=7,'Equivalencia BH-BMPT'!$D$8,IF(J41=8,'Equivalencia BH-BMPT'!$D$9,IF(J41=9,'Equivalencia BH-BMPT'!$D$10,IF(J41=10,'Equivalencia BH-BMPT'!$D$11,IF(J41=11,'Equivalencia BH-BMPT'!$D$12,IF(J41=12,'Equivalencia BH-BMPT'!$D$13,IF(J41=13,'Equivalencia BH-BMPT'!$D$14,IF(J41=14,'Equivalencia BH-BMPT'!$D$15,IF(J41=15,'Equivalencia BH-BMPT'!$D$16,IF(J41=16,'Equivalencia BH-BMPT'!$D$17,IF(J41=17,'Equivalencia BH-BMPT'!$D$18,IF(J41=18,'Equivalencia BH-BMPT'!$D$19,IF(J41=19,'Equivalencia BH-BMPT'!$D$20,IF(J41=20,'Equivalencia BH-BMPT'!$D$21,IF(J41=21,'Equivalencia BH-BMPT'!$D$22,IF(J41=22,'Equivalencia BH-BMPT'!$D$23,IF(J41=23,'Equivalencia BH-BMPT'!#REF!,IF(J41=24,'Equivalencia BH-BMPT'!$D$25,IF(J41=25,'Equivalencia BH-BMPT'!$D$26,IF(J41=26,'Equivalencia BH-BMPT'!$D$27,IF(J41=27,'Equivalencia BH-BMPT'!$D$28,IF(J41=28,'Equivalencia BH-BMPT'!$D$29,IF(J41=29,'Equivalencia BH-BMPT'!$D$30,IF(J41=30,'Equivalencia BH-BMPT'!$D$31,IF(J41=31,'Equivalencia BH-BMPT'!$D$32,IF(J41=32,'Equivalencia BH-BMPT'!$D$33,IF(J41=33,'Equivalencia BH-BMPT'!$D$34,IF(J41=34,'Equivalencia BH-BMPT'!$D$35,IF(J41=35,'Equivalencia BH-BMPT'!$D$36,IF(J41=36,'Equivalencia BH-BMPT'!$D$37,IF(J41=37,'Equivalencia BH-BMPT'!$D$38,IF(J41=38,'Equivalencia BH-BMPT'!#REF!,IF(J41=39,'Equivalencia BH-BMPT'!$D$40,IF(J41=40,'Equivalencia BH-BMPT'!$D$41,IF(J41=41,'Equivalencia BH-BMPT'!$D$42,IF(J41=42,'Equivalencia BH-BMPT'!$D$43,IF(J41=43,'Equivalencia BH-BMPT'!$D$44,IF(J41=44,'Equivalencia BH-BMPT'!$D$45,IF(J41=45,'Equivalencia BH-BMPT'!$D$46,"No ha seleccionado un número de programa")))))))))))))))))))))))))))))))))))))))))))))</f>
        <v>Igualdad y autonomía para una Bogotá incluyente</v>
      </c>
      <c r="L41" s="79" t="s">
        <v>646</v>
      </c>
      <c r="M41" s="113">
        <v>1022356559</v>
      </c>
      <c r="N41" s="97" t="s">
        <v>681</v>
      </c>
      <c r="O41" s="110">
        <v>38367000</v>
      </c>
      <c r="P41" s="66"/>
      <c r="Q41" s="67"/>
      <c r="R41" s="110">
        <v>2</v>
      </c>
      <c r="S41" s="100">
        <v>12931100</v>
      </c>
      <c r="T41" s="100">
        <f t="shared" si="0"/>
        <v>51298100</v>
      </c>
      <c r="U41" s="100">
        <v>46040400</v>
      </c>
      <c r="V41" s="106">
        <v>43435</v>
      </c>
      <c r="W41" s="105">
        <v>43116</v>
      </c>
      <c r="X41" s="105">
        <v>43480</v>
      </c>
      <c r="Y41" s="86">
        <v>270</v>
      </c>
      <c r="Z41" s="86">
        <v>91</v>
      </c>
      <c r="AA41" s="68"/>
      <c r="AB41" s="62"/>
      <c r="AC41" s="62" t="s">
        <v>791</v>
      </c>
      <c r="AD41" s="62"/>
      <c r="AE41" s="62"/>
      <c r="AF41" s="69">
        <f t="shared" si="1"/>
        <v>0.89750692520775621</v>
      </c>
      <c r="AG41" s="27"/>
      <c r="AH41" s="27" t="b">
        <f t="shared" si="2"/>
        <v>0</v>
      </c>
    </row>
    <row r="42" spans="1:34" ht="44.25" customHeight="1" x14ac:dyDescent="0.25">
      <c r="A42" s="86">
        <v>30</v>
      </c>
      <c r="B42" s="86">
        <v>2018</v>
      </c>
      <c r="C42" s="87" t="s">
        <v>302</v>
      </c>
      <c r="D42" s="74">
        <v>5</v>
      </c>
      <c r="E42" s="87" t="str">
        <f>IF(D42=1,'Tipo '!$B$2,IF(D42=2,'Tipo '!$B$3,IF(D42=3,'Tipo '!$B$4,IF(D42=4,'Tipo '!$B$5,IF(D42=5,'Tipo '!$B$6,IF(D42=6,'Tipo '!$B$7,IF(D42=7,'Tipo '!$B$8,IF(D42=8,'Tipo '!$B$9,IF(D42=9,'Tipo '!$B$10,IF(D42=10,'Tipo '!$B$11,IF(D42=11,'Tipo '!$B$12,IF(D42=12,'Tipo '!$B$13,IF(D42=13,'Tipo '!$B$14,IF(D42=14,'Tipo '!$B$15,IF(D42=15,'Tipo '!$B$16,IF(D42=16,'Tipo '!$B$17,IF(D42=17,'Tipo '!$B$18,IF(D42=18,'Tipo '!$B$19,IF(D42=19,'Tipo '!$B$20,IF(D42=20,'Tipo '!$B$21,"No ha seleccionado un tipo de contrato válido"))))))))))))))))))))</f>
        <v>CONTRATOS DE PRESTACIÓN DE SERVICIOS PROFESIONALES Y DE APOYO A LA GESTIÓN</v>
      </c>
      <c r="F42" s="112" t="s">
        <v>107</v>
      </c>
      <c r="G42" s="63" t="s">
        <v>116</v>
      </c>
      <c r="H42" s="64" t="s">
        <v>451</v>
      </c>
      <c r="I42" s="83" t="s">
        <v>163</v>
      </c>
      <c r="J42" s="84">
        <v>45</v>
      </c>
      <c r="K42" s="65" t="str">
        <f>IF(J42=1,'Equivalencia BH-BMPT'!$D$2,IF(J42=2,'Equivalencia BH-BMPT'!$D$3,IF(J42=3,'Equivalencia BH-BMPT'!$D$4,IF(J42=4,'Equivalencia BH-BMPT'!$D$5,IF(J42=5,'Equivalencia BH-BMPT'!$D$6,IF(J42=6,'Equivalencia BH-BMPT'!$D$7,IF(J42=7,'Equivalencia BH-BMPT'!$D$8,IF(J42=8,'Equivalencia BH-BMPT'!$D$9,IF(J42=9,'Equivalencia BH-BMPT'!$D$10,IF(J42=10,'Equivalencia BH-BMPT'!$D$11,IF(J42=11,'Equivalencia BH-BMPT'!$D$12,IF(J42=12,'Equivalencia BH-BMPT'!$D$13,IF(J42=13,'Equivalencia BH-BMPT'!$D$14,IF(J42=14,'Equivalencia BH-BMPT'!$D$15,IF(J42=15,'Equivalencia BH-BMPT'!$D$16,IF(J42=16,'Equivalencia BH-BMPT'!$D$17,IF(J42=17,'Equivalencia BH-BMPT'!$D$18,IF(J42=18,'Equivalencia BH-BMPT'!$D$19,IF(J42=19,'Equivalencia BH-BMPT'!$D$20,IF(J42=20,'Equivalencia BH-BMPT'!$D$21,IF(J42=21,'Equivalencia BH-BMPT'!$D$22,IF(J42=22,'Equivalencia BH-BMPT'!$D$23,IF(J42=23,'Equivalencia BH-BMPT'!#REF!,IF(J42=24,'Equivalencia BH-BMPT'!$D$25,IF(J42=25,'Equivalencia BH-BMPT'!$D$26,IF(J42=26,'Equivalencia BH-BMPT'!$D$27,IF(J42=27,'Equivalencia BH-BMPT'!$D$28,IF(J42=28,'Equivalencia BH-BMPT'!$D$29,IF(J42=29,'Equivalencia BH-BMPT'!$D$30,IF(J42=30,'Equivalencia BH-BMPT'!$D$31,IF(J42=31,'Equivalencia BH-BMPT'!$D$32,IF(J42=32,'Equivalencia BH-BMPT'!$D$33,IF(J42=33,'Equivalencia BH-BMPT'!$D$34,IF(J42=34,'Equivalencia BH-BMPT'!$D$35,IF(J42=35,'Equivalencia BH-BMPT'!$D$36,IF(J42=36,'Equivalencia BH-BMPT'!$D$37,IF(J42=37,'Equivalencia BH-BMPT'!$D$38,IF(J42=38,'Equivalencia BH-BMPT'!#REF!,IF(J42=39,'Equivalencia BH-BMPT'!$D$40,IF(J42=40,'Equivalencia BH-BMPT'!$D$41,IF(J42=41,'Equivalencia BH-BMPT'!$D$42,IF(J42=42,'Equivalencia BH-BMPT'!$D$43,IF(J42=43,'Equivalencia BH-BMPT'!$D$44,IF(J42=44,'Equivalencia BH-BMPT'!$D$45,IF(J42=45,'Equivalencia BH-BMPT'!$D$46,"No ha seleccionado un número de programa")))))))))))))))))))))))))))))))))))))))))))))</f>
        <v>Gobernanza e influencia local, regional e internacional</v>
      </c>
      <c r="L42" s="79" t="s">
        <v>642</v>
      </c>
      <c r="M42" s="113">
        <v>1013611947</v>
      </c>
      <c r="N42" s="97" t="s">
        <v>631</v>
      </c>
      <c r="O42" s="110">
        <v>40500000</v>
      </c>
      <c r="P42" s="66"/>
      <c r="Q42" s="67"/>
      <c r="R42" s="110">
        <v>1</v>
      </c>
      <c r="S42" s="100">
        <v>0</v>
      </c>
      <c r="T42" s="100">
        <f t="shared" si="0"/>
        <v>40500000</v>
      </c>
      <c r="U42" s="100">
        <v>40500000</v>
      </c>
      <c r="V42" s="106">
        <v>43435</v>
      </c>
      <c r="W42" s="105">
        <v>43118</v>
      </c>
      <c r="X42" s="105">
        <v>43464</v>
      </c>
      <c r="Y42" s="86">
        <v>270</v>
      </c>
      <c r="Z42" s="86">
        <v>74</v>
      </c>
      <c r="AA42" s="68"/>
      <c r="AB42" s="62"/>
      <c r="AC42" s="62"/>
      <c r="AD42" s="62" t="s">
        <v>791</v>
      </c>
      <c r="AE42" s="62"/>
      <c r="AF42" s="69">
        <f t="shared" si="1"/>
        <v>1</v>
      </c>
      <c r="AG42" s="27"/>
      <c r="AH42" s="27" t="b">
        <f t="shared" si="2"/>
        <v>0</v>
      </c>
    </row>
    <row r="43" spans="1:34" ht="44.25" customHeight="1" x14ac:dyDescent="0.25">
      <c r="A43" s="86">
        <v>31</v>
      </c>
      <c r="B43" s="86">
        <v>2018</v>
      </c>
      <c r="C43" s="87" t="s">
        <v>303</v>
      </c>
      <c r="D43" s="74">
        <v>5</v>
      </c>
      <c r="E43" s="87" t="str">
        <f>IF(D43=1,'Tipo '!$B$2,IF(D43=2,'Tipo '!$B$3,IF(D43=3,'Tipo '!$B$4,IF(D43=4,'Tipo '!$B$5,IF(D43=5,'Tipo '!$B$6,IF(D43=6,'Tipo '!$B$7,IF(D43=7,'Tipo '!$B$8,IF(D43=8,'Tipo '!$B$9,IF(D43=9,'Tipo '!$B$10,IF(D43=10,'Tipo '!$B$11,IF(D43=11,'Tipo '!$B$12,IF(D43=12,'Tipo '!$B$13,IF(D43=13,'Tipo '!$B$14,IF(D43=14,'Tipo '!$B$15,IF(D43=15,'Tipo '!$B$16,IF(D43=16,'Tipo '!$B$17,IF(D43=17,'Tipo '!$B$18,IF(D43=18,'Tipo '!$B$19,IF(D43=19,'Tipo '!$B$20,IF(D43=20,'Tipo '!$B$21,"No ha seleccionado un tipo de contrato válido"))))))))))))))))))))</f>
        <v>CONTRATOS DE PRESTACIÓN DE SERVICIOS PROFESIONALES Y DE APOYO A LA GESTIÓN</v>
      </c>
      <c r="F43" s="112" t="s">
        <v>107</v>
      </c>
      <c r="G43" s="63" t="s">
        <v>116</v>
      </c>
      <c r="H43" s="64" t="s">
        <v>452</v>
      </c>
      <c r="I43" s="83" t="s">
        <v>163</v>
      </c>
      <c r="J43" s="84">
        <v>45</v>
      </c>
      <c r="K43" s="65" t="str">
        <f>IF(J43=1,'Equivalencia BH-BMPT'!$D$2,IF(J43=2,'Equivalencia BH-BMPT'!$D$3,IF(J43=3,'Equivalencia BH-BMPT'!$D$4,IF(J43=4,'Equivalencia BH-BMPT'!$D$5,IF(J43=5,'Equivalencia BH-BMPT'!$D$6,IF(J43=6,'Equivalencia BH-BMPT'!$D$7,IF(J43=7,'Equivalencia BH-BMPT'!$D$8,IF(J43=8,'Equivalencia BH-BMPT'!$D$9,IF(J43=9,'Equivalencia BH-BMPT'!$D$10,IF(J43=10,'Equivalencia BH-BMPT'!$D$11,IF(J43=11,'Equivalencia BH-BMPT'!$D$12,IF(J43=12,'Equivalencia BH-BMPT'!$D$13,IF(J43=13,'Equivalencia BH-BMPT'!$D$14,IF(J43=14,'Equivalencia BH-BMPT'!$D$15,IF(J43=15,'Equivalencia BH-BMPT'!$D$16,IF(J43=16,'Equivalencia BH-BMPT'!$D$17,IF(J43=17,'Equivalencia BH-BMPT'!$D$18,IF(J43=18,'Equivalencia BH-BMPT'!$D$19,IF(J43=19,'Equivalencia BH-BMPT'!$D$20,IF(J43=20,'Equivalencia BH-BMPT'!$D$21,IF(J43=21,'Equivalencia BH-BMPT'!$D$22,IF(J43=22,'Equivalencia BH-BMPT'!$D$23,IF(J43=23,'Equivalencia BH-BMPT'!#REF!,IF(J43=24,'Equivalencia BH-BMPT'!$D$25,IF(J43=25,'Equivalencia BH-BMPT'!$D$26,IF(J43=26,'Equivalencia BH-BMPT'!$D$27,IF(J43=27,'Equivalencia BH-BMPT'!$D$28,IF(J43=28,'Equivalencia BH-BMPT'!$D$29,IF(J43=29,'Equivalencia BH-BMPT'!$D$30,IF(J43=30,'Equivalencia BH-BMPT'!$D$31,IF(J43=31,'Equivalencia BH-BMPT'!$D$32,IF(J43=32,'Equivalencia BH-BMPT'!$D$33,IF(J43=33,'Equivalencia BH-BMPT'!$D$34,IF(J43=34,'Equivalencia BH-BMPT'!$D$35,IF(J43=35,'Equivalencia BH-BMPT'!$D$36,IF(J43=36,'Equivalencia BH-BMPT'!$D$37,IF(J43=37,'Equivalencia BH-BMPT'!$D$38,IF(J43=38,'Equivalencia BH-BMPT'!#REF!,IF(J43=39,'Equivalencia BH-BMPT'!$D$40,IF(J43=40,'Equivalencia BH-BMPT'!$D$41,IF(J43=41,'Equivalencia BH-BMPT'!$D$42,IF(J43=42,'Equivalencia BH-BMPT'!$D$43,IF(J43=43,'Equivalencia BH-BMPT'!$D$44,IF(J43=44,'Equivalencia BH-BMPT'!$D$45,IF(J43=45,'Equivalencia BH-BMPT'!$D$46,"No ha seleccionado un número de programa")))))))))))))))))))))))))))))))))))))))))))))</f>
        <v>Gobernanza e influencia local, regional e internacional</v>
      </c>
      <c r="L43" s="79" t="s">
        <v>642</v>
      </c>
      <c r="M43" s="113">
        <v>79969466</v>
      </c>
      <c r="N43" s="97" t="s">
        <v>682</v>
      </c>
      <c r="O43" s="110">
        <v>39843342</v>
      </c>
      <c r="P43" s="66"/>
      <c r="Q43" s="67"/>
      <c r="R43" s="110">
        <v>1</v>
      </c>
      <c r="S43" s="100">
        <v>19921671</v>
      </c>
      <c r="T43" s="100">
        <f t="shared" si="0"/>
        <v>59765013</v>
      </c>
      <c r="U43" s="100">
        <v>59765013</v>
      </c>
      <c r="V43" s="106">
        <v>43435</v>
      </c>
      <c r="W43" s="105">
        <v>43117</v>
      </c>
      <c r="X43" s="105">
        <v>43387</v>
      </c>
      <c r="Y43" s="86">
        <v>180</v>
      </c>
      <c r="Z43" s="86">
        <v>90</v>
      </c>
      <c r="AA43" s="68"/>
      <c r="AB43" s="62"/>
      <c r="AC43" s="62"/>
      <c r="AD43" s="62" t="s">
        <v>791</v>
      </c>
      <c r="AE43" s="62"/>
      <c r="AF43" s="69">
        <f t="shared" si="1"/>
        <v>1</v>
      </c>
      <c r="AG43" s="27"/>
      <c r="AH43" s="27" t="b">
        <f t="shared" si="2"/>
        <v>0</v>
      </c>
    </row>
    <row r="44" spans="1:34" ht="44.25" customHeight="1" x14ac:dyDescent="0.25">
      <c r="A44" s="86">
        <v>32</v>
      </c>
      <c r="B44" s="86">
        <v>2018</v>
      </c>
      <c r="C44" s="87" t="s">
        <v>304</v>
      </c>
      <c r="D44" s="74">
        <v>4</v>
      </c>
      <c r="E44" s="87" t="str">
        <f>IF(D44=1,'Tipo '!$B$2,IF(D44=2,'Tipo '!$B$3,IF(D44=3,'Tipo '!$B$4,IF(D44=4,'Tipo '!$B$5,IF(D44=5,'Tipo '!$B$6,IF(D44=6,'Tipo '!$B$7,IF(D44=7,'Tipo '!$B$8,IF(D44=8,'Tipo '!$B$9,IF(D44=9,'Tipo '!$B$10,IF(D44=10,'Tipo '!$B$11,IF(D44=11,'Tipo '!$B$12,IF(D44=12,'Tipo '!$B$13,IF(D44=13,'Tipo '!$B$14,IF(D44=14,'Tipo '!$B$15,IF(D44=15,'Tipo '!$B$16,IF(D44=16,'Tipo '!$B$17,IF(D44=17,'Tipo '!$B$18,IF(D44=18,'Tipo '!$B$19,IF(D44=19,'Tipo '!$B$20,IF(D44=20,'Tipo '!$B$21,"No ha seleccionado un tipo de contrato válido"))))))))))))))))))))</f>
        <v>CONTRATOS DE PRESTACIÓN DE SERVICIOS</v>
      </c>
      <c r="F44" s="112" t="s">
        <v>108</v>
      </c>
      <c r="G44" s="63" t="s">
        <v>123</v>
      </c>
      <c r="H44" s="64" t="s">
        <v>453</v>
      </c>
      <c r="I44" s="83" t="s">
        <v>162</v>
      </c>
      <c r="J44" s="84"/>
      <c r="K44" s="65" t="str">
        <f>IF(J44=1,'Equivalencia BH-BMPT'!$D$2,IF(J44=2,'Equivalencia BH-BMPT'!$D$3,IF(J44=3,'Equivalencia BH-BMPT'!$D$4,IF(J44=4,'Equivalencia BH-BMPT'!$D$5,IF(J44=5,'Equivalencia BH-BMPT'!$D$6,IF(J44=6,'Equivalencia BH-BMPT'!$D$7,IF(J44=7,'Equivalencia BH-BMPT'!$D$8,IF(J44=8,'Equivalencia BH-BMPT'!$D$9,IF(J44=9,'Equivalencia BH-BMPT'!$D$10,IF(J44=10,'Equivalencia BH-BMPT'!$D$11,IF(J44=11,'Equivalencia BH-BMPT'!$D$12,IF(J44=12,'Equivalencia BH-BMPT'!$D$13,IF(J44=13,'Equivalencia BH-BMPT'!$D$14,IF(J44=14,'Equivalencia BH-BMPT'!$D$15,IF(J44=15,'Equivalencia BH-BMPT'!$D$16,IF(J44=16,'Equivalencia BH-BMPT'!$D$17,IF(J44=17,'Equivalencia BH-BMPT'!$D$18,IF(J44=18,'Equivalencia BH-BMPT'!$D$19,IF(J44=19,'Equivalencia BH-BMPT'!$D$20,IF(J44=20,'Equivalencia BH-BMPT'!$D$21,IF(J44=21,'Equivalencia BH-BMPT'!$D$22,IF(J44=22,'Equivalencia BH-BMPT'!$D$23,IF(J44=23,'Equivalencia BH-BMPT'!#REF!,IF(J44=24,'Equivalencia BH-BMPT'!$D$25,IF(J44=25,'Equivalencia BH-BMPT'!$D$26,IF(J44=26,'Equivalencia BH-BMPT'!$D$27,IF(J44=27,'Equivalencia BH-BMPT'!$D$28,IF(J44=28,'Equivalencia BH-BMPT'!$D$29,IF(J44=29,'Equivalencia BH-BMPT'!$D$30,IF(J44=30,'Equivalencia BH-BMPT'!$D$31,IF(J44=31,'Equivalencia BH-BMPT'!$D$32,IF(J44=32,'Equivalencia BH-BMPT'!$D$33,IF(J44=33,'Equivalencia BH-BMPT'!$D$34,IF(J44=34,'Equivalencia BH-BMPT'!$D$35,IF(J44=35,'Equivalencia BH-BMPT'!$D$36,IF(J44=36,'Equivalencia BH-BMPT'!$D$37,IF(J44=37,'Equivalencia BH-BMPT'!$D$38,IF(J44=38,'Equivalencia BH-BMPT'!#REF!,IF(J44=39,'Equivalencia BH-BMPT'!$D$40,IF(J44=40,'Equivalencia BH-BMPT'!$D$41,IF(J44=41,'Equivalencia BH-BMPT'!$D$42,IF(J44=42,'Equivalencia BH-BMPT'!$D$43,IF(J44=43,'Equivalencia BH-BMPT'!$D$44,IF(J44=44,'Equivalencia BH-BMPT'!$D$45,IF(J44=45,'Equivalencia BH-BMPT'!$D$46,"No ha seleccionado un número de programa")))))))))))))))))))))))))))))))))))))))))))))</f>
        <v>No ha seleccionado un número de programa</v>
      </c>
      <c r="L44" s="79">
        <v>0</v>
      </c>
      <c r="M44" s="76">
        <v>800095131</v>
      </c>
      <c r="N44" s="97" t="s">
        <v>595</v>
      </c>
      <c r="O44" s="110"/>
      <c r="P44" s="66"/>
      <c r="Q44" s="67"/>
      <c r="R44" s="110">
        <v>1</v>
      </c>
      <c r="S44" s="100">
        <v>414298038</v>
      </c>
      <c r="T44" s="100">
        <f t="shared" si="0"/>
        <v>414298038</v>
      </c>
      <c r="U44" s="100">
        <v>316358552</v>
      </c>
      <c r="V44" s="105">
        <v>43116</v>
      </c>
      <c r="W44" s="105">
        <v>43132</v>
      </c>
      <c r="X44" s="105">
        <v>43524</v>
      </c>
      <c r="Y44" s="86">
        <v>270</v>
      </c>
      <c r="Z44" s="86">
        <v>120</v>
      </c>
      <c r="AA44" s="68"/>
      <c r="AB44" s="62" t="s">
        <v>791</v>
      </c>
      <c r="AC44" s="62"/>
      <c r="AD44" s="62"/>
      <c r="AE44" s="62"/>
      <c r="AF44" s="69">
        <f t="shared" si="1"/>
        <v>0.76360137626333635</v>
      </c>
      <c r="AG44" s="27"/>
      <c r="AH44" s="27" t="b">
        <f t="shared" si="2"/>
        <v>1</v>
      </c>
    </row>
    <row r="45" spans="1:34" ht="44.25" customHeight="1" x14ac:dyDescent="0.25">
      <c r="A45" s="86">
        <v>33</v>
      </c>
      <c r="B45" s="86">
        <v>2018</v>
      </c>
      <c r="C45" s="87" t="s">
        <v>300</v>
      </c>
      <c r="D45" s="74">
        <v>5</v>
      </c>
      <c r="E45" s="87" t="str">
        <f>IF(D45=1,'Tipo '!$B$2,IF(D45=2,'Tipo '!$B$3,IF(D45=3,'Tipo '!$B$4,IF(D45=4,'Tipo '!$B$5,IF(D45=5,'Tipo '!$B$6,IF(D45=6,'Tipo '!$B$7,IF(D45=7,'Tipo '!$B$8,IF(D45=8,'Tipo '!$B$9,IF(D45=9,'Tipo '!$B$10,IF(D45=10,'Tipo '!$B$11,IF(D45=11,'Tipo '!$B$12,IF(D45=12,'Tipo '!$B$13,IF(D45=13,'Tipo '!$B$14,IF(D45=14,'Tipo '!$B$15,IF(D45=15,'Tipo '!$B$16,IF(D45=16,'Tipo '!$B$17,IF(D45=17,'Tipo '!$B$18,IF(D45=18,'Tipo '!$B$19,IF(D45=19,'Tipo '!$B$20,IF(D45=20,'Tipo '!$B$21,"No ha seleccionado un tipo de contrato válido"))))))))))))))))))))</f>
        <v>CONTRATOS DE PRESTACIÓN DE SERVICIOS PROFESIONALES Y DE APOYO A LA GESTIÓN</v>
      </c>
      <c r="F45" s="112" t="s">
        <v>107</v>
      </c>
      <c r="G45" s="63" t="s">
        <v>116</v>
      </c>
      <c r="H45" s="64" t="s">
        <v>454</v>
      </c>
      <c r="I45" s="83" t="s">
        <v>163</v>
      </c>
      <c r="J45" s="84">
        <v>45</v>
      </c>
      <c r="K45" s="65" t="str">
        <f>IF(J45=1,'Equivalencia BH-BMPT'!$D$2,IF(J45=2,'Equivalencia BH-BMPT'!$D$3,IF(J45=3,'Equivalencia BH-BMPT'!$D$4,IF(J45=4,'Equivalencia BH-BMPT'!$D$5,IF(J45=5,'Equivalencia BH-BMPT'!$D$6,IF(J45=6,'Equivalencia BH-BMPT'!$D$7,IF(J45=7,'Equivalencia BH-BMPT'!$D$8,IF(J45=8,'Equivalencia BH-BMPT'!$D$9,IF(J45=9,'Equivalencia BH-BMPT'!$D$10,IF(J45=10,'Equivalencia BH-BMPT'!$D$11,IF(J45=11,'Equivalencia BH-BMPT'!$D$12,IF(J45=12,'Equivalencia BH-BMPT'!$D$13,IF(J45=13,'Equivalencia BH-BMPT'!$D$14,IF(J45=14,'Equivalencia BH-BMPT'!$D$15,IF(J45=15,'Equivalencia BH-BMPT'!$D$16,IF(J45=16,'Equivalencia BH-BMPT'!$D$17,IF(J45=17,'Equivalencia BH-BMPT'!$D$18,IF(J45=18,'Equivalencia BH-BMPT'!$D$19,IF(J45=19,'Equivalencia BH-BMPT'!$D$20,IF(J45=20,'Equivalencia BH-BMPT'!$D$21,IF(J45=21,'Equivalencia BH-BMPT'!$D$22,IF(J45=22,'Equivalencia BH-BMPT'!$D$23,IF(J45=23,'Equivalencia BH-BMPT'!#REF!,IF(J45=24,'Equivalencia BH-BMPT'!$D$25,IF(J45=25,'Equivalencia BH-BMPT'!$D$26,IF(J45=26,'Equivalencia BH-BMPT'!$D$27,IF(J45=27,'Equivalencia BH-BMPT'!$D$28,IF(J45=28,'Equivalencia BH-BMPT'!$D$29,IF(J45=29,'Equivalencia BH-BMPT'!$D$30,IF(J45=30,'Equivalencia BH-BMPT'!$D$31,IF(J45=31,'Equivalencia BH-BMPT'!$D$32,IF(J45=32,'Equivalencia BH-BMPT'!$D$33,IF(J45=33,'Equivalencia BH-BMPT'!$D$34,IF(J45=34,'Equivalencia BH-BMPT'!$D$35,IF(J45=35,'Equivalencia BH-BMPT'!$D$36,IF(J45=36,'Equivalencia BH-BMPT'!$D$37,IF(J45=37,'Equivalencia BH-BMPT'!$D$38,IF(J45=38,'Equivalencia BH-BMPT'!#REF!,IF(J45=39,'Equivalencia BH-BMPT'!$D$40,IF(J45=40,'Equivalencia BH-BMPT'!$D$41,IF(J45=41,'Equivalencia BH-BMPT'!$D$42,IF(J45=42,'Equivalencia BH-BMPT'!$D$43,IF(J45=43,'Equivalencia BH-BMPT'!$D$44,IF(J45=44,'Equivalencia BH-BMPT'!$D$45,IF(J45=45,'Equivalencia BH-BMPT'!$D$46,"No ha seleccionado un número de programa")))))))))))))))))))))))))))))))))))))))))))))</f>
        <v>Gobernanza e influencia local, regional e internacional</v>
      </c>
      <c r="L45" s="79" t="s">
        <v>642</v>
      </c>
      <c r="M45" s="113">
        <v>26257660</v>
      </c>
      <c r="N45" s="97" t="s">
        <v>683</v>
      </c>
      <c r="O45" s="110">
        <v>44550000</v>
      </c>
      <c r="P45" s="66"/>
      <c r="Q45" s="67"/>
      <c r="R45" s="110">
        <v>2</v>
      </c>
      <c r="S45" s="100">
        <v>19635000</v>
      </c>
      <c r="T45" s="100">
        <f t="shared" si="0"/>
        <v>64185000</v>
      </c>
      <c r="U45" s="100">
        <v>53130000</v>
      </c>
      <c r="V45" s="106">
        <v>43116</v>
      </c>
      <c r="W45" s="105">
        <v>43118</v>
      </c>
      <c r="X45" s="105">
        <v>43509</v>
      </c>
      <c r="Y45" s="86">
        <v>270</v>
      </c>
      <c r="Z45" s="86">
        <v>119</v>
      </c>
      <c r="AA45" s="68"/>
      <c r="AB45" s="62"/>
      <c r="AC45" s="62" t="s">
        <v>791</v>
      </c>
      <c r="AD45" s="62"/>
      <c r="AE45" s="62"/>
      <c r="AF45" s="69">
        <f t="shared" si="1"/>
        <v>0.82776349614395883</v>
      </c>
      <c r="AG45" s="27"/>
      <c r="AH45" s="27" t="b">
        <f t="shared" si="2"/>
        <v>0</v>
      </c>
    </row>
    <row r="46" spans="1:34" ht="44.25" customHeight="1" x14ac:dyDescent="0.25">
      <c r="A46" s="86">
        <v>34</v>
      </c>
      <c r="B46" s="86">
        <v>2018</v>
      </c>
      <c r="C46" s="87" t="s">
        <v>305</v>
      </c>
      <c r="D46" s="74">
        <v>5</v>
      </c>
      <c r="E46" s="87" t="str">
        <f>IF(D46=1,'Tipo '!$B$2,IF(D46=2,'Tipo '!$B$3,IF(D46=3,'Tipo '!$B$4,IF(D46=4,'Tipo '!$B$5,IF(D46=5,'Tipo '!$B$6,IF(D46=6,'Tipo '!$B$7,IF(D46=7,'Tipo '!$B$8,IF(D46=8,'Tipo '!$B$9,IF(D46=9,'Tipo '!$B$10,IF(D46=10,'Tipo '!$B$11,IF(D46=11,'Tipo '!$B$12,IF(D46=12,'Tipo '!$B$13,IF(D46=13,'Tipo '!$B$14,IF(D46=14,'Tipo '!$B$15,IF(D46=15,'Tipo '!$B$16,IF(D46=16,'Tipo '!$B$17,IF(D46=17,'Tipo '!$B$18,IF(D46=18,'Tipo '!$B$19,IF(D46=19,'Tipo '!$B$20,IF(D46=20,'Tipo '!$B$21,"No ha seleccionado un tipo de contrato válido"))))))))))))))))))))</f>
        <v>CONTRATOS DE PRESTACIÓN DE SERVICIOS PROFESIONALES Y DE APOYO A LA GESTIÓN</v>
      </c>
      <c r="F46" s="112" t="s">
        <v>107</v>
      </c>
      <c r="G46" s="63" t="s">
        <v>116</v>
      </c>
      <c r="H46" s="64" t="s">
        <v>455</v>
      </c>
      <c r="I46" s="83" t="s">
        <v>163</v>
      </c>
      <c r="J46" s="84">
        <v>45</v>
      </c>
      <c r="K46" s="65" t="str">
        <f>IF(J46=1,'Equivalencia BH-BMPT'!$D$2,IF(J46=2,'Equivalencia BH-BMPT'!$D$3,IF(J46=3,'Equivalencia BH-BMPT'!$D$4,IF(J46=4,'Equivalencia BH-BMPT'!$D$5,IF(J46=5,'Equivalencia BH-BMPT'!$D$6,IF(J46=6,'Equivalencia BH-BMPT'!$D$7,IF(J46=7,'Equivalencia BH-BMPT'!$D$8,IF(J46=8,'Equivalencia BH-BMPT'!$D$9,IF(J46=9,'Equivalencia BH-BMPT'!$D$10,IF(J46=10,'Equivalencia BH-BMPT'!$D$11,IF(J46=11,'Equivalencia BH-BMPT'!$D$12,IF(J46=12,'Equivalencia BH-BMPT'!$D$13,IF(J46=13,'Equivalencia BH-BMPT'!$D$14,IF(J46=14,'Equivalencia BH-BMPT'!$D$15,IF(J46=15,'Equivalencia BH-BMPT'!$D$16,IF(J46=16,'Equivalencia BH-BMPT'!$D$17,IF(J46=17,'Equivalencia BH-BMPT'!$D$18,IF(J46=18,'Equivalencia BH-BMPT'!$D$19,IF(J46=19,'Equivalencia BH-BMPT'!$D$20,IF(J46=20,'Equivalencia BH-BMPT'!$D$21,IF(J46=21,'Equivalencia BH-BMPT'!$D$22,IF(J46=22,'Equivalencia BH-BMPT'!$D$23,IF(J46=23,'Equivalencia BH-BMPT'!#REF!,IF(J46=24,'Equivalencia BH-BMPT'!$D$25,IF(J46=25,'Equivalencia BH-BMPT'!$D$26,IF(J46=26,'Equivalencia BH-BMPT'!$D$27,IF(J46=27,'Equivalencia BH-BMPT'!$D$28,IF(J46=28,'Equivalencia BH-BMPT'!$D$29,IF(J46=29,'Equivalencia BH-BMPT'!$D$30,IF(J46=30,'Equivalencia BH-BMPT'!$D$31,IF(J46=31,'Equivalencia BH-BMPT'!$D$32,IF(J46=32,'Equivalencia BH-BMPT'!$D$33,IF(J46=33,'Equivalencia BH-BMPT'!$D$34,IF(J46=34,'Equivalencia BH-BMPT'!$D$35,IF(J46=35,'Equivalencia BH-BMPT'!$D$36,IF(J46=36,'Equivalencia BH-BMPT'!$D$37,IF(J46=37,'Equivalencia BH-BMPT'!$D$38,IF(J46=38,'Equivalencia BH-BMPT'!#REF!,IF(J46=39,'Equivalencia BH-BMPT'!$D$40,IF(J46=40,'Equivalencia BH-BMPT'!$D$41,IF(J46=41,'Equivalencia BH-BMPT'!$D$42,IF(J46=42,'Equivalencia BH-BMPT'!$D$43,IF(J46=43,'Equivalencia BH-BMPT'!$D$44,IF(J46=44,'Equivalencia BH-BMPT'!$D$45,IF(J46=45,'Equivalencia BH-BMPT'!$D$46,"No ha seleccionado un número de programa")))))))))))))))))))))))))))))))))))))))))))))</f>
        <v>Gobernanza e influencia local, regional e internacional</v>
      </c>
      <c r="L46" s="79" t="s">
        <v>642</v>
      </c>
      <c r="M46" s="113">
        <v>1118815051</v>
      </c>
      <c r="N46" s="97" t="s">
        <v>684</v>
      </c>
      <c r="O46" s="110">
        <v>52200000</v>
      </c>
      <c r="P46" s="66"/>
      <c r="Q46" s="67"/>
      <c r="R46" s="110">
        <v>2</v>
      </c>
      <c r="S46" s="100">
        <v>26100000</v>
      </c>
      <c r="T46" s="100">
        <f t="shared" ref="T46:T77" si="4">+O46+Q46+S46</f>
        <v>78300000</v>
      </c>
      <c r="U46" s="100">
        <v>62446667</v>
      </c>
      <c r="V46" s="106">
        <v>43116</v>
      </c>
      <c r="W46" s="105">
        <v>43117</v>
      </c>
      <c r="X46" s="105">
        <v>43524</v>
      </c>
      <c r="Y46" s="86">
        <v>270</v>
      </c>
      <c r="Z46" s="86">
        <v>135</v>
      </c>
      <c r="AA46" s="68"/>
      <c r="AB46" s="62"/>
      <c r="AC46" s="62" t="s">
        <v>791</v>
      </c>
      <c r="AD46" s="62"/>
      <c r="AE46" s="62"/>
      <c r="AF46" s="69">
        <f t="shared" si="1"/>
        <v>0.79753086845466159</v>
      </c>
      <c r="AG46" s="27"/>
      <c r="AH46" s="27" t="b">
        <f t="shared" si="2"/>
        <v>0</v>
      </c>
    </row>
    <row r="47" spans="1:34" ht="44.25" customHeight="1" x14ac:dyDescent="0.25">
      <c r="A47" s="86">
        <v>35</v>
      </c>
      <c r="B47" s="86">
        <v>2018</v>
      </c>
      <c r="C47" s="87" t="s">
        <v>305</v>
      </c>
      <c r="D47" s="74">
        <v>5</v>
      </c>
      <c r="E47" s="87" t="str">
        <f>IF(D47=1,'Tipo '!$B$2,IF(D47=2,'Tipo '!$B$3,IF(D47=3,'Tipo '!$B$4,IF(D47=4,'Tipo '!$B$5,IF(D47=5,'Tipo '!$B$6,IF(D47=6,'Tipo '!$B$7,IF(D47=7,'Tipo '!$B$8,IF(D47=8,'Tipo '!$B$9,IF(D47=9,'Tipo '!$B$10,IF(D47=10,'Tipo '!$B$11,IF(D47=11,'Tipo '!$B$12,IF(D47=12,'Tipo '!$B$13,IF(D47=13,'Tipo '!$B$14,IF(D47=14,'Tipo '!$B$15,IF(D47=15,'Tipo '!$B$16,IF(D47=16,'Tipo '!$B$17,IF(D47=17,'Tipo '!$B$18,IF(D47=18,'Tipo '!$B$19,IF(D47=19,'Tipo '!$B$20,IF(D47=20,'Tipo '!$B$21,"No ha seleccionado un tipo de contrato válido"))))))))))))))))))))</f>
        <v>CONTRATOS DE PRESTACIÓN DE SERVICIOS PROFESIONALES Y DE APOYO A LA GESTIÓN</v>
      </c>
      <c r="F47" s="112" t="s">
        <v>107</v>
      </c>
      <c r="G47" s="63" t="s">
        <v>116</v>
      </c>
      <c r="H47" s="64" t="s">
        <v>456</v>
      </c>
      <c r="I47" s="83" t="s">
        <v>163</v>
      </c>
      <c r="J47" s="84">
        <v>45</v>
      </c>
      <c r="K47" s="65" t="str">
        <f>IF(J47=1,'Equivalencia BH-BMPT'!$D$2,IF(J47=2,'Equivalencia BH-BMPT'!$D$3,IF(J47=3,'Equivalencia BH-BMPT'!$D$4,IF(J47=4,'Equivalencia BH-BMPT'!$D$5,IF(J47=5,'Equivalencia BH-BMPT'!$D$6,IF(J47=6,'Equivalencia BH-BMPT'!$D$7,IF(J47=7,'Equivalencia BH-BMPT'!$D$8,IF(J47=8,'Equivalencia BH-BMPT'!$D$9,IF(J47=9,'Equivalencia BH-BMPT'!$D$10,IF(J47=10,'Equivalencia BH-BMPT'!$D$11,IF(J47=11,'Equivalencia BH-BMPT'!$D$12,IF(J47=12,'Equivalencia BH-BMPT'!$D$13,IF(J47=13,'Equivalencia BH-BMPT'!$D$14,IF(J47=14,'Equivalencia BH-BMPT'!$D$15,IF(J47=15,'Equivalencia BH-BMPT'!$D$16,IF(J47=16,'Equivalencia BH-BMPT'!$D$17,IF(J47=17,'Equivalencia BH-BMPT'!$D$18,IF(J47=18,'Equivalencia BH-BMPT'!$D$19,IF(J47=19,'Equivalencia BH-BMPT'!$D$20,IF(J47=20,'Equivalencia BH-BMPT'!$D$21,IF(J47=21,'Equivalencia BH-BMPT'!$D$22,IF(J47=22,'Equivalencia BH-BMPT'!$D$23,IF(J47=23,'Equivalencia BH-BMPT'!#REF!,IF(J47=24,'Equivalencia BH-BMPT'!$D$25,IF(J47=25,'Equivalencia BH-BMPT'!$D$26,IF(J47=26,'Equivalencia BH-BMPT'!$D$27,IF(J47=27,'Equivalencia BH-BMPT'!$D$28,IF(J47=28,'Equivalencia BH-BMPT'!$D$29,IF(J47=29,'Equivalencia BH-BMPT'!$D$30,IF(J47=30,'Equivalencia BH-BMPT'!$D$31,IF(J47=31,'Equivalencia BH-BMPT'!$D$32,IF(J47=32,'Equivalencia BH-BMPT'!$D$33,IF(J47=33,'Equivalencia BH-BMPT'!$D$34,IF(J47=34,'Equivalencia BH-BMPT'!$D$35,IF(J47=35,'Equivalencia BH-BMPT'!$D$36,IF(J47=36,'Equivalencia BH-BMPT'!$D$37,IF(J47=37,'Equivalencia BH-BMPT'!$D$38,IF(J47=38,'Equivalencia BH-BMPT'!#REF!,IF(J47=39,'Equivalencia BH-BMPT'!$D$40,IF(J47=40,'Equivalencia BH-BMPT'!$D$41,IF(J47=41,'Equivalencia BH-BMPT'!$D$42,IF(J47=42,'Equivalencia BH-BMPT'!$D$43,IF(J47=43,'Equivalencia BH-BMPT'!$D$44,IF(J47=44,'Equivalencia BH-BMPT'!$D$45,IF(J47=45,'Equivalencia BH-BMPT'!$D$46,"No ha seleccionado un número de programa")))))))))))))))))))))))))))))))))))))))))))))</f>
        <v>Gobernanza e influencia local, regional e internacional</v>
      </c>
      <c r="L47" s="79" t="s">
        <v>642</v>
      </c>
      <c r="M47" s="113">
        <v>80111338</v>
      </c>
      <c r="N47" s="97" t="s">
        <v>685</v>
      </c>
      <c r="O47" s="110">
        <v>52200000</v>
      </c>
      <c r="P47" s="66"/>
      <c r="Q47" s="67"/>
      <c r="R47" s="110">
        <v>1</v>
      </c>
      <c r="S47" s="100">
        <v>17400000</v>
      </c>
      <c r="T47" s="100">
        <f t="shared" si="4"/>
        <v>69600000</v>
      </c>
      <c r="U47" s="100">
        <v>62446667</v>
      </c>
      <c r="V47" s="106">
        <v>43116</v>
      </c>
      <c r="W47" s="105">
        <v>43117</v>
      </c>
      <c r="X47" s="105">
        <v>43480</v>
      </c>
      <c r="Y47" s="86">
        <v>270</v>
      </c>
      <c r="Z47" s="86">
        <v>90</v>
      </c>
      <c r="AA47" s="68"/>
      <c r="AB47" s="62"/>
      <c r="AC47" s="62" t="s">
        <v>791</v>
      </c>
      <c r="AD47" s="62"/>
      <c r="AE47" s="62"/>
      <c r="AF47" s="69">
        <f t="shared" si="1"/>
        <v>0.89722222701149423</v>
      </c>
      <c r="AG47" s="27"/>
      <c r="AH47" s="27" t="b">
        <f t="shared" si="2"/>
        <v>0</v>
      </c>
    </row>
    <row r="48" spans="1:34" ht="44.25" customHeight="1" x14ac:dyDescent="0.25">
      <c r="A48" s="86">
        <v>36</v>
      </c>
      <c r="B48" s="86">
        <v>2018</v>
      </c>
      <c r="C48" s="87" t="s">
        <v>306</v>
      </c>
      <c r="D48" s="74">
        <v>5</v>
      </c>
      <c r="E48" s="87" t="str">
        <f>IF(D48=1,'Tipo '!$B$2,IF(D48=2,'Tipo '!$B$3,IF(D48=3,'Tipo '!$B$4,IF(D48=4,'Tipo '!$B$5,IF(D48=5,'Tipo '!$B$6,IF(D48=6,'Tipo '!$B$7,IF(D48=7,'Tipo '!$B$8,IF(D48=8,'Tipo '!$B$9,IF(D48=9,'Tipo '!$B$10,IF(D48=10,'Tipo '!$B$11,IF(D48=11,'Tipo '!$B$12,IF(D48=12,'Tipo '!$B$13,IF(D48=13,'Tipo '!$B$14,IF(D48=14,'Tipo '!$B$15,IF(D48=15,'Tipo '!$B$16,IF(D48=16,'Tipo '!$B$17,IF(D48=17,'Tipo '!$B$18,IF(D48=18,'Tipo '!$B$19,IF(D48=19,'Tipo '!$B$20,IF(D48=20,'Tipo '!$B$21,"No ha seleccionado un tipo de contrato válido"))))))))))))))))))))</f>
        <v>CONTRATOS DE PRESTACIÓN DE SERVICIOS PROFESIONALES Y DE APOYO A LA GESTIÓN</v>
      </c>
      <c r="F48" s="112" t="s">
        <v>107</v>
      </c>
      <c r="G48" s="63" t="s">
        <v>116</v>
      </c>
      <c r="H48" s="64" t="s">
        <v>457</v>
      </c>
      <c r="I48" s="83" t="s">
        <v>163</v>
      </c>
      <c r="J48" s="84">
        <v>45</v>
      </c>
      <c r="K48" s="65" t="str">
        <f>IF(J48=1,'Equivalencia BH-BMPT'!$D$2,IF(J48=2,'Equivalencia BH-BMPT'!$D$3,IF(J48=3,'Equivalencia BH-BMPT'!$D$4,IF(J48=4,'Equivalencia BH-BMPT'!$D$5,IF(J48=5,'Equivalencia BH-BMPT'!$D$6,IF(J48=6,'Equivalencia BH-BMPT'!$D$7,IF(J48=7,'Equivalencia BH-BMPT'!$D$8,IF(J48=8,'Equivalencia BH-BMPT'!$D$9,IF(J48=9,'Equivalencia BH-BMPT'!$D$10,IF(J48=10,'Equivalencia BH-BMPT'!$D$11,IF(J48=11,'Equivalencia BH-BMPT'!$D$12,IF(J48=12,'Equivalencia BH-BMPT'!$D$13,IF(J48=13,'Equivalencia BH-BMPT'!$D$14,IF(J48=14,'Equivalencia BH-BMPT'!$D$15,IF(J48=15,'Equivalencia BH-BMPT'!$D$16,IF(J48=16,'Equivalencia BH-BMPT'!$D$17,IF(J48=17,'Equivalencia BH-BMPT'!$D$18,IF(J48=18,'Equivalencia BH-BMPT'!$D$19,IF(J48=19,'Equivalencia BH-BMPT'!$D$20,IF(J48=20,'Equivalencia BH-BMPT'!$D$21,IF(J48=21,'Equivalencia BH-BMPT'!$D$22,IF(J48=22,'Equivalencia BH-BMPT'!$D$23,IF(J48=23,'Equivalencia BH-BMPT'!#REF!,IF(J48=24,'Equivalencia BH-BMPT'!$D$25,IF(J48=25,'Equivalencia BH-BMPT'!$D$26,IF(J48=26,'Equivalencia BH-BMPT'!$D$27,IF(J48=27,'Equivalencia BH-BMPT'!$D$28,IF(J48=28,'Equivalencia BH-BMPT'!$D$29,IF(J48=29,'Equivalencia BH-BMPT'!$D$30,IF(J48=30,'Equivalencia BH-BMPT'!$D$31,IF(J48=31,'Equivalencia BH-BMPT'!$D$32,IF(J48=32,'Equivalencia BH-BMPT'!$D$33,IF(J48=33,'Equivalencia BH-BMPT'!$D$34,IF(J48=34,'Equivalencia BH-BMPT'!$D$35,IF(J48=35,'Equivalencia BH-BMPT'!$D$36,IF(J48=36,'Equivalencia BH-BMPT'!$D$37,IF(J48=37,'Equivalencia BH-BMPT'!$D$38,IF(J48=38,'Equivalencia BH-BMPT'!#REF!,IF(J48=39,'Equivalencia BH-BMPT'!$D$40,IF(J48=40,'Equivalencia BH-BMPT'!$D$41,IF(J48=41,'Equivalencia BH-BMPT'!$D$42,IF(J48=42,'Equivalencia BH-BMPT'!$D$43,IF(J48=43,'Equivalencia BH-BMPT'!$D$44,IF(J48=44,'Equivalencia BH-BMPT'!$D$45,IF(J48=45,'Equivalencia BH-BMPT'!$D$46,"No ha seleccionado un número de programa")))))))))))))))))))))))))))))))))))))))))))))</f>
        <v>Gobernanza e influencia local, regional e internacional</v>
      </c>
      <c r="L48" s="79" t="s">
        <v>642</v>
      </c>
      <c r="M48" s="113">
        <v>1121297814</v>
      </c>
      <c r="N48" s="97" t="s">
        <v>686</v>
      </c>
      <c r="O48" s="110">
        <v>69300000</v>
      </c>
      <c r="P48" s="66"/>
      <c r="Q48" s="67"/>
      <c r="R48" s="110">
        <v>2</v>
      </c>
      <c r="S48" s="100">
        <v>34650000</v>
      </c>
      <c r="T48" s="100">
        <f t="shared" si="4"/>
        <v>103950000</v>
      </c>
      <c r="U48" s="100">
        <v>82903333</v>
      </c>
      <c r="V48" s="106">
        <v>43116</v>
      </c>
      <c r="W48" s="105">
        <v>43117</v>
      </c>
      <c r="X48" s="105">
        <v>43524</v>
      </c>
      <c r="Y48" s="86">
        <v>270</v>
      </c>
      <c r="Z48" s="86">
        <v>135</v>
      </c>
      <c r="AA48" s="68"/>
      <c r="AB48" s="62"/>
      <c r="AC48" s="62" t="s">
        <v>791</v>
      </c>
      <c r="AD48" s="62"/>
      <c r="AE48" s="62"/>
      <c r="AF48" s="69">
        <f t="shared" si="1"/>
        <v>0.79753086099086101</v>
      </c>
      <c r="AG48" s="27"/>
      <c r="AH48" s="27" t="b">
        <f t="shared" si="2"/>
        <v>0</v>
      </c>
    </row>
    <row r="49" spans="1:34" ht="44.25" customHeight="1" x14ac:dyDescent="0.25">
      <c r="A49" s="86">
        <v>37</v>
      </c>
      <c r="B49" s="86">
        <v>2018</v>
      </c>
      <c r="C49" s="87" t="s">
        <v>307</v>
      </c>
      <c r="D49" s="74">
        <v>5</v>
      </c>
      <c r="E49" s="87" t="str">
        <f>IF(D49=1,'Tipo '!$B$2,IF(D49=2,'Tipo '!$B$3,IF(D49=3,'Tipo '!$B$4,IF(D49=4,'Tipo '!$B$5,IF(D49=5,'Tipo '!$B$6,IF(D49=6,'Tipo '!$B$7,IF(D49=7,'Tipo '!$B$8,IF(D49=8,'Tipo '!$B$9,IF(D49=9,'Tipo '!$B$10,IF(D49=10,'Tipo '!$B$11,IF(D49=11,'Tipo '!$B$12,IF(D49=12,'Tipo '!$B$13,IF(D49=13,'Tipo '!$B$14,IF(D49=14,'Tipo '!$B$15,IF(D49=15,'Tipo '!$B$16,IF(D49=16,'Tipo '!$B$17,IF(D49=17,'Tipo '!$B$18,IF(D49=18,'Tipo '!$B$19,IF(D49=19,'Tipo '!$B$20,IF(D49=20,'Tipo '!$B$21,"No ha seleccionado un tipo de contrato válido"))))))))))))))))))))</f>
        <v>CONTRATOS DE PRESTACIÓN DE SERVICIOS PROFESIONALES Y DE APOYO A LA GESTIÓN</v>
      </c>
      <c r="F49" s="112" t="s">
        <v>107</v>
      </c>
      <c r="G49" s="63" t="s">
        <v>116</v>
      </c>
      <c r="H49" s="64" t="s">
        <v>458</v>
      </c>
      <c r="I49" s="83" t="s">
        <v>163</v>
      </c>
      <c r="J49" s="84">
        <v>45</v>
      </c>
      <c r="K49" s="65" t="str">
        <f>IF(J49=1,'Equivalencia BH-BMPT'!$D$2,IF(J49=2,'Equivalencia BH-BMPT'!$D$3,IF(J49=3,'Equivalencia BH-BMPT'!$D$4,IF(J49=4,'Equivalencia BH-BMPT'!$D$5,IF(J49=5,'Equivalencia BH-BMPT'!$D$6,IF(J49=6,'Equivalencia BH-BMPT'!$D$7,IF(J49=7,'Equivalencia BH-BMPT'!$D$8,IF(J49=8,'Equivalencia BH-BMPT'!$D$9,IF(J49=9,'Equivalencia BH-BMPT'!$D$10,IF(J49=10,'Equivalencia BH-BMPT'!$D$11,IF(J49=11,'Equivalencia BH-BMPT'!$D$12,IF(J49=12,'Equivalencia BH-BMPT'!$D$13,IF(J49=13,'Equivalencia BH-BMPT'!$D$14,IF(J49=14,'Equivalencia BH-BMPT'!$D$15,IF(J49=15,'Equivalencia BH-BMPT'!$D$16,IF(J49=16,'Equivalencia BH-BMPT'!$D$17,IF(J49=17,'Equivalencia BH-BMPT'!$D$18,IF(J49=18,'Equivalencia BH-BMPT'!$D$19,IF(J49=19,'Equivalencia BH-BMPT'!$D$20,IF(J49=20,'Equivalencia BH-BMPT'!$D$21,IF(J49=21,'Equivalencia BH-BMPT'!$D$22,IF(J49=22,'Equivalencia BH-BMPT'!$D$23,IF(J49=23,'Equivalencia BH-BMPT'!#REF!,IF(J49=24,'Equivalencia BH-BMPT'!$D$25,IF(J49=25,'Equivalencia BH-BMPT'!$D$26,IF(J49=26,'Equivalencia BH-BMPT'!$D$27,IF(J49=27,'Equivalencia BH-BMPT'!$D$28,IF(J49=28,'Equivalencia BH-BMPT'!$D$29,IF(J49=29,'Equivalencia BH-BMPT'!$D$30,IF(J49=30,'Equivalencia BH-BMPT'!$D$31,IF(J49=31,'Equivalencia BH-BMPT'!$D$32,IF(J49=32,'Equivalencia BH-BMPT'!$D$33,IF(J49=33,'Equivalencia BH-BMPT'!$D$34,IF(J49=34,'Equivalencia BH-BMPT'!$D$35,IF(J49=35,'Equivalencia BH-BMPT'!$D$36,IF(J49=36,'Equivalencia BH-BMPT'!$D$37,IF(J49=37,'Equivalencia BH-BMPT'!$D$38,IF(J49=38,'Equivalencia BH-BMPT'!#REF!,IF(J49=39,'Equivalencia BH-BMPT'!$D$40,IF(J49=40,'Equivalencia BH-BMPT'!$D$41,IF(J49=41,'Equivalencia BH-BMPT'!$D$42,IF(J49=42,'Equivalencia BH-BMPT'!$D$43,IF(J49=43,'Equivalencia BH-BMPT'!$D$44,IF(J49=44,'Equivalencia BH-BMPT'!$D$45,IF(J49=45,'Equivalencia BH-BMPT'!$D$46,"No ha seleccionado un número de programa")))))))))))))))))))))))))))))))))))))))))))))</f>
        <v>Gobernanza e influencia local, regional e internacional</v>
      </c>
      <c r="L49" s="79" t="s">
        <v>642</v>
      </c>
      <c r="M49" s="113">
        <v>91361451</v>
      </c>
      <c r="N49" s="97" t="s">
        <v>687</v>
      </c>
      <c r="O49" s="110">
        <v>20250000</v>
      </c>
      <c r="P49" s="66"/>
      <c r="Q49" s="67"/>
      <c r="R49" s="110">
        <v>2</v>
      </c>
      <c r="S49" s="100">
        <v>9600000</v>
      </c>
      <c r="T49" s="100">
        <f t="shared" si="4"/>
        <v>29850000</v>
      </c>
      <c r="U49" s="100">
        <v>24075000</v>
      </c>
      <c r="V49" s="106">
        <v>43118</v>
      </c>
      <c r="W49" s="105">
        <v>43119</v>
      </c>
      <c r="X49" s="105">
        <v>43519</v>
      </c>
      <c r="Y49" s="86">
        <v>270</v>
      </c>
      <c r="Z49" s="86">
        <v>128</v>
      </c>
      <c r="AA49" s="68"/>
      <c r="AB49" s="62"/>
      <c r="AC49" s="62" t="s">
        <v>791</v>
      </c>
      <c r="AD49" s="62"/>
      <c r="AE49" s="62"/>
      <c r="AF49" s="69">
        <f t="shared" si="1"/>
        <v>0.80653266331658291</v>
      </c>
      <c r="AG49" s="27"/>
      <c r="AH49" s="27" t="b">
        <f t="shared" si="2"/>
        <v>0</v>
      </c>
    </row>
    <row r="50" spans="1:34" ht="44.25" customHeight="1" x14ac:dyDescent="0.25">
      <c r="A50" s="111">
        <v>37</v>
      </c>
      <c r="B50" s="111">
        <v>2018</v>
      </c>
      <c r="C50" s="87"/>
      <c r="D50" s="86">
        <v>15</v>
      </c>
      <c r="E50" s="87" t="str">
        <f>IF(D50=1,'Tipo '!$B$2,IF(D50=2,'Tipo '!$B$3,IF(D50=3,'Tipo '!$B$4,IF(D50=4,'Tipo '!$B$5,IF(D50=5,'Tipo '!$B$6,IF(D50=6,'Tipo '!$B$7,IF(D50=7,'Tipo '!$B$8,IF(D50=8,'Tipo '!$B$9,IF(D50=9,'Tipo '!$B$10,IF(D50=10,'Tipo '!$B$11,IF(D50=11,'Tipo '!$B$12,IF(D50=12,'Tipo '!$B$13,IF(D50=13,'Tipo '!$B$14,IF(D50=14,'Tipo '!$B$15,IF(D50=15,'Tipo '!$B$16,IF(D50=16,'Tipo '!$B$17,IF(D50=17,'Tipo '!$B$18,IF(D50=18,'Tipo '!$B$19,IF(D50=19,'Tipo '!$B$20,IF(D50=20,'Tipo '!$B$21,"No ha seleccionado un tipo de contrato válido"))))))))))))))))))))</f>
        <v>CONVENIOS DE COOPERACION</v>
      </c>
      <c r="F50" s="63" t="s">
        <v>107</v>
      </c>
      <c r="G50" s="63" t="s">
        <v>116</v>
      </c>
      <c r="H50" s="64" t="s">
        <v>795</v>
      </c>
      <c r="I50" s="83" t="s">
        <v>163</v>
      </c>
      <c r="J50" s="84">
        <v>3</v>
      </c>
      <c r="K50" s="65" t="str">
        <f>IF(J50=1,'Equivalencia BH-BMPT'!$D$2,IF(J50=2,'Equivalencia BH-BMPT'!$D$3,IF(J50=3,'Equivalencia BH-BMPT'!$D$4,IF(J50=4,'Equivalencia BH-BMPT'!$D$5,IF(J50=5,'Equivalencia BH-BMPT'!$D$6,IF(J50=6,'Equivalencia BH-BMPT'!$D$7,IF(J50=7,'Equivalencia BH-BMPT'!$D$8,IF(J50=8,'Equivalencia BH-BMPT'!$D$9,IF(J50=9,'Equivalencia BH-BMPT'!$D$10,IF(J50=10,'Equivalencia BH-BMPT'!$D$11,IF(J50=11,'Equivalencia BH-BMPT'!$D$12,IF(J50=12,'Equivalencia BH-BMPT'!$D$13,IF(J50=13,'Equivalencia BH-BMPT'!$D$14,IF(J50=14,'Equivalencia BH-BMPT'!$D$15,IF(J50=15,'Equivalencia BH-BMPT'!$D$16,IF(J50=16,'Equivalencia BH-BMPT'!$D$17,IF(J50=17,'Equivalencia BH-BMPT'!$D$18,IF(J50=18,'Equivalencia BH-BMPT'!$D$19,IF(J50=19,'Equivalencia BH-BMPT'!$D$20,IF(J50=20,'Equivalencia BH-BMPT'!$D$21,IF(J50=21,'Equivalencia BH-BMPT'!$D$22,IF(J50=22,'Equivalencia BH-BMPT'!$D$23,IF(J50=23,'Equivalencia BH-BMPT'!#REF!,IF(J50=24,'Equivalencia BH-BMPT'!$D$25,IF(J50=25,'Equivalencia BH-BMPT'!$D$26,IF(J50=26,'Equivalencia BH-BMPT'!$D$27,IF(J50=27,'Equivalencia BH-BMPT'!$D$28,IF(J50=28,'Equivalencia BH-BMPT'!$D$29,IF(J50=29,'Equivalencia BH-BMPT'!$D$30,IF(J50=30,'Equivalencia BH-BMPT'!$D$31,IF(J50=31,'Equivalencia BH-BMPT'!$D$32,IF(J50=32,'Equivalencia BH-BMPT'!$D$33,IF(J50=33,'Equivalencia BH-BMPT'!$D$34,IF(J50=34,'Equivalencia BH-BMPT'!$D$35,IF(J50=35,'Equivalencia BH-BMPT'!$D$36,IF(J50=36,'Equivalencia BH-BMPT'!$D$37,IF(J50=37,'Equivalencia BH-BMPT'!$D$38,IF(J50=38,'Equivalencia BH-BMPT'!#REF!,IF(J50=39,'Equivalencia BH-BMPT'!$D$40,IF(J50=40,'Equivalencia BH-BMPT'!$D$41,IF(J50=41,'Equivalencia BH-BMPT'!$D$42,IF(J50=42,'Equivalencia BH-BMPT'!$D$43,IF(J50=43,'Equivalencia BH-BMPT'!$D$44,IF(J50=44,'Equivalencia BH-BMPT'!$D$45,IF(J50=45,'Equivalencia BH-BMPT'!$D$46,"No ha seleccionado un número de programa")))))))))))))))))))))))))))))))))))))))))))))</f>
        <v>Igualdad y autonomía para una Bogotá incluyente</v>
      </c>
      <c r="L50" s="79" t="s">
        <v>642</v>
      </c>
      <c r="M50" s="113">
        <v>860066942</v>
      </c>
      <c r="N50" s="97" t="s">
        <v>688</v>
      </c>
      <c r="O50" s="110">
        <v>39000000</v>
      </c>
      <c r="P50" s="66"/>
      <c r="Q50" s="67"/>
      <c r="R50" s="100"/>
      <c r="S50" s="100"/>
      <c r="T50" s="100">
        <f t="shared" si="4"/>
        <v>39000000</v>
      </c>
      <c r="U50" s="100">
        <v>26740760</v>
      </c>
      <c r="V50" s="106">
        <v>43185</v>
      </c>
      <c r="W50" s="106">
        <v>43185</v>
      </c>
      <c r="X50" s="105"/>
      <c r="Y50" s="86">
        <v>365</v>
      </c>
      <c r="Z50" s="86">
        <v>0</v>
      </c>
      <c r="AA50" s="68"/>
      <c r="AB50" s="62"/>
      <c r="AC50" s="62" t="s">
        <v>791</v>
      </c>
      <c r="AD50" s="62"/>
      <c r="AE50" s="62"/>
      <c r="AF50" s="69">
        <f t="shared" si="1"/>
        <v>0.68566051282051277</v>
      </c>
      <c r="AG50" s="27"/>
      <c r="AH50" s="27" t="b">
        <f t="shared" si="2"/>
        <v>0</v>
      </c>
    </row>
    <row r="51" spans="1:34" ht="44.25" customHeight="1" x14ac:dyDescent="0.25">
      <c r="A51" s="86">
        <v>38</v>
      </c>
      <c r="B51" s="86">
        <v>2018</v>
      </c>
      <c r="C51" s="87" t="s">
        <v>307</v>
      </c>
      <c r="D51" s="86">
        <v>5</v>
      </c>
      <c r="E51" s="87" t="str">
        <f>IF(D51=1,'Tipo '!$B$2,IF(D51=2,'Tipo '!$B$3,IF(D51=3,'Tipo '!$B$4,IF(D51=4,'Tipo '!$B$5,IF(D51=5,'Tipo '!$B$6,IF(D51=6,'Tipo '!$B$7,IF(D51=7,'Tipo '!$B$8,IF(D51=8,'Tipo '!$B$9,IF(D51=9,'Tipo '!$B$10,IF(D51=10,'Tipo '!$B$11,IF(D51=11,'Tipo '!$B$12,IF(D51=12,'Tipo '!$B$13,IF(D51=13,'Tipo '!$B$14,IF(D51=14,'Tipo '!$B$15,IF(D51=15,'Tipo '!$B$16,IF(D51=16,'Tipo '!$B$17,IF(D51=17,'Tipo '!$B$18,IF(D51=18,'Tipo '!$B$19,IF(D51=19,'Tipo '!$B$20,IF(D51=20,'Tipo '!$B$21,"No ha seleccionado un tipo de contrato válido"))))))))))))))))))))</f>
        <v>CONTRATOS DE PRESTACIÓN DE SERVICIOS PROFESIONALES Y DE APOYO A LA GESTIÓN</v>
      </c>
      <c r="F51" s="112" t="s">
        <v>107</v>
      </c>
      <c r="G51" s="63" t="s">
        <v>116</v>
      </c>
      <c r="H51" s="64" t="s">
        <v>458</v>
      </c>
      <c r="I51" s="83" t="s">
        <v>163</v>
      </c>
      <c r="J51" s="84">
        <v>45</v>
      </c>
      <c r="K51" s="65" t="str">
        <f>IF(J51=1,'Equivalencia BH-BMPT'!$D$2,IF(J51=2,'Equivalencia BH-BMPT'!$D$3,IF(J51=3,'Equivalencia BH-BMPT'!$D$4,IF(J51=4,'Equivalencia BH-BMPT'!$D$5,IF(J51=5,'Equivalencia BH-BMPT'!$D$6,IF(J51=6,'Equivalencia BH-BMPT'!$D$7,IF(J51=7,'Equivalencia BH-BMPT'!$D$8,IF(J51=8,'Equivalencia BH-BMPT'!$D$9,IF(J51=9,'Equivalencia BH-BMPT'!$D$10,IF(J51=10,'Equivalencia BH-BMPT'!$D$11,IF(J51=11,'Equivalencia BH-BMPT'!$D$12,IF(J51=12,'Equivalencia BH-BMPT'!$D$13,IF(J51=13,'Equivalencia BH-BMPT'!$D$14,IF(J51=14,'Equivalencia BH-BMPT'!$D$15,IF(J51=15,'Equivalencia BH-BMPT'!$D$16,IF(J51=16,'Equivalencia BH-BMPT'!$D$17,IF(J51=17,'Equivalencia BH-BMPT'!$D$18,IF(J51=18,'Equivalencia BH-BMPT'!$D$19,IF(J51=19,'Equivalencia BH-BMPT'!$D$20,IF(J51=20,'Equivalencia BH-BMPT'!$D$21,IF(J51=21,'Equivalencia BH-BMPT'!$D$22,IF(J51=22,'Equivalencia BH-BMPT'!$D$23,IF(J51=23,'Equivalencia BH-BMPT'!#REF!,IF(J51=24,'Equivalencia BH-BMPT'!$D$25,IF(J51=25,'Equivalencia BH-BMPT'!$D$26,IF(J51=26,'Equivalencia BH-BMPT'!$D$27,IF(J51=27,'Equivalencia BH-BMPT'!$D$28,IF(J51=28,'Equivalencia BH-BMPT'!$D$29,IF(J51=29,'Equivalencia BH-BMPT'!$D$30,IF(J51=30,'Equivalencia BH-BMPT'!$D$31,IF(J51=31,'Equivalencia BH-BMPT'!$D$32,IF(J51=32,'Equivalencia BH-BMPT'!$D$33,IF(J51=33,'Equivalencia BH-BMPT'!$D$34,IF(J51=34,'Equivalencia BH-BMPT'!$D$35,IF(J51=35,'Equivalencia BH-BMPT'!$D$36,IF(J51=36,'Equivalencia BH-BMPT'!$D$37,IF(J51=37,'Equivalencia BH-BMPT'!$D$38,IF(J51=38,'Equivalencia BH-BMPT'!#REF!,IF(J51=39,'Equivalencia BH-BMPT'!$D$40,IF(J51=40,'Equivalencia BH-BMPT'!$D$41,IF(J51=41,'Equivalencia BH-BMPT'!$D$42,IF(J51=42,'Equivalencia BH-BMPT'!$D$43,IF(J51=43,'Equivalencia BH-BMPT'!$D$44,IF(J51=44,'Equivalencia BH-BMPT'!$D$45,IF(J51=45,'Equivalencia BH-BMPT'!$D$46,"No ha seleccionado un número de programa")))))))))))))))))))))))))))))))))))))))))))))</f>
        <v>Gobernanza e influencia local, regional e internacional</v>
      </c>
      <c r="L51" s="79" t="s">
        <v>642</v>
      </c>
      <c r="M51" s="113">
        <v>80231510</v>
      </c>
      <c r="N51" s="97" t="s">
        <v>689</v>
      </c>
      <c r="O51" s="110">
        <v>19800000</v>
      </c>
      <c r="P51" s="66"/>
      <c r="Q51" s="67"/>
      <c r="R51" s="110">
        <v>1</v>
      </c>
      <c r="S51" s="100">
        <v>6453304</v>
      </c>
      <c r="T51" s="100">
        <f t="shared" si="4"/>
        <v>26253304</v>
      </c>
      <c r="U51" s="100">
        <v>23540000</v>
      </c>
      <c r="V51" s="106">
        <v>43118</v>
      </c>
      <c r="W51" s="105">
        <v>43119</v>
      </c>
      <c r="X51" s="105">
        <v>43480</v>
      </c>
      <c r="Y51" s="86">
        <v>270</v>
      </c>
      <c r="Z51" s="86">
        <v>88</v>
      </c>
      <c r="AA51" s="68"/>
      <c r="AB51" s="62"/>
      <c r="AC51" s="62" t="s">
        <v>791</v>
      </c>
      <c r="AD51" s="62"/>
      <c r="AE51" s="62"/>
      <c r="AF51" s="69">
        <f t="shared" si="1"/>
        <v>0.89664904653524757</v>
      </c>
      <c r="AG51" s="27"/>
      <c r="AH51" s="27" t="b">
        <f t="shared" si="2"/>
        <v>0</v>
      </c>
    </row>
    <row r="52" spans="1:34" ht="44.25" customHeight="1" x14ac:dyDescent="0.25">
      <c r="A52" s="111">
        <v>38</v>
      </c>
      <c r="B52" s="111">
        <v>2018</v>
      </c>
      <c r="C52" s="87"/>
      <c r="D52" s="86">
        <v>15</v>
      </c>
      <c r="E52" s="87" t="str">
        <f>IF(D52=1,'Tipo '!$B$2,IF(D52=2,'Tipo '!$B$3,IF(D52=3,'Tipo '!$B$4,IF(D52=4,'Tipo '!$B$5,IF(D52=5,'Tipo '!$B$6,IF(D52=6,'Tipo '!$B$7,IF(D52=7,'Tipo '!$B$8,IF(D52=8,'Tipo '!$B$9,IF(D52=9,'Tipo '!$B$10,IF(D52=10,'Tipo '!$B$11,IF(D52=11,'Tipo '!$B$12,IF(D52=12,'Tipo '!$B$13,IF(D52=13,'Tipo '!$B$14,IF(D52=14,'Tipo '!$B$15,IF(D52=15,'Tipo '!$B$16,IF(D52=16,'Tipo '!$B$17,IF(D52=17,'Tipo '!$B$18,IF(D52=18,'Tipo '!$B$19,IF(D52=19,'Tipo '!$B$20,IF(D52=20,'Tipo '!$B$21,"No ha seleccionado un tipo de contrato válido"))))))))))))))))))))</f>
        <v>CONVENIOS DE COOPERACION</v>
      </c>
      <c r="F52" s="63" t="s">
        <v>107</v>
      </c>
      <c r="G52" s="63" t="s">
        <v>116</v>
      </c>
      <c r="H52" s="64" t="s">
        <v>796</v>
      </c>
      <c r="I52" s="83" t="s">
        <v>163</v>
      </c>
      <c r="J52" s="84">
        <v>3</v>
      </c>
      <c r="K52" s="65" t="str">
        <f>IF(J52=1,'Equivalencia BH-BMPT'!$D$2,IF(J52=2,'Equivalencia BH-BMPT'!$D$3,IF(J52=3,'Equivalencia BH-BMPT'!$D$4,IF(J52=4,'Equivalencia BH-BMPT'!$D$5,IF(J52=5,'Equivalencia BH-BMPT'!$D$6,IF(J52=6,'Equivalencia BH-BMPT'!$D$7,IF(J52=7,'Equivalencia BH-BMPT'!$D$8,IF(J52=8,'Equivalencia BH-BMPT'!$D$9,IF(J52=9,'Equivalencia BH-BMPT'!$D$10,IF(J52=10,'Equivalencia BH-BMPT'!$D$11,IF(J52=11,'Equivalencia BH-BMPT'!$D$12,IF(J52=12,'Equivalencia BH-BMPT'!$D$13,IF(J52=13,'Equivalencia BH-BMPT'!$D$14,IF(J52=14,'Equivalencia BH-BMPT'!$D$15,IF(J52=15,'Equivalencia BH-BMPT'!$D$16,IF(J52=16,'Equivalencia BH-BMPT'!$D$17,IF(J52=17,'Equivalencia BH-BMPT'!$D$18,IF(J52=18,'Equivalencia BH-BMPT'!$D$19,IF(J52=19,'Equivalencia BH-BMPT'!$D$20,IF(J52=20,'Equivalencia BH-BMPT'!$D$21,IF(J52=21,'Equivalencia BH-BMPT'!$D$22,IF(J52=22,'Equivalencia BH-BMPT'!$D$23,IF(J52=23,'Equivalencia BH-BMPT'!#REF!,IF(J52=24,'Equivalencia BH-BMPT'!$D$25,IF(J52=25,'Equivalencia BH-BMPT'!$D$26,IF(J52=26,'Equivalencia BH-BMPT'!$D$27,IF(J52=27,'Equivalencia BH-BMPT'!$D$28,IF(J52=28,'Equivalencia BH-BMPT'!$D$29,IF(J52=29,'Equivalencia BH-BMPT'!$D$30,IF(J52=30,'Equivalencia BH-BMPT'!$D$31,IF(J52=31,'Equivalencia BH-BMPT'!$D$32,IF(J52=32,'Equivalencia BH-BMPT'!$D$33,IF(J52=33,'Equivalencia BH-BMPT'!$D$34,IF(J52=34,'Equivalencia BH-BMPT'!$D$35,IF(J52=35,'Equivalencia BH-BMPT'!$D$36,IF(J52=36,'Equivalencia BH-BMPT'!$D$37,IF(J52=37,'Equivalencia BH-BMPT'!$D$38,IF(J52=38,'Equivalencia BH-BMPT'!#REF!,IF(J52=39,'Equivalencia BH-BMPT'!$D$40,IF(J52=40,'Equivalencia BH-BMPT'!$D$41,IF(J52=41,'Equivalencia BH-BMPT'!$D$42,IF(J52=42,'Equivalencia BH-BMPT'!$D$43,IF(J52=43,'Equivalencia BH-BMPT'!$D$44,IF(J52=44,'Equivalencia BH-BMPT'!$D$45,IF(J52=45,'Equivalencia BH-BMPT'!$D$46,"No ha seleccionado un número de programa")))))))))))))))))))))))))))))))))))))))))))))</f>
        <v>Igualdad y autonomía para una Bogotá incluyente</v>
      </c>
      <c r="L52" s="79" t="s">
        <v>642</v>
      </c>
      <c r="M52" s="113">
        <v>860066942</v>
      </c>
      <c r="N52" s="97" t="s">
        <v>688</v>
      </c>
      <c r="O52" s="110">
        <v>3000000000</v>
      </c>
      <c r="P52" s="66"/>
      <c r="Q52" s="67"/>
      <c r="R52" s="100"/>
      <c r="S52" s="100"/>
      <c r="T52" s="100">
        <f t="shared" si="4"/>
        <v>3000000000</v>
      </c>
      <c r="U52" s="100">
        <v>2699160000</v>
      </c>
      <c r="V52" s="106">
        <v>43185</v>
      </c>
      <c r="W52" s="106">
        <v>43185</v>
      </c>
      <c r="X52" s="105"/>
      <c r="Y52" s="86">
        <v>365</v>
      </c>
      <c r="Z52" s="86">
        <v>0</v>
      </c>
      <c r="AA52" s="68"/>
      <c r="AB52" s="62"/>
      <c r="AC52" s="62" t="s">
        <v>791</v>
      </c>
      <c r="AD52" s="62"/>
      <c r="AE52" s="62"/>
      <c r="AF52" s="69">
        <f t="shared" si="1"/>
        <v>0.89971999999999996</v>
      </c>
      <c r="AG52" s="27"/>
      <c r="AH52" s="27" t="b">
        <f t="shared" si="2"/>
        <v>0</v>
      </c>
    </row>
    <row r="53" spans="1:34" ht="44.25" customHeight="1" x14ac:dyDescent="0.25">
      <c r="A53" s="86">
        <v>39</v>
      </c>
      <c r="B53" s="86">
        <v>2018</v>
      </c>
      <c r="C53" s="87" t="s">
        <v>308</v>
      </c>
      <c r="D53" s="74">
        <v>5</v>
      </c>
      <c r="E53" s="87" t="str">
        <f>IF(D53=1,'Tipo '!$B$2,IF(D53=2,'Tipo '!$B$3,IF(D53=3,'Tipo '!$B$4,IF(D53=4,'Tipo '!$B$5,IF(D53=5,'Tipo '!$B$6,IF(D53=6,'Tipo '!$B$7,IF(D53=7,'Tipo '!$B$8,IF(D53=8,'Tipo '!$B$9,IF(D53=9,'Tipo '!$B$10,IF(D53=10,'Tipo '!$B$11,IF(D53=11,'Tipo '!$B$12,IF(D53=12,'Tipo '!$B$13,IF(D53=13,'Tipo '!$B$14,IF(D53=14,'Tipo '!$B$15,IF(D53=15,'Tipo '!$B$16,IF(D53=16,'Tipo '!$B$17,IF(D53=17,'Tipo '!$B$18,IF(D53=18,'Tipo '!$B$19,IF(D53=19,'Tipo '!$B$20,IF(D53=20,'Tipo '!$B$21,"No ha seleccionado un tipo de contrato válido"))))))))))))))))))))</f>
        <v>CONTRATOS DE PRESTACIÓN DE SERVICIOS PROFESIONALES Y DE APOYO A LA GESTIÓN</v>
      </c>
      <c r="F53" s="112" t="s">
        <v>107</v>
      </c>
      <c r="G53" s="63" t="s">
        <v>116</v>
      </c>
      <c r="H53" s="64" t="s">
        <v>459</v>
      </c>
      <c r="I53" s="83" t="s">
        <v>163</v>
      </c>
      <c r="J53" s="84">
        <v>45</v>
      </c>
      <c r="K53" s="65" t="str">
        <f>IF(J53=1,'Equivalencia BH-BMPT'!$D$2,IF(J53=2,'Equivalencia BH-BMPT'!$D$3,IF(J53=3,'Equivalencia BH-BMPT'!$D$4,IF(J53=4,'Equivalencia BH-BMPT'!$D$5,IF(J53=5,'Equivalencia BH-BMPT'!$D$6,IF(J53=6,'Equivalencia BH-BMPT'!$D$7,IF(J53=7,'Equivalencia BH-BMPT'!$D$8,IF(J53=8,'Equivalencia BH-BMPT'!$D$9,IF(J53=9,'Equivalencia BH-BMPT'!$D$10,IF(J53=10,'Equivalencia BH-BMPT'!$D$11,IF(J53=11,'Equivalencia BH-BMPT'!$D$12,IF(J53=12,'Equivalencia BH-BMPT'!$D$13,IF(J53=13,'Equivalencia BH-BMPT'!$D$14,IF(J53=14,'Equivalencia BH-BMPT'!$D$15,IF(J53=15,'Equivalencia BH-BMPT'!$D$16,IF(J53=16,'Equivalencia BH-BMPT'!$D$17,IF(J53=17,'Equivalencia BH-BMPT'!$D$18,IF(J53=18,'Equivalencia BH-BMPT'!$D$19,IF(J53=19,'Equivalencia BH-BMPT'!$D$20,IF(J53=20,'Equivalencia BH-BMPT'!$D$21,IF(J53=21,'Equivalencia BH-BMPT'!$D$22,IF(J53=22,'Equivalencia BH-BMPT'!$D$23,IF(J53=23,'Equivalencia BH-BMPT'!#REF!,IF(J53=24,'Equivalencia BH-BMPT'!$D$25,IF(J53=25,'Equivalencia BH-BMPT'!$D$26,IF(J53=26,'Equivalencia BH-BMPT'!$D$27,IF(J53=27,'Equivalencia BH-BMPT'!$D$28,IF(J53=28,'Equivalencia BH-BMPT'!$D$29,IF(J53=29,'Equivalencia BH-BMPT'!$D$30,IF(J53=30,'Equivalencia BH-BMPT'!$D$31,IF(J53=31,'Equivalencia BH-BMPT'!$D$32,IF(J53=32,'Equivalencia BH-BMPT'!$D$33,IF(J53=33,'Equivalencia BH-BMPT'!$D$34,IF(J53=34,'Equivalencia BH-BMPT'!$D$35,IF(J53=35,'Equivalencia BH-BMPT'!$D$36,IF(J53=36,'Equivalencia BH-BMPT'!$D$37,IF(J53=37,'Equivalencia BH-BMPT'!$D$38,IF(J53=38,'Equivalencia BH-BMPT'!#REF!,IF(J53=39,'Equivalencia BH-BMPT'!$D$40,IF(J53=40,'Equivalencia BH-BMPT'!$D$41,IF(J53=41,'Equivalencia BH-BMPT'!$D$42,IF(J53=42,'Equivalencia BH-BMPT'!$D$43,IF(J53=43,'Equivalencia BH-BMPT'!$D$44,IF(J53=44,'Equivalencia BH-BMPT'!$D$45,IF(J53=45,'Equivalencia BH-BMPT'!$D$46,"No ha seleccionado un número de programa")))))))))))))))))))))))))))))))))))))))))))))</f>
        <v>Gobernanza e influencia local, regional e internacional</v>
      </c>
      <c r="L53" s="79" t="s">
        <v>642</v>
      </c>
      <c r="M53" s="113">
        <v>79750912</v>
      </c>
      <c r="N53" s="97" t="s">
        <v>690</v>
      </c>
      <c r="O53" s="110">
        <v>20250000</v>
      </c>
      <c r="P53" s="66"/>
      <c r="Q53" s="67"/>
      <c r="R53" s="110">
        <v>2</v>
      </c>
      <c r="S53" s="100">
        <v>9600000</v>
      </c>
      <c r="T53" s="100">
        <f t="shared" si="4"/>
        <v>29850000</v>
      </c>
      <c r="U53" s="100">
        <v>24075000</v>
      </c>
      <c r="V53" s="106">
        <v>43118</v>
      </c>
      <c r="W53" s="105">
        <v>43119</v>
      </c>
      <c r="X53" s="105">
        <v>43519</v>
      </c>
      <c r="Y53" s="86">
        <v>270</v>
      </c>
      <c r="Z53" s="86">
        <v>128</v>
      </c>
      <c r="AA53" s="68"/>
      <c r="AB53" s="62"/>
      <c r="AC53" s="62" t="s">
        <v>791</v>
      </c>
      <c r="AD53" s="62"/>
      <c r="AE53" s="62"/>
      <c r="AF53" s="69">
        <f t="shared" si="1"/>
        <v>0.80653266331658291</v>
      </c>
      <c r="AG53" s="27"/>
      <c r="AH53" s="27" t="b">
        <f t="shared" si="2"/>
        <v>0</v>
      </c>
    </row>
    <row r="54" spans="1:34" ht="44.25" customHeight="1" x14ac:dyDescent="0.25">
      <c r="A54" s="86">
        <v>40</v>
      </c>
      <c r="B54" s="86">
        <v>2018</v>
      </c>
      <c r="C54" s="87" t="s">
        <v>309</v>
      </c>
      <c r="D54" s="74">
        <v>5</v>
      </c>
      <c r="E54" s="87" t="str">
        <f>IF(D54=1,'Tipo '!$B$2,IF(D54=2,'Tipo '!$B$3,IF(D54=3,'Tipo '!$B$4,IF(D54=4,'Tipo '!$B$5,IF(D54=5,'Tipo '!$B$6,IF(D54=6,'Tipo '!$B$7,IF(D54=7,'Tipo '!$B$8,IF(D54=8,'Tipo '!$B$9,IF(D54=9,'Tipo '!$B$10,IF(D54=10,'Tipo '!$B$11,IF(D54=11,'Tipo '!$B$12,IF(D54=12,'Tipo '!$B$13,IF(D54=13,'Tipo '!$B$14,IF(D54=14,'Tipo '!$B$15,IF(D54=15,'Tipo '!$B$16,IF(D54=16,'Tipo '!$B$17,IF(D54=17,'Tipo '!$B$18,IF(D54=18,'Tipo '!$B$19,IF(D54=19,'Tipo '!$B$20,IF(D54=20,'Tipo '!$B$21,"No ha seleccionado un tipo de contrato válido"))))))))))))))))))))</f>
        <v>CONTRATOS DE PRESTACIÓN DE SERVICIOS PROFESIONALES Y DE APOYO A LA GESTIÓN</v>
      </c>
      <c r="F54" s="112" t="s">
        <v>107</v>
      </c>
      <c r="G54" s="63" t="s">
        <v>116</v>
      </c>
      <c r="H54" s="64" t="s">
        <v>460</v>
      </c>
      <c r="I54" s="83" t="s">
        <v>163</v>
      </c>
      <c r="J54" s="84">
        <v>45</v>
      </c>
      <c r="K54" s="65" t="str">
        <f>IF(J54=1,'Equivalencia BH-BMPT'!$D$2,IF(J54=2,'Equivalencia BH-BMPT'!$D$3,IF(J54=3,'Equivalencia BH-BMPT'!$D$4,IF(J54=4,'Equivalencia BH-BMPT'!$D$5,IF(J54=5,'Equivalencia BH-BMPT'!$D$6,IF(J54=6,'Equivalencia BH-BMPT'!$D$7,IF(J54=7,'Equivalencia BH-BMPT'!$D$8,IF(J54=8,'Equivalencia BH-BMPT'!$D$9,IF(J54=9,'Equivalencia BH-BMPT'!$D$10,IF(J54=10,'Equivalencia BH-BMPT'!$D$11,IF(J54=11,'Equivalencia BH-BMPT'!$D$12,IF(J54=12,'Equivalencia BH-BMPT'!$D$13,IF(J54=13,'Equivalencia BH-BMPT'!$D$14,IF(J54=14,'Equivalencia BH-BMPT'!$D$15,IF(J54=15,'Equivalencia BH-BMPT'!$D$16,IF(J54=16,'Equivalencia BH-BMPT'!$D$17,IF(J54=17,'Equivalencia BH-BMPT'!$D$18,IF(J54=18,'Equivalencia BH-BMPT'!$D$19,IF(J54=19,'Equivalencia BH-BMPT'!$D$20,IF(J54=20,'Equivalencia BH-BMPT'!$D$21,IF(J54=21,'Equivalencia BH-BMPT'!$D$22,IF(J54=22,'Equivalencia BH-BMPT'!$D$23,IF(J54=23,'Equivalencia BH-BMPT'!#REF!,IF(J54=24,'Equivalencia BH-BMPT'!$D$25,IF(J54=25,'Equivalencia BH-BMPT'!$D$26,IF(J54=26,'Equivalencia BH-BMPT'!$D$27,IF(J54=27,'Equivalencia BH-BMPT'!$D$28,IF(J54=28,'Equivalencia BH-BMPT'!$D$29,IF(J54=29,'Equivalencia BH-BMPT'!$D$30,IF(J54=30,'Equivalencia BH-BMPT'!$D$31,IF(J54=31,'Equivalencia BH-BMPT'!$D$32,IF(J54=32,'Equivalencia BH-BMPT'!$D$33,IF(J54=33,'Equivalencia BH-BMPT'!$D$34,IF(J54=34,'Equivalencia BH-BMPT'!$D$35,IF(J54=35,'Equivalencia BH-BMPT'!$D$36,IF(J54=36,'Equivalencia BH-BMPT'!$D$37,IF(J54=37,'Equivalencia BH-BMPT'!$D$38,IF(J54=38,'Equivalencia BH-BMPT'!#REF!,IF(J54=39,'Equivalencia BH-BMPT'!$D$40,IF(J54=40,'Equivalencia BH-BMPT'!$D$41,IF(J54=41,'Equivalencia BH-BMPT'!$D$42,IF(J54=42,'Equivalencia BH-BMPT'!$D$43,IF(J54=43,'Equivalencia BH-BMPT'!$D$44,IF(J54=44,'Equivalencia BH-BMPT'!$D$45,IF(J54=45,'Equivalencia BH-BMPT'!$D$46,"No ha seleccionado un número de programa")))))))))))))))))))))))))))))))))))))))))))))</f>
        <v>Gobernanza e influencia local, regional e internacional</v>
      </c>
      <c r="L54" s="79" t="s">
        <v>642</v>
      </c>
      <c r="M54" s="113">
        <v>1081513248</v>
      </c>
      <c r="N54" s="97" t="s">
        <v>691</v>
      </c>
      <c r="O54" s="110">
        <v>46800000</v>
      </c>
      <c r="P54" s="66"/>
      <c r="Q54" s="67"/>
      <c r="R54" s="110">
        <v>2</v>
      </c>
      <c r="S54" s="100">
        <v>16986657</v>
      </c>
      <c r="T54" s="100">
        <f t="shared" si="4"/>
        <v>63786657</v>
      </c>
      <c r="U54" s="100">
        <v>55640000</v>
      </c>
      <c r="V54" s="106">
        <v>43118</v>
      </c>
      <c r="W54" s="105">
        <v>43119</v>
      </c>
      <c r="X54" s="105">
        <v>43489</v>
      </c>
      <c r="Y54" s="86">
        <v>270</v>
      </c>
      <c r="Z54" s="86">
        <v>98</v>
      </c>
      <c r="AA54" s="68"/>
      <c r="AB54" s="62"/>
      <c r="AC54" s="62" t="s">
        <v>791</v>
      </c>
      <c r="AD54" s="62"/>
      <c r="AE54" s="62"/>
      <c r="AF54" s="69">
        <f t="shared" si="1"/>
        <v>0.87228274088733004</v>
      </c>
      <c r="AG54" s="27"/>
      <c r="AH54" s="27" t="b">
        <f t="shared" si="2"/>
        <v>0</v>
      </c>
    </row>
    <row r="55" spans="1:34" ht="44.25" customHeight="1" x14ac:dyDescent="0.25">
      <c r="A55" s="86">
        <v>41</v>
      </c>
      <c r="B55" s="86">
        <v>2018</v>
      </c>
      <c r="C55" s="87" t="s">
        <v>310</v>
      </c>
      <c r="D55" s="74">
        <v>5</v>
      </c>
      <c r="E55" s="87" t="str">
        <f>IF(D55=1,'Tipo '!$B$2,IF(D55=2,'Tipo '!$B$3,IF(D55=3,'Tipo '!$B$4,IF(D55=4,'Tipo '!$B$5,IF(D55=5,'Tipo '!$B$6,IF(D55=6,'Tipo '!$B$7,IF(D55=7,'Tipo '!$B$8,IF(D55=8,'Tipo '!$B$9,IF(D55=9,'Tipo '!$B$10,IF(D55=10,'Tipo '!$B$11,IF(D55=11,'Tipo '!$B$12,IF(D55=12,'Tipo '!$B$13,IF(D55=13,'Tipo '!$B$14,IF(D55=14,'Tipo '!$B$15,IF(D55=15,'Tipo '!$B$16,IF(D55=16,'Tipo '!$B$17,IF(D55=17,'Tipo '!$B$18,IF(D55=18,'Tipo '!$B$19,IF(D55=19,'Tipo '!$B$20,IF(D55=20,'Tipo '!$B$21,"No ha seleccionado un tipo de contrato válido"))))))))))))))))))))</f>
        <v>CONTRATOS DE PRESTACIÓN DE SERVICIOS PROFESIONALES Y DE APOYO A LA GESTIÓN</v>
      </c>
      <c r="F55" s="112" t="s">
        <v>107</v>
      </c>
      <c r="G55" s="63" t="s">
        <v>116</v>
      </c>
      <c r="H55" s="64" t="s">
        <v>461</v>
      </c>
      <c r="I55" s="83" t="s">
        <v>163</v>
      </c>
      <c r="J55" s="84">
        <v>45</v>
      </c>
      <c r="K55" s="65" t="str">
        <f>IF(J55=1,'Equivalencia BH-BMPT'!$D$2,IF(J55=2,'Equivalencia BH-BMPT'!$D$3,IF(J55=3,'Equivalencia BH-BMPT'!$D$4,IF(J55=4,'Equivalencia BH-BMPT'!$D$5,IF(J55=5,'Equivalencia BH-BMPT'!$D$6,IF(J55=6,'Equivalencia BH-BMPT'!$D$7,IF(J55=7,'Equivalencia BH-BMPT'!$D$8,IF(J55=8,'Equivalencia BH-BMPT'!$D$9,IF(J55=9,'Equivalencia BH-BMPT'!$D$10,IF(J55=10,'Equivalencia BH-BMPT'!$D$11,IF(J55=11,'Equivalencia BH-BMPT'!$D$12,IF(J55=12,'Equivalencia BH-BMPT'!$D$13,IF(J55=13,'Equivalencia BH-BMPT'!$D$14,IF(J55=14,'Equivalencia BH-BMPT'!$D$15,IF(J55=15,'Equivalencia BH-BMPT'!$D$16,IF(J55=16,'Equivalencia BH-BMPT'!$D$17,IF(J55=17,'Equivalencia BH-BMPT'!$D$18,IF(J55=18,'Equivalencia BH-BMPT'!$D$19,IF(J55=19,'Equivalencia BH-BMPT'!$D$20,IF(J55=20,'Equivalencia BH-BMPT'!$D$21,IF(J55=21,'Equivalencia BH-BMPT'!$D$22,IF(J55=22,'Equivalencia BH-BMPT'!$D$23,IF(J55=23,'Equivalencia BH-BMPT'!#REF!,IF(J55=24,'Equivalencia BH-BMPT'!$D$25,IF(J55=25,'Equivalencia BH-BMPT'!$D$26,IF(J55=26,'Equivalencia BH-BMPT'!$D$27,IF(J55=27,'Equivalencia BH-BMPT'!$D$28,IF(J55=28,'Equivalencia BH-BMPT'!$D$29,IF(J55=29,'Equivalencia BH-BMPT'!$D$30,IF(J55=30,'Equivalencia BH-BMPT'!$D$31,IF(J55=31,'Equivalencia BH-BMPT'!$D$32,IF(J55=32,'Equivalencia BH-BMPT'!$D$33,IF(J55=33,'Equivalencia BH-BMPT'!$D$34,IF(J55=34,'Equivalencia BH-BMPT'!$D$35,IF(J55=35,'Equivalencia BH-BMPT'!$D$36,IF(J55=36,'Equivalencia BH-BMPT'!$D$37,IF(J55=37,'Equivalencia BH-BMPT'!$D$38,IF(J55=38,'Equivalencia BH-BMPT'!#REF!,IF(J55=39,'Equivalencia BH-BMPT'!$D$40,IF(J55=40,'Equivalencia BH-BMPT'!$D$41,IF(J55=41,'Equivalencia BH-BMPT'!$D$42,IF(J55=42,'Equivalencia BH-BMPT'!$D$43,IF(J55=43,'Equivalencia BH-BMPT'!$D$44,IF(J55=44,'Equivalencia BH-BMPT'!$D$45,IF(J55=45,'Equivalencia BH-BMPT'!$D$46,"No ha seleccionado un número de programa")))))))))))))))))))))))))))))))))))))))))))))</f>
        <v>Gobernanza e influencia local, regional e internacional</v>
      </c>
      <c r="L55" s="79" t="s">
        <v>642</v>
      </c>
      <c r="M55" s="113">
        <v>52109171</v>
      </c>
      <c r="N55" s="97" t="s">
        <v>692</v>
      </c>
      <c r="O55" s="110">
        <v>18900000</v>
      </c>
      <c r="P55" s="66"/>
      <c r="Q55" s="67"/>
      <c r="R55" s="110">
        <v>2</v>
      </c>
      <c r="S55" s="100">
        <v>7210000</v>
      </c>
      <c r="T55" s="100">
        <f t="shared" si="4"/>
        <v>26110000</v>
      </c>
      <c r="U55" s="100">
        <v>21350000</v>
      </c>
      <c r="V55" s="106">
        <v>43118</v>
      </c>
      <c r="W55" s="105">
        <v>43119</v>
      </c>
      <c r="X55" s="105">
        <v>43493</v>
      </c>
      <c r="Y55" s="86">
        <v>270</v>
      </c>
      <c r="Z55" s="86">
        <v>87</v>
      </c>
      <c r="AA55" s="68"/>
      <c r="AB55" s="62"/>
      <c r="AC55" s="62" t="s">
        <v>791</v>
      </c>
      <c r="AD55" s="62"/>
      <c r="AE55" s="62"/>
      <c r="AF55" s="69">
        <f t="shared" si="1"/>
        <v>0.81769436997319034</v>
      </c>
      <c r="AG55" s="27"/>
      <c r="AH55" s="27" t="b">
        <f t="shared" si="2"/>
        <v>0</v>
      </c>
    </row>
    <row r="56" spans="1:34" ht="44.25" customHeight="1" x14ac:dyDescent="0.25">
      <c r="A56" s="86">
        <v>42</v>
      </c>
      <c r="B56" s="86">
        <v>2018</v>
      </c>
      <c r="C56" s="87" t="s">
        <v>311</v>
      </c>
      <c r="D56" s="74">
        <v>5</v>
      </c>
      <c r="E56" s="87" t="str">
        <f>IF(D56=1,'Tipo '!$B$2,IF(D56=2,'Tipo '!$B$3,IF(D56=3,'Tipo '!$B$4,IF(D56=4,'Tipo '!$B$5,IF(D56=5,'Tipo '!$B$6,IF(D56=6,'Tipo '!$B$7,IF(D56=7,'Tipo '!$B$8,IF(D56=8,'Tipo '!$B$9,IF(D56=9,'Tipo '!$B$10,IF(D56=10,'Tipo '!$B$11,IF(D56=11,'Tipo '!$B$12,IF(D56=12,'Tipo '!$B$13,IF(D56=13,'Tipo '!$B$14,IF(D56=14,'Tipo '!$B$15,IF(D56=15,'Tipo '!$B$16,IF(D56=16,'Tipo '!$B$17,IF(D56=17,'Tipo '!$B$18,IF(D56=18,'Tipo '!$B$19,IF(D56=19,'Tipo '!$B$20,IF(D56=20,'Tipo '!$B$21,"No ha seleccionado un tipo de contrato válido"))))))))))))))))))))</f>
        <v>CONTRATOS DE PRESTACIÓN DE SERVICIOS PROFESIONALES Y DE APOYO A LA GESTIÓN</v>
      </c>
      <c r="F56" s="112" t="s">
        <v>107</v>
      </c>
      <c r="G56" s="63" t="s">
        <v>116</v>
      </c>
      <c r="H56" s="64" t="s">
        <v>462</v>
      </c>
      <c r="I56" s="83" t="s">
        <v>163</v>
      </c>
      <c r="J56" s="84">
        <v>45</v>
      </c>
      <c r="K56" s="65" t="str">
        <f>IF(J56=1,'Equivalencia BH-BMPT'!$D$2,IF(J56=2,'Equivalencia BH-BMPT'!$D$3,IF(J56=3,'Equivalencia BH-BMPT'!$D$4,IF(J56=4,'Equivalencia BH-BMPT'!$D$5,IF(J56=5,'Equivalencia BH-BMPT'!$D$6,IF(J56=6,'Equivalencia BH-BMPT'!$D$7,IF(J56=7,'Equivalencia BH-BMPT'!$D$8,IF(J56=8,'Equivalencia BH-BMPT'!$D$9,IF(J56=9,'Equivalencia BH-BMPT'!$D$10,IF(J56=10,'Equivalencia BH-BMPT'!$D$11,IF(J56=11,'Equivalencia BH-BMPT'!$D$12,IF(J56=12,'Equivalencia BH-BMPT'!$D$13,IF(J56=13,'Equivalencia BH-BMPT'!$D$14,IF(J56=14,'Equivalencia BH-BMPT'!$D$15,IF(J56=15,'Equivalencia BH-BMPT'!$D$16,IF(J56=16,'Equivalencia BH-BMPT'!$D$17,IF(J56=17,'Equivalencia BH-BMPT'!$D$18,IF(J56=18,'Equivalencia BH-BMPT'!$D$19,IF(J56=19,'Equivalencia BH-BMPT'!$D$20,IF(J56=20,'Equivalencia BH-BMPT'!$D$21,IF(J56=21,'Equivalencia BH-BMPT'!$D$22,IF(J56=22,'Equivalencia BH-BMPT'!$D$23,IF(J56=23,'Equivalencia BH-BMPT'!#REF!,IF(J56=24,'Equivalencia BH-BMPT'!$D$25,IF(J56=25,'Equivalencia BH-BMPT'!$D$26,IF(J56=26,'Equivalencia BH-BMPT'!$D$27,IF(J56=27,'Equivalencia BH-BMPT'!$D$28,IF(J56=28,'Equivalencia BH-BMPT'!$D$29,IF(J56=29,'Equivalencia BH-BMPT'!$D$30,IF(J56=30,'Equivalencia BH-BMPT'!$D$31,IF(J56=31,'Equivalencia BH-BMPT'!$D$32,IF(J56=32,'Equivalencia BH-BMPT'!$D$33,IF(J56=33,'Equivalencia BH-BMPT'!$D$34,IF(J56=34,'Equivalencia BH-BMPT'!$D$35,IF(J56=35,'Equivalencia BH-BMPT'!$D$36,IF(J56=36,'Equivalencia BH-BMPT'!$D$37,IF(J56=37,'Equivalencia BH-BMPT'!$D$38,IF(J56=38,'Equivalencia BH-BMPT'!#REF!,IF(J56=39,'Equivalencia BH-BMPT'!$D$40,IF(J56=40,'Equivalencia BH-BMPT'!$D$41,IF(J56=41,'Equivalencia BH-BMPT'!$D$42,IF(J56=42,'Equivalencia BH-BMPT'!$D$43,IF(J56=43,'Equivalencia BH-BMPT'!$D$44,IF(J56=44,'Equivalencia BH-BMPT'!$D$45,IF(J56=45,'Equivalencia BH-BMPT'!$D$46,"No ha seleccionado un número de programa")))))))))))))))))))))))))))))))))))))))))))))</f>
        <v>Gobernanza e influencia local, regional e internacional</v>
      </c>
      <c r="L56" s="79" t="s">
        <v>642</v>
      </c>
      <c r="M56" s="113">
        <v>1010200265</v>
      </c>
      <c r="N56" s="97" t="s">
        <v>693</v>
      </c>
      <c r="O56" s="110">
        <v>18000000</v>
      </c>
      <c r="P56" s="66"/>
      <c r="Q56" s="67"/>
      <c r="R56" s="110">
        <v>2</v>
      </c>
      <c r="S56" s="100">
        <v>7199981</v>
      </c>
      <c r="T56" s="100">
        <f t="shared" si="4"/>
        <v>25199981</v>
      </c>
      <c r="U56" s="100">
        <v>21400000</v>
      </c>
      <c r="V56" s="106">
        <v>43118</v>
      </c>
      <c r="W56" s="105">
        <v>43119</v>
      </c>
      <c r="X56" s="105">
        <v>43499</v>
      </c>
      <c r="Y56" s="86">
        <v>270</v>
      </c>
      <c r="Z56" s="86">
        <v>108</v>
      </c>
      <c r="AA56" s="68"/>
      <c r="AB56" s="62"/>
      <c r="AC56" s="62" t="s">
        <v>791</v>
      </c>
      <c r="AD56" s="62"/>
      <c r="AE56" s="62"/>
      <c r="AF56" s="69">
        <f t="shared" si="1"/>
        <v>0.84920698948146034</v>
      </c>
      <c r="AG56" s="27"/>
      <c r="AH56" s="27" t="b">
        <f t="shared" si="2"/>
        <v>0</v>
      </c>
    </row>
    <row r="57" spans="1:34" ht="44.25" customHeight="1" x14ac:dyDescent="0.25">
      <c r="A57" s="86">
        <v>43</v>
      </c>
      <c r="B57" s="86">
        <v>2018</v>
      </c>
      <c r="C57" s="87" t="s">
        <v>312</v>
      </c>
      <c r="D57" s="74">
        <v>5</v>
      </c>
      <c r="E57" s="87" t="str">
        <f>IF(D57=1,'Tipo '!$B$2,IF(D57=2,'Tipo '!$B$3,IF(D57=3,'Tipo '!$B$4,IF(D57=4,'Tipo '!$B$5,IF(D57=5,'Tipo '!$B$6,IF(D57=6,'Tipo '!$B$7,IF(D57=7,'Tipo '!$B$8,IF(D57=8,'Tipo '!$B$9,IF(D57=9,'Tipo '!$B$10,IF(D57=10,'Tipo '!$B$11,IF(D57=11,'Tipo '!$B$12,IF(D57=12,'Tipo '!$B$13,IF(D57=13,'Tipo '!$B$14,IF(D57=14,'Tipo '!$B$15,IF(D57=15,'Tipo '!$B$16,IF(D57=16,'Tipo '!$B$17,IF(D57=17,'Tipo '!$B$18,IF(D57=18,'Tipo '!$B$19,IF(D57=19,'Tipo '!$B$20,IF(D57=20,'Tipo '!$B$21,"No ha seleccionado un tipo de contrato válido"))))))))))))))))))))</f>
        <v>CONTRATOS DE PRESTACIÓN DE SERVICIOS PROFESIONALES Y DE APOYO A LA GESTIÓN</v>
      </c>
      <c r="F57" s="112" t="s">
        <v>107</v>
      </c>
      <c r="G57" s="63" t="s">
        <v>116</v>
      </c>
      <c r="H57" s="64" t="s">
        <v>463</v>
      </c>
      <c r="I57" s="83" t="s">
        <v>163</v>
      </c>
      <c r="J57" s="84">
        <v>45</v>
      </c>
      <c r="K57" s="65" t="str">
        <f>IF(J57=1,'Equivalencia BH-BMPT'!$D$2,IF(J57=2,'Equivalencia BH-BMPT'!$D$3,IF(J57=3,'Equivalencia BH-BMPT'!$D$4,IF(J57=4,'Equivalencia BH-BMPT'!$D$5,IF(J57=5,'Equivalencia BH-BMPT'!$D$6,IF(J57=6,'Equivalencia BH-BMPT'!$D$7,IF(J57=7,'Equivalencia BH-BMPT'!$D$8,IF(J57=8,'Equivalencia BH-BMPT'!$D$9,IF(J57=9,'Equivalencia BH-BMPT'!$D$10,IF(J57=10,'Equivalencia BH-BMPT'!$D$11,IF(J57=11,'Equivalencia BH-BMPT'!$D$12,IF(J57=12,'Equivalencia BH-BMPT'!$D$13,IF(J57=13,'Equivalencia BH-BMPT'!$D$14,IF(J57=14,'Equivalencia BH-BMPT'!$D$15,IF(J57=15,'Equivalencia BH-BMPT'!$D$16,IF(J57=16,'Equivalencia BH-BMPT'!$D$17,IF(J57=17,'Equivalencia BH-BMPT'!$D$18,IF(J57=18,'Equivalencia BH-BMPT'!$D$19,IF(J57=19,'Equivalencia BH-BMPT'!$D$20,IF(J57=20,'Equivalencia BH-BMPT'!$D$21,IF(J57=21,'Equivalencia BH-BMPT'!$D$22,IF(J57=22,'Equivalencia BH-BMPT'!$D$23,IF(J57=23,'Equivalencia BH-BMPT'!#REF!,IF(J57=24,'Equivalencia BH-BMPT'!$D$25,IF(J57=25,'Equivalencia BH-BMPT'!$D$26,IF(J57=26,'Equivalencia BH-BMPT'!$D$27,IF(J57=27,'Equivalencia BH-BMPT'!$D$28,IF(J57=28,'Equivalencia BH-BMPT'!$D$29,IF(J57=29,'Equivalencia BH-BMPT'!$D$30,IF(J57=30,'Equivalencia BH-BMPT'!$D$31,IF(J57=31,'Equivalencia BH-BMPT'!$D$32,IF(J57=32,'Equivalencia BH-BMPT'!$D$33,IF(J57=33,'Equivalencia BH-BMPT'!$D$34,IF(J57=34,'Equivalencia BH-BMPT'!$D$35,IF(J57=35,'Equivalencia BH-BMPT'!$D$36,IF(J57=36,'Equivalencia BH-BMPT'!$D$37,IF(J57=37,'Equivalencia BH-BMPT'!$D$38,IF(J57=38,'Equivalencia BH-BMPT'!#REF!,IF(J57=39,'Equivalencia BH-BMPT'!$D$40,IF(J57=40,'Equivalencia BH-BMPT'!$D$41,IF(J57=41,'Equivalencia BH-BMPT'!$D$42,IF(J57=42,'Equivalencia BH-BMPT'!$D$43,IF(J57=43,'Equivalencia BH-BMPT'!$D$44,IF(J57=44,'Equivalencia BH-BMPT'!$D$45,IF(J57=45,'Equivalencia BH-BMPT'!$D$46,"No ha seleccionado un número de programa")))))))))))))))))))))))))))))))))))))))))))))</f>
        <v>Gobernanza e influencia local, regional e internacional</v>
      </c>
      <c r="L57" s="79" t="s">
        <v>642</v>
      </c>
      <c r="M57" s="113">
        <v>76339794</v>
      </c>
      <c r="N57" s="97" t="s">
        <v>694</v>
      </c>
      <c r="O57" s="110">
        <v>18900000</v>
      </c>
      <c r="P57" s="66"/>
      <c r="Q57" s="67"/>
      <c r="R57" s="110">
        <v>2</v>
      </c>
      <c r="S57" s="100">
        <v>8400000</v>
      </c>
      <c r="T57" s="100">
        <f t="shared" si="4"/>
        <v>27300000</v>
      </c>
      <c r="U57" s="100">
        <v>22260000</v>
      </c>
      <c r="V57" s="106">
        <v>43118</v>
      </c>
      <c r="W57" s="105">
        <v>43122</v>
      </c>
      <c r="X57" s="105">
        <v>43514</v>
      </c>
      <c r="Y57" s="86">
        <v>270</v>
      </c>
      <c r="Z57" s="86">
        <v>120</v>
      </c>
      <c r="AA57" s="68"/>
      <c r="AB57" s="62"/>
      <c r="AC57" s="62" t="s">
        <v>791</v>
      </c>
      <c r="AD57" s="62"/>
      <c r="AE57" s="62"/>
      <c r="AF57" s="69">
        <f t="shared" si="1"/>
        <v>0.81538461538461537</v>
      </c>
      <c r="AG57" s="27"/>
      <c r="AH57" s="27" t="b">
        <f t="shared" si="2"/>
        <v>0</v>
      </c>
    </row>
    <row r="58" spans="1:34" ht="44.25" customHeight="1" x14ac:dyDescent="0.25">
      <c r="A58" s="86">
        <v>44</v>
      </c>
      <c r="B58" s="86">
        <v>2018</v>
      </c>
      <c r="C58" s="87" t="s">
        <v>313</v>
      </c>
      <c r="D58" s="74">
        <v>5</v>
      </c>
      <c r="E58" s="87" t="str">
        <f>IF(D58=1,'Tipo '!$B$2,IF(D58=2,'Tipo '!$B$3,IF(D58=3,'Tipo '!$B$4,IF(D58=4,'Tipo '!$B$5,IF(D58=5,'Tipo '!$B$6,IF(D58=6,'Tipo '!$B$7,IF(D58=7,'Tipo '!$B$8,IF(D58=8,'Tipo '!$B$9,IF(D58=9,'Tipo '!$B$10,IF(D58=10,'Tipo '!$B$11,IF(D58=11,'Tipo '!$B$12,IF(D58=12,'Tipo '!$B$13,IF(D58=13,'Tipo '!$B$14,IF(D58=14,'Tipo '!$B$15,IF(D58=15,'Tipo '!$B$16,IF(D58=16,'Tipo '!$B$17,IF(D58=17,'Tipo '!$B$18,IF(D58=18,'Tipo '!$B$19,IF(D58=19,'Tipo '!$B$20,IF(D58=20,'Tipo '!$B$21,"No ha seleccionado un tipo de contrato válido"))))))))))))))))))))</f>
        <v>CONTRATOS DE PRESTACIÓN DE SERVICIOS PROFESIONALES Y DE APOYO A LA GESTIÓN</v>
      </c>
      <c r="F58" s="112" t="s">
        <v>107</v>
      </c>
      <c r="G58" s="63" t="s">
        <v>116</v>
      </c>
      <c r="H58" s="64" t="s">
        <v>464</v>
      </c>
      <c r="I58" s="83" t="s">
        <v>163</v>
      </c>
      <c r="J58" s="84">
        <v>18</v>
      </c>
      <c r="K58" s="65" t="str">
        <f>IF(J58=1,'Equivalencia BH-BMPT'!$D$2,IF(J58=2,'Equivalencia BH-BMPT'!$D$3,IF(J58=3,'Equivalencia BH-BMPT'!$D$4,IF(J58=4,'Equivalencia BH-BMPT'!$D$5,IF(J58=5,'Equivalencia BH-BMPT'!$D$6,IF(J58=6,'Equivalencia BH-BMPT'!$D$7,IF(J58=7,'Equivalencia BH-BMPT'!$D$8,IF(J58=8,'Equivalencia BH-BMPT'!$D$9,IF(J58=9,'Equivalencia BH-BMPT'!$D$10,IF(J58=10,'Equivalencia BH-BMPT'!$D$11,IF(J58=11,'Equivalencia BH-BMPT'!$D$12,IF(J58=12,'Equivalencia BH-BMPT'!$D$13,IF(J58=13,'Equivalencia BH-BMPT'!$D$14,IF(J58=14,'Equivalencia BH-BMPT'!$D$15,IF(J58=15,'Equivalencia BH-BMPT'!$D$16,IF(J58=16,'Equivalencia BH-BMPT'!$D$17,IF(J58=17,'Equivalencia BH-BMPT'!$D$18,IF(J58=18,'Equivalencia BH-BMPT'!$D$19,IF(J58=19,'Equivalencia BH-BMPT'!$D$20,IF(J58=20,'Equivalencia BH-BMPT'!$D$21,IF(J58=21,'Equivalencia BH-BMPT'!$D$22,IF(J58=22,'Equivalencia BH-BMPT'!$D$23,IF(J58=23,'Equivalencia BH-BMPT'!#REF!,IF(J58=24,'Equivalencia BH-BMPT'!$D$25,IF(J58=25,'Equivalencia BH-BMPT'!$D$26,IF(J58=26,'Equivalencia BH-BMPT'!$D$27,IF(J58=27,'Equivalencia BH-BMPT'!$D$28,IF(J58=28,'Equivalencia BH-BMPT'!$D$29,IF(J58=29,'Equivalencia BH-BMPT'!$D$30,IF(J58=30,'Equivalencia BH-BMPT'!$D$31,IF(J58=31,'Equivalencia BH-BMPT'!$D$32,IF(J58=32,'Equivalencia BH-BMPT'!$D$33,IF(J58=33,'Equivalencia BH-BMPT'!$D$34,IF(J58=34,'Equivalencia BH-BMPT'!$D$35,IF(J58=35,'Equivalencia BH-BMPT'!$D$36,IF(J58=36,'Equivalencia BH-BMPT'!$D$37,IF(J58=37,'Equivalencia BH-BMPT'!$D$38,IF(J58=38,'Equivalencia BH-BMPT'!#REF!,IF(J58=39,'Equivalencia BH-BMPT'!$D$40,IF(J58=40,'Equivalencia BH-BMPT'!$D$41,IF(J58=41,'Equivalencia BH-BMPT'!$D$42,IF(J58=42,'Equivalencia BH-BMPT'!$D$43,IF(J58=43,'Equivalencia BH-BMPT'!$D$44,IF(J58=44,'Equivalencia BH-BMPT'!$D$45,IF(J58=45,'Equivalencia BH-BMPT'!$D$46,"No ha seleccionado un número de programa")))))))))))))))))))))))))))))))))))))))))))))</f>
        <v>Mejor movilidad para todos</v>
      </c>
      <c r="L58" s="79" t="s">
        <v>644</v>
      </c>
      <c r="M58" s="113">
        <v>1026568535</v>
      </c>
      <c r="N58" s="97" t="s">
        <v>695</v>
      </c>
      <c r="O58" s="110">
        <v>44550000</v>
      </c>
      <c r="P58" s="66"/>
      <c r="Q58" s="67"/>
      <c r="R58" s="110">
        <v>1</v>
      </c>
      <c r="S58" s="100">
        <v>18150000</v>
      </c>
      <c r="T58" s="100">
        <f t="shared" si="4"/>
        <v>62700000</v>
      </c>
      <c r="U58" s="100">
        <v>52470000</v>
      </c>
      <c r="V58" s="106">
        <v>43119</v>
      </c>
      <c r="W58" s="105">
        <v>43122</v>
      </c>
      <c r="X58" s="105">
        <v>43504</v>
      </c>
      <c r="Y58" s="86">
        <v>270</v>
      </c>
      <c r="Z58" s="86">
        <v>110</v>
      </c>
      <c r="AA58" s="68"/>
      <c r="AB58" s="62"/>
      <c r="AC58" s="62" t="s">
        <v>791</v>
      </c>
      <c r="AD58" s="62"/>
      <c r="AE58" s="62"/>
      <c r="AF58" s="69">
        <f t="shared" si="1"/>
        <v>0.83684210526315794</v>
      </c>
      <c r="AG58" s="27"/>
      <c r="AH58" s="27" t="b">
        <f t="shared" si="2"/>
        <v>0</v>
      </c>
    </row>
    <row r="59" spans="1:34" ht="44.25" customHeight="1" x14ac:dyDescent="0.25">
      <c r="A59" s="86">
        <v>45</v>
      </c>
      <c r="B59" s="86">
        <v>2018</v>
      </c>
      <c r="C59" s="87" t="s">
        <v>294</v>
      </c>
      <c r="D59" s="74">
        <v>5</v>
      </c>
      <c r="E59" s="87" t="str">
        <f>IF(D59=1,'Tipo '!$B$2,IF(D59=2,'Tipo '!$B$3,IF(D59=3,'Tipo '!$B$4,IF(D59=4,'Tipo '!$B$5,IF(D59=5,'Tipo '!$B$6,IF(D59=6,'Tipo '!$B$7,IF(D59=7,'Tipo '!$B$8,IF(D59=8,'Tipo '!$B$9,IF(D59=9,'Tipo '!$B$10,IF(D59=10,'Tipo '!$B$11,IF(D59=11,'Tipo '!$B$12,IF(D59=12,'Tipo '!$B$13,IF(D59=13,'Tipo '!$B$14,IF(D59=14,'Tipo '!$B$15,IF(D59=15,'Tipo '!$B$16,IF(D59=16,'Tipo '!$B$17,IF(D59=17,'Tipo '!$B$18,IF(D59=18,'Tipo '!$B$19,IF(D59=19,'Tipo '!$B$20,IF(D59=20,'Tipo '!$B$21,"No ha seleccionado un tipo de contrato válido"))))))))))))))))))))</f>
        <v>CONTRATOS DE PRESTACIÓN DE SERVICIOS PROFESIONALES Y DE APOYO A LA GESTIÓN</v>
      </c>
      <c r="F59" s="112" t="s">
        <v>107</v>
      </c>
      <c r="G59" s="63" t="s">
        <v>116</v>
      </c>
      <c r="H59" s="64" t="s">
        <v>465</v>
      </c>
      <c r="I59" s="83" t="s">
        <v>163</v>
      </c>
      <c r="J59" s="84">
        <v>45</v>
      </c>
      <c r="K59" s="65" t="str">
        <f>IF(J59=1,'Equivalencia BH-BMPT'!$D$2,IF(J59=2,'Equivalencia BH-BMPT'!$D$3,IF(J59=3,'Equivalencia BH-BMPT'!$D$4,IF(J59=4,'Equivalencia BH-BMPT'!$D$5,IF(J59=5,'Equivalencia BH-BMPT'!$D$6,IF(J59=6,'Equivalencia BH-BMPT'!$D$7,IF(J59=7,'Equivalencia BH-BMPT'!$D$8,IF(J59=8,'Equivalencia BH-BMPT'!$D$9,IF(J59=9,'Equivalencia BH-BMPT'!$D$10,IF(J59=10,'Equivalencia BH-BMPT'!$D$11,IF(J59=11,'Equivalencia BH-BMPT'!$D$12,IF(J59=12,'Equivalencia BH-BMPT'!$D$13,IF(J59=13,'Equivalencia BH-BMPT'!$D$14,IF(J59=14,'Equivalencia BH-BMPT'!$D$15,IF(J59=15,'Equivalencia BH-BMPT'!$D$16,IF(J59=16,'Equivalencia BH-BMPT'!$D$17,IF(J59=17,'Equivalencia BH-BMPT'!$D$18,IF(J59=18,'Equivalencia BH-BMPT'!$D$19,IF(J59=19,'Equivalencia BH-BMPT'!$D$20,IF(J59=20,'Equivalencia BH-BMPT'!$D$21,IF(J59=21,'Equivalencia BH-BMPT'!$D$22,IF(J59=22,'Equivalencia BH-BMPT'!$D$23,IF(J59=23,'Equivalencia BH-BMPT'!#REF!,IF(J59=24,'Equivalencia BH-BMPT'!$D$25,IF(J59=25,'Equivalencia BH-BMPT'!$D$26,IF(J59=26,'Equivalencia BH-BMPT'!$D$27,IF(J59=27,'Equivalencia BH-BMPT'!$D$28,IF(J59=28,'Equivalencia BH-BMPT'!$D$29,IF(J59=29,'Equivalencia BH-BMPT'!$D$30,IF(J59=30,'Equivalencia BH-BMPT'!$D$31,IF(J59=31,'Equivalencia BH-BMPT'!$D$32,IF(J59=32,'Equivalencia BH-BMPT'!$D$33,IF(J59=33,'Equivalencia BH-BMPT'!$D$34,IF(J59=34,'Equivalencia BH-BMPT'!$D$35,IF(J59=35,'Equivalencia BH-BMPT'!$D$36,IF(J59=36,'Equivalencia BH-BMPT'!$D$37,IF(J59=37,'Equivalencia BH-BMPT'!$D$38,IF(J59=38,'Equivalencia BH-BMPT'!#REF!,IF(J59=39,'Equivalencia BH-BMPT'!$D$40,IF(J59=40,'Equivalencia BH-BMPT'!$D$41,IF(J59=41,'Equivalencia BH-BMPT'!$D$42,IF(J59=42,'Equivalencia BH-BMPT'!$D$43,IF(J59=43,'Equivalencia BH-BMPT'!$D$44,IF(J59=44,'Equivalencia BH-BMPT'!$D$45,IF(J59=45,'Equivalencia BH-BMPT'!$D$46,"No ha seleccionado un número de programa")))))))))))))))))))))))))))))))))))))))))))))</f>
        <v>Gobernanza e influencia local, regional e internacional</v>
      </c>
      <c r="L59" s="79" t="s">
        <v>642</v>
      </c>
      <c r="M59" s="113">
        <v>11206795</v>
      </c>
      <c r="N59" s="97" t="s">
        <v>696</v>
      </c>
      <c r="O59" s="110">
        <v>25200000</v>
      </c>
      <c r="P59" s="66"/>
      <c r="Q59" s="67"/>
      <c r="R59" s="110">
        <v>2</v>
      </c>
      <c r="S59" s="100">
        <v>10546649</v>
      </c>
      <c r="T59" s="100">
        <f t="shared" si="4"/>
        <v>35746649</v>
      </c>
      <c r="U59" s="100">
        <v>29960000</v>
      </c>
      <c r="V59" s="106">
        <v>43119</v>
      </c>
      <c r="W59" s="105">
        <v>43119</v>
      </c>
      <c r="X59" s="105">
        <v>43504</v>
      </c>
      <c r="Y59" s="86">
        <v>270</v>
      </c>
      <c r="Z59" s="86">
        <v>113</v>
      </c>
      <c r="AA59" s="68"/>
      <c r="AB59" s="62"/>
      <c r="AC59" s="62" t="s">
        <v>791</v>
      </c>
      <c r="AD59" s="62"/>
      <c r="AE59" s="62"/>
      <c r="AF59" s="69">
        <f t="shared" si="1"/>
        <v>0.83812051865337078</v>
      </c>
      <c r="AG59" s="27"/>
      <c r="AH59" s="27" t="b">
        <f t="shared" si="2"/>
        <v>0</v>
      </c>
    </row>
    <row r="60" spans="1:34" ht="44.25" customHeight="1" x14ac:dyDescent="0.25">
      <c r="A60" s="86">
        <v>46</v>
      </c>
      <c r="B60" s="86">
        <v>2018</v>
      </c>
      <c r="C60" s="87" t="s">
        <v>314</v>
      </c>
      <c r="D60" s="74">
        <v>5</v>
      </c>
      <c r="E60" s="87" t="str">
        <f>IF(D60=1,'Tipo '!$B$2,IF(D60=2,'Tipo '!$B$3,IF(D60=3,'Tipo '!$B$4,IF(D60=4,'Tipo '!$B$5,IF(D60=5,'Tipo '!$B$6,IF(D60=6,'Tipo '!$B$7,IF(D60=7,'Tipo '!$B$8,IF(D60=8,'Tipo '!$B$9,IF(D60=9,'Tipo '!$B$10,IF(D60=10,'Tipo '!$B$11,IF(D60=11,'Tipo '!$B$12,IF(D60=12,'Tipo '!$B$13,IF(D60=13,'Tipo '!$B$14,IF(D60=14,'Tipo '!$B$15,IF(D60=15,'Tipo '!$B$16,IF(D60=16,'Tipo '!$B$17,IF(D60=17,'Tipo '!$B$18,IF(D60=18,'Tipo '!$B$19,IF(D60=19,'Tipo '!$B$20,IF(D60=20,'Tipo '!$B$21,"No ha seleccionado un tipo de contrato válido"))))))))))))))))))))</f>
        <v>CONTRATOS DE PRESTACIÓN DE SERVICIOS PROFESIONALES Y DE APOYO A LA GESTIÓN</v>
      </c>
      <c r="F60" s="112" t="s">
        <v>107</v>
      </c>
      <c r="G60" s="63" t="s">
        <v>116</v>
      </c>
      <c r="H60" s="64" t="s">
        <v>466</v>
      </c>
      <c r="I60" s="83" t="s">
        <v>163</v>
      </c>
      <c r="J60" s="84">
        <v>45</v>
      </c>
      <c r="K60" s="65" t="str">
        <f>IF(J60=1,'Equivalencia BH-BMPT'!$D$2,IF(J60=2,'Equivalencia BH-BMPT'!$D$3,IF(J60=3,'Equivalencia BH-BMPT'!$D$4,IF(J60=4,'Equivalencia BH-BMPT'!$D$5,IF(J60=5,'Equivalencia BH-BMPT'!$D$6,IF(J60=6,'Equivalencia BH-BMPT'!$D$7,IF(J60=7,'Equivalencia BH-BMPT'!$D$8,IF(J60=8,'Equivalencia BH-BMPT'!$D$9,IF(J60=9,'Equivalencia BH-BMPT'!$D$10,IF(J60=10,'Equivalencia BH-BMPT'!$D$11,IF(J60=11,'Equivalencia BH-BMPT'!$D$12,IF(J60=12,'Equivalencia BH-BMPT'!$D$13,IF(J60=13,'Equivalencia BH-BMPT'!$D$14,IF(J60=14,'Equivalencia BH-BMPT'!$D$15,IF(J60=15,'Equivalencia BH-BMPT'!$D$16,IF(J60=16,'Equivalencia BH-BMPT'!$D$17,IF(J60=17,'Equivalencia BH-BMPT'!$D$18,IF(J60=18,'Equivalencia BH-BMPT'!$D$19,IF(J60=19,'Equivalencia BH-BMPT'!$D$20,IF(J60=20,'Equivalencia BH-BMPT'!$D$21,IF(J60=21,'Equivalencia BH-BMPT'!$D$22,IF(J60=22,'Equivalencia BH-BMPT'!$D$23,IF(J60=23,'Equivalencia BH-BMPT'!#REF!,IF(J60=24,'Equivalencia BH-BMPT'!$D$25,IF(J60=25,'Equivalencia BH-BMPT'!$D$26,IF(J60=26,'Equivalencia BH-BMPT'!$D$27,IF(J60=27,'Equivalencia BH-BMPT'!$D$28,IF(J60=28,'Equivalencia BH-BMPT'!$D$29,IF(J60=29,'Equivalencia BH-BMPT'!$D$30,IF(J60=30,'Equivalencia BH-BMPT'!$D$31,IF(J60=31,'Equivalencia BH-BMPT'!$D$32,IF(J60=32,'Equivalencia BH-BMPT'!$D$33,IF(J60=33,'Equivalencia BH-BMPT'!$D$34,IF(J60=34,'Equivalencia BH-BMPT'!$D$35,IF(J60=35,'Equivalencia BH-BMPT'!$D$36,IF(J60=36,'Equivalencia BH-BMPT'!$D$37,IF(J60=37,'Equivalencia BH-BMPT'!$D$38,IF(J60=38,'Equivalencia BH-BMPT'!#REF!,IF(J60=39,'Equivalencia BH-BMPT'!$D$40,IF(J60=40,'Equivalencia BH-BMPT'!$D$41,IF(J60=41,'Equivalencia BH-BMPT'!$D$42,IF(J60=42,'Equivalencia BH-BMPT'!$D$43,IF(J60=43,'Equivalencia BH-BMPT'!$D$44,IF(J60=44,'Equivalencia BH-BMPT'!$D$45,IF(J60=45,'Equivalencia BH-BMPT'!$D$46,"No ha seleccionado un número de programa")))))))))))))))))))))))))))))))))))))))))))))</f>
        <v>Gobernanza e influencia local, regional e internacional</v>
      </c>
      <c r="L60" s="79" t="s">
        <v>642</v>
      </c>
      <c r="M60" s="113">
        <v>79876655</v>
      </c>
      <c r="N60" s="97" t="s">
        <v>697</v>
      </c>
      <c r="O60" s="110">
        <v>69300000</v>
      </c>
      <c r="P60" s="66"/>
      <c r="Q60" s="67"/>
      <c r="R60" s="110">
        <v>2</v>
      </c>
      <c r="S60" s="100">
        <v>34136638</v>
      </c>
      <c r="T60" s="100">
        <f t="shared" si="4"/>
        <v>103436638</v>
      </c>
      <c r="U60" s="100">
        <v>82390000</v>
      </c>
      <c r="V60" s="106">
        <v>43118</v>
      </c>
      <c r="W60" s="105">
        <v>43119</v>
      </c>
      <c r="X60" s="105">
        <v>43524</v>
      </c>
      <c r="Y60" s="86">
        <v>270</v>
      </c>
      <c r="Z60" s="86">
        <v>133</v>
      </c>
      <c r="AA60" s="68"/>
      <c r="AB60" s="62"/>
      <c r="AC60" s="62" t="s">
        <v>791</v>
      </c>
      <c r="AD60" s="62"/>
      <c r="AE60" s="62"/>
      <c r="AF60" s="69">
        <f t="shared" si="1"/>
        <v>0.79652627534162512</v>
      </c>
      <c r="AG60" s="27"/>
      <c r="AH60" s="27" t="b">
        <f t="shared" si="2"/>
        <v>0</v>
      </c>
    </row>
    <row r="61" spans="1:34" ht="44.25" customHeight="1" x14ac:dyDescent="0.25">
      <c r="A61" s="86">
        <v>47</v>
      </c>
      <c r="B61" s="86">
        <v>2018</v>
      </c>
      <c r="C61" s="87" t="s">
        <v>315</v>
      </c>
      <c r="D61" s="74">
        <v>5</v>
      </c>
      <c r="E61" s="87" t="str">
        <f>IF(D61=1,'Tipo '!$B$2,IF(D61=2,'Tipo '!$B$3,IF(D61=3,'Tipo '!$B$4,IF(D61=4,'Tipo '!$B$5,IF(D61=5,'Tipo '!$B$6,IF(D61=6,'Tipo '!$B$7,IF(D61=7,'Tipo '!$B$8,IF(D61=8,'Tipo '!$B$9,IF(D61=9,'Tipo '!$B$10,IF(D61=10,'Tipo '!$B$11,IF(D61=11,'Tipo '!$B$12,IF(D61=12,'Tipo '!$B$13,IF(D61=13,'Tipo '!$B$14,IF(D61=14,'Tipo '!$B$15,IF(D61=15,'Tipo '!$B$16,IF(D61=16,'Tipo '!$B$17,IF(D61=17,'Tipo '!$B$18,IF(D61=18,'Tipo '!$B$19,IF(D61=19,'Tipo '!$B$20,IF(D61=20,'Tipo '!$B$21,"No ha seleccionado un tipo de contrato válido"))))))))))))))))))))</f>
        <v>CONTRATOS DE PRESTACIÓN DE SERVICIOS PROFESIONALES Y DE APOYO A LA GESTIÓN</v>
      </c>
      <c r="F61" s="112" t="s">
        <v>107</v>
      </c>
      <c r="G61" s="63" t="s">
        <v>116</v>
      </c>
      <c r="H61" s="64" t="s">
        <v>467</v>
      </c>
      <c r="I61" s="83" t="s">
        <v>163</v>
      </c>
      <c r="J61" s="84">
        <v>45</v>
      </c>
      <c r="K61" s="65" t="str">
        <f>IF(J61=1,'Equivalencia BH-BMPT'!$D$2,IF(J61=2,'Equivalencia BH-BMPT'!$D$3,IF(J61=3,'Equivalencia BH-BMPT'!$D$4,IF(J61=4,'Equivalencia BH-BMPT'!$D$5,IF(J61=5,'Equivalencia BH-BMPT'!$D$6,IF(J61=6,'Equivalencia BH-BMPT'!$D$7,IF(J61=7,'Equivalencia BH-BMPT'!$D$8,IF(J61=8,'Equivalencia BH-BMPT'!$D$9,IF(J61=9,'Equivalencia BH-BMPT'!$D$10,IF(J61=10,'Equivalencia BH-BMPT'!$D$11,IF(J61=11,'Equivalencia BH-BMPT'!$D$12,IF(J61=12,'Equivalencia BH-BMPT'!$D$13,IF(J61=13,'Equivalencia BH-BMPT'!$D$14,IF(J61=14,'Equivalencia BH-BMPT'!$D$15,IF(J61=15,'Equivalencia BH-BMPT'!$D$16,IF(J61=16,'Equivalencia BH-BMPT'!$D$17,IF(J61=17,'Equivalencia BH-BMPT'!$D$18,IF(J61=18,'Equivalencia BH-BMPT'!$D$19,IF(J61=19,'Equivalencia BH-BMPT'!$D$20,IF(J61=20,'Equivalencia BH-BMPT'!$D$21,IF(J61=21,'Equivalencia BH-BMPT'!$D$22,IF(J61=22,'Equivalencia BH-BMPT'!$D$23,IF(J61=23,'Equivalencia BH-BMPT'!#REF!,IF(J61=24,'Equivalencia BH-BMPT'!$D$25,IF(J61=25,'Equivalencia BH-BMPT'!$D$26,IF(J61=26,'Equivalencia BH-BMPT'!$D$27,IF(J61=27,'Equivalencia BH-BMPT'!$D$28,IF(J61=28,'Equivalencia BH-BMPT'!$D$29,IF(J61=29,'Equivalencia BH-BMPT'!$D$30,IF(J61=30,'Equivalencia BH-BMPT'!$D$31,IF(J61=31,'Equivalencia BH-BMPT'!$D$32,IF(J61=32,'Equivalencia BH-BMPT'!$D$33,IF(J61=33,'Equivalencia BH-BMPT'!$D$34,IF(J61=34,'Equivalencia BH-BMPT'!$D$35,IF(J61=35,'Equivalencia BH-BMPT'!$D$36,IF(J61=36,'Equivalencia BH-BMPT'!$D$37,IF(J61=37,'Equivalencia BH-BMPT'!$D$38,IF(J61=38,'Equivalencia BH-BMPT'!#REF!,IF(J61=39,'Equivalencia BH-BMPT'!$D$40,IF(J61=40,'Equivalencia BH-BMPT'!$D$41,IF(J61=41,'Equivalencia BH-BMPT'!$D$42,IF(J61=42,'Equivalencia BH-BMPT'!$D$43,IF(J61=43,'Equivalencia BH-BMPT'!$D$44,IF(J61=44,'Equivalencia BH-BMPT'!$D$45,IF(J61=45,'Equivalencia BH-BMPT'!$D$46,"No ha seleccionado un número de programa")))))))))))))))))))))))))))))))))))))))))))))</f>
        <v>Gobernanza e influencia local, regional e internacional</v>
      </c>
      <c r="L61" s="79" t="s">
        <v>642</v>
      </c>
      <c r="M61" s="113">
        <v>51574722</v>
      </c>
      <c r="N61" s="97" t="s">
        <v>698</v>
      </c>
      <c r="O61" s="110">
        <v>46800000</v>
      </c>
      <c r="P61" s="66"/>
      <c r="Q61" s="67"/>
      <c r="R61" s="110">
        <v>2</v>
      </c>
      <c r="S61" s="100">
        <v>18199995</v>
      </c>
      <c r="T61" s="100">
        <f t="shared" si="4"/>
        <v>64999995</v>
      </c>
      <c r="U61" s="100">
        <v>51826667</v>
      </c>
      <c r="V61" s="106">
        <v>43118</v>
      </c>
      <c r="W61" s="105">
        <v>43119</v>
      </c>
      <c r="X61" s="105">
        <v>43518</v>
      </c>
      <c r="Y61" s="86">
        <v>270</v>
      </c>
      <c r="Z61" s="86">
        <v>108</v>
      </c>
      <c r="AA61" s="68"/>
      <c r="AB61" s="62"/>
      <c r="AC61" s="62" t="s">
        <v>791</v>
      </c>
      <c r="AD61" s="62"/>
      <c r="AE61" s="62"/>
      <c r="AF61" s="69">
        <f t="shared" si="1"/>
        <v>0.79733339979487694</v>
      </c>
      <c r="AG61" s="27"/>
      <c r="AH61" s="27" t="b">
        <f t="shared" si="2"/>
        <v>0</v>
      </c>
    </row>
    <row r="62" spans="1:34" ht="44.25" customHeight="1" x14ac:dyDescent="0.25">
      <c r="A62" s="86">
        <v>48</v>
      </c>
      <c r="B62" s="86">
        <v>2018</v>
      </c>
      <c r="C62" s="87" t="s">
        <v>316</v>
      </c>
      <c r="D62" s="74">
        <v>5</v>
      </c>
      <c r="E62" s="87" t="str">
        <f>IF(D62=1,'Tipo '!$B$2,IF(D62=2,'Tipo '!$B$3,IF(D62=3,'Tipo '!$B$4,IF(D62=4,'Tipo '!$B$5,IF(D62=5,'Tipo '!$B$6,IF(D62=6,'Tipo '!$B$7,IF(D62=7,'Tipo '!$B$8,IF(D62=8,'Tipo '!$B$9,IF(D62=9,'Tipo '!$B$10,IF(D62=10,'Tipo '!$B$11,IF(D62=11,'Tipo '!$B$12,IF(D62=12,'Tipo '!$B$13,IF(D62=13,'Tipo '!$B$14,IF(D62=14,'Tipo '!$B$15,IF(D62=15,'Tipo '!$B$16,IF(D62=16,'Tipo '!$B$17,IF(D62=17,'Tipo '!$B$18,IF(D62=18,'Tipo '!$B$19,IF(D62=19,'Tipo '!$B$20,IF(D62=20,'Tipo '!$B$21,"No ha seleccionado un tipo de contrato válido"))))))))))))))))))))</f>
        <v>CONTRATOS DE PRESTACIÓN DE SERVICIOS PROFESIONALES Y DE APOYO A LA GESTIÓN</v>
      </c>
      <c r="F62" s="112" t="s">
        <v>107</v>
      </c>
      <c r="G62" s="63" t="s">
        <v>116</v>
      </c>
      <c r="H62" s="64" t="s">
        <v>468</v>
      </c>
      <c r="I62" s="83" t="s">
        <v>163</v>
      </c>
      <c r="J62" s="84">
        <v>45</v>
      </c>
      <c r="K62" s="65" t="str">
        <f>IF(J62=1,'Equivalencia BH-BMPT'!$D$2,IF(J62=2,'Equivalencia BH-BMPT'!$D$3,IF(J62=3,'Equivalencia BH-BMPT'!$D$4,IF(J62=4,'Equivalencia BH-BMPT'!$D$5,IF(J62=5,'Equivalencia BH-BMPT'!$D$6,IF(J62=6,'Equivalencia BH-BMPT'!$D$7,IF(J62=7,'Equivalencia BH-BMPT'!$D$8,IF(J62=8,'Equivalencia BH-BMPT'!$D$9,IF(J62=9,'Equivalencia BH-BMPT'!$D$10,IF(J62=10,'Equivalencia BH-BMPT'!$D$11,IF(J62=11,'Equivalencia BH-BMPT'!$D$12,IF(J62=12,'Equivalencia BH-BMPT'!$D$13,IF(J62=13,'Equivalencia BH-BMPT'!$D$14,IF(J62=14,'Equivalencia BH-BMPT'!$D$15,IF(J62=15,'Equivalencia BH-BMPT'!$D$16,IF(J62=16,'Equivalencia BH-BMPT'!$D$17,IF(J62=17,'Equivalencia BH-BMPT'!$D$18,IF(J62=18,'Equivalencia BH-BMPT'!$D$19,IF(J62=19,'Equivalencia BH-BMPT'!$D$20,IF(J62=20,'Equivalencia BH-BMPT'!$D$21,IF(J62=21,'Equivalencia BH-BMPT'!$D$22,IF(J62=22,'Equivalencia BH-BMPT'!$D$23,IF(J62=23,'Equivalencia BH-BMPT'!#REF!,IF(J62=24,'Equivalencia BH-BMPT'!$D$25,IF(J62=25,'Equivalencia BH-BMPT'!$D$26,IF(J62=26,'Equivalencia BH-BMPT'!$D$27,IF(J62=27,'Equivalencia BH-BMPT'!$D$28,IF(J62=28,'Equivalencia BH-BMPT'!$D$29,IF(J62=29,'Equivalencia BH-BMPT'!$D$30,IF(J62=30,'Equivalencia BH-BMPT'!$D$31,IF(J62=31,'Equivalencia BH-BMPT'!$D$32,IF(J62=32,'Equivalencia BH-BMPT'!$D$33,IF(J62=33,'Equivalencia BH-BMPT'!$D$34,IF(J62=34,'Equivalencia BH-BMPT'!$D$35,IF(J62=35,'Equivalencia BH-BMPT'!$D$36,IF(J62=36,'Equivalencia BH-BMPT'!$D$37,IF(J62=37,'Equivalencia BH-BMPT'!$D$38,IF(J62=38,'Equivalencia BH-BMPT'!#REF!,IF(J62=39,'Equivalencia BH-BMPT'!$D$40,IF(J62=40,'Equivalencia BH-BMPT'!$D$41,IF(J62=41,'Equivalencia BH-BMPT'!$D$42,IF(J62=42,'Equivalencia BH-BMPT'!$D$43,IF(J62=43,'Equivalencia BH-BMPT'!$D$44,IF(J62=44,'Equivalencia BH-BMPT'!$D$45,IF(J62=45,'Equivalencia BH-BMPT'!$D$46,"No ha seleccionado un número de programa")))))))))))))))))))))))))))))))))))))))))))))</f>
        <v>Gobernanza e influencia local, regional e internacional</v>
      </c>
      <c r="L62" s="79" t="s">
        <v>642</v>
      </c>
      <c r="M62" s="113">
        <v>1098719583</v>
      </c>
      <c r="N62" s="97" t="s">
        <v>699</v>
      </c>
      <c r="O62" s="110">
        <v>44550000</v>
      </c>
      <c r="P62" s="66"/>
      <c r="Q62" s="67"/>
      <c r="R62" s="110">
        <v>2</v>
      </c>
      <c r="S62" s="100">
        <v>21120000</v>
      </c>
      <c r="T62" s="100">
        <f t="shared" si="4"/>
        <v>65670000</v>
      </c>
      <c r="U62" s="100">
        <v>52965000</v>
      </c>
      <c r="V62" s="106">
        <v>43118</v>
      </c>
      <c r="W62" s="105">
        <v>43119</v>
      </c>
      <c r="X62" s="105">
        <v>43519</v>
      </c>
      <c r="Y62" s="86">
        <v>270</v>
      </c>
      <c r="Z62" s="86">
        <v>128</v>
      </c>
      <c r="AA62" s="68"/>
      <c r="AB62" s="62"/>
      <c r="AC62" s="62" t="s">
        <v>791</v>
      </c>
      <c r="AD62" s="62"/>
      <c r="AE62" s="62"/>
      <c r="AF62" s="69">
        <f t="shared" si="1"/>
        <v>0.80653266331658291</v>
      </c>
      <c r="AG62" s="27"/>
      <c r="AH62" s="27" t="b">
        <f t="shared" si="2"/>
        <v>0</v>
      </c>
    </row>
    <row r="63" spans="1:34" ht="44.25" customHeight="1" x14ac:dyDescent="0.25">
      <c r="A63" s="86">
        <v>49</v>
      </c>
      <c r="B63" s="86">
        <v>2018</v>
      </c>
      <c r="C63" s="87" t="s">
        <v>317</v>
      </c>
      <c r="D63" s="74">
        <v>5</v>
      </c>
      <c r="E63" s="87" t="str">
        <f>IF(D63=1,'Tipo '!$B$2,IF(D63=2,'Tipo '!$B$3,IF(D63=3,'Tipo '!$B$4,IF(D63=4,'Tipo '!$B$5,IF(D63=5,'Tipo '!$B$6,IF(D63=6,'Tipo '!$B$7,IF(D63=7,'Tipo '!$B$8,IF(D63=8,'Tipo '!$B$9,IF(D63=9,'Tipo '!$B$10,IF(D63=10,'Tipo '!$B$11,IF(D63=11,'Tipo '!$B$12,IF(D63=12,'Tipo '!$B$13,IF(D63=13,'Tipo '!$B$14,IF(D63=14,'Tipo '!$B$15,IF(D63=15,'Tipo '!$B$16,IF(D63=16,'Tipo '!$B$17,IF(D63=17,'Tipo '!$B$18,IF(D63=18,'Tipo '!$B$19,IF(D63=19,'Tipo '!$B$20,IF(D63=20,'Tipo '!$B$21,"No ha seleccionado un tipo de contrato válido"))))))))))))))))))))</f>
        <v>CONTRATOS DE PRESTACIÓN DE SERVICIOS PROFESIONALES Y DE APOYO A LA GESTIÓN</v>
      </c>
      <c r="F63" s="112" t="s">
        <v>107</v>
      </c>
      <c r="G63" s="63" t="s">
        <v>116</v>
      </c>
      <c r="H63" s="64" t="s">
        <v>469</v>
      </c>
      <c r="I63" s="83" t="s">
        <v>163</v>
      </c>
      <c r="J63" s="84">
        <v>45</v>
      </c>
      <c r="K63" s="65" t="str">
        <f>IF(J63=1,'Equivalencia BH-BMPT'!$D$2,IF(J63=2,'Equivalencia BH-BMPT'!$D$3,IF(J63=3,'Equivalencia BH-BMPT'!$D$4,IF(J63=4,'Equivalencia BH-BMPT'!$D$5,IF(J63=5,'Equivalencia BH-BMPT'!$D$6,IF(J63=6,'Equivalencia BH-BMPT'!$D$7,IF(J63=7,'Equivalencia BH-BMPT'!$D$8,IF(J63=8,'Equivalencia BH-BMPT'!$D$9,IF(J63=9,'Equivalencia BH-BMPT'!$D$10,IF(J63=10,'Equivalencia BH-BMPT'!$D$11,IF(J63=11,'Equivalencia BH-BMPT'!$D$12,IF(J63=12,'Equivalencia BH-BMPT'!$D$13,IF(J63=13,'Equivalencia BH-BMPT'!$D$14,IF(J63=14,'Equivalencia BH-BMPT'!$D$15,IF(J63=15,'Equivalencia BH-BMPT'!$D$16,IF(J63=16,'Equivalencia BH-BMPT'!$D$17,IF(J63=17,'Equivalencia BH-BMPT'!$D$18,IF(J63=18,'Equivalencia BH-BMPT'!$D$19,IF(J63=19,'Equivalencia BH-BMPT'!$D$20,IF(J63=20,'Equivalencia BH-BMPT'!$D$21,IF(J63=21,'Equivalencia BH-BMPT'!$D$22,IF(J63=22,'Equivalencia BH-BMPT'!$D$23,IF(J63=23,'Equivalencia BH-BMPT'!#REF!,IF(J63=24,'Equivalencia BH-BMPT'!$D$25,IF(J63=25,'Equivalencia BH-BMPT'!$D$26,IF(J63=26,'Equivalencia BH-BMPT'!$D$27,IF(J63=27,'Equivalencia BH-BMPT'!$D$28,IF(J63=28,'Equivalencia BH-BMPT'!$D$29,IF(J63=29,'Equivalencia BH-BMPT'!$D$30,IF(J63=30,'Equivalencia BH-BMPT'!$D$31,IF(J63=31,'Equivalencia BH-BMPT'!$D$32,IF(J63=32,'Equivalencia BH-BMPT'!$D$33,IF(J63=33,'Equivalencia BH-BMPT'!$D$34,IF(J63=34,'Equivalencia BH-BMPT'!$D$35,IF(J63=35,'Equivalencia BH-BMPT'!$D$36,IF(J63=36,'Equivalencia BH-BMPT'!$D$37,IF(J63=37,'Equivalencia BH-BMPT'!$D$38,IF(J63=38,'Equivalencia BH-BMPT'!#REF!,IF(J63=39,'Equivalencia BH-BMPT'!$D$40,IF(J63=40,'Equivalencia BH-BMPT'!$D$41,IF(J63=41,'Equivalencia BH-BMPT'!$D$42,IF(J63=42,'Equivalencia BH-BMPT'!$D$43,IF(J63=43,'Equivalencia BH-BMPT'!$D$44,IF(J63=44,'Equivalencia BH-BMPT'!$D$45,IF(J63=45,'Equivalencia BH-BMPT'!$D$46,"No ha seleccionado un número de programa")))))))))))))))))))))))))))))))))))))))))))))</f>
        <v>Gobernanza e influencia local, regional e internacional</v>
      </c>
      <c r="L63" s="79" t="s">
        <v>642</v>
      </c>
      <c r="M63" s="113">
        <v>52451354</v>
      </c>
      <c r="N63" s="97" t="s">
        <v>700</v>
      </c>
      <c r="O63" s="110">
        <v>55800000</v>
      </c>
      <c r="P63" s="66"/>
      <c r="Q63" s="67"/>
      <c r="R63" s="110">
        <v>2</v>
      </c>
      <c r="S63" s="100">
        <v>20253308</v>
      </c>
      <c r="T63" s="100">
        <f t="shared" si="4"/>
        <v>76053308</v>
      </c>
      <c r="U63" s="100">
        <v>66340000</v>
      </c>
      <c r="V63" s="106">
        <v>43119</v>
      </c>
      <c r="W63" s="105">
        <v>43119</v>
      </c>
      <c r="X63" s="105">
        <v>43489</v>
      </c>
      <c r="Y63" s="86">
        <v>270</v>
      </c>
      <c r="Z63" s="86">
        <v>98</v>
      </c>
      <c r="AA63" s="68"/>
      <c r="AB63" s="62"/>
      <c r="AC63" s="62" t="s">
        <v>791</v>
      </c>
      <c r="AD63" s="62"/>
      <c r="AE63" s="62"/>
      <c r="AF63" s="69">
        <f t="shared" si="1"/>
        <v>0.87228289925271885</v>
      </c>
      <c r="AG63" s="27"/>
      <c r="AH63" s="27" t="b">
        <f t="shared" si="2"/>
        <v>0</v>
      </c>
    </row>
    <row r="64" spans="1:34" ht="44.25" customHeight="1" x14ac:dyDescent="0.25">
      <c r="A64" s="86">
        <v>50</v>
      </c>
      <c r="B64" s="86">
        <v>2018</v>
      </c>
      <c r="C64" s="87" t="s">
        <v>300</v>
      </c>
      <c r="D64" s="74">
        <v>5</v>
      </c>
      <c r="E64" s="87" t="str">
        <f>IF(D64=1,'Tipo '!$B$2,IF(D64=2,'Tipo '!$B$3,IF(D64=3,'Tipo '!$B$4,IF(D64=4,'Tipo '!$B$5,IF(D64=5,'Tipo '!$B$6,IF(D64=6,'Tipo '!$B$7,IF(D64=7,'Tipo '!$B$8,IF(D64=8,'Tipo '!$B$9,IF(D64=9,'Tipo '!$B$10,IF(D64=10,'Tipo '!$B$11,IF(D64=11,'Tipo '!$B$12,IF(D64=12,'Tipo '!$B$13,IF(D64=13,'Tipo '!$B$14,IF(D64=14,'Tipo '!$B$15,IF(D64=15,'Tipo '!$B$16,IF(D64=16,'Tipo '!$B$17,IF(D64=17,'Tipo '!$B$18,IF(D64=18,'Tipo '!$B$19,IF(D64=19,'Tipo '!$B$20,IF(D64=20,'Tipo '!$B$21,"No ha seleccionado un tipo de contrato válido"))))))))))))))))))))</f>
        <v>CONTRATOS DE PRESTACIÓN DE SERVICIOS PROFESIONALES Y DE APOYO A LA GESTIÓN</v>
      </c>
      <c r="F64" s="112" t="s">
        <v>107</v>
      </c>
      <c r="G64" s="63" t="s">
        <v>116</v>
      </c>
      <c r="H64" s="64" t="s">
        <v>470</v>
      </c>
      <c r="I64" s="83" t="s">
        <v>163</v>
      </c>
      <c r="J64" s="84">
        <v>45</v>
      </c>
      <c r="K64" s="65" t="str">
        <f>IF(J64=1,'Equivalencia BH-BMPT'!$D$2,IF(J64=2,'Equivalencia BH-BMPT'!$D$3,IF(J64=3,'Equivalencia BH-BMPT'!$D$4,IF(J64=4,'Equivalencia BH-BMPT'!$D$5,IF(J64=5,'Equivalencia BH-BMPT'!$D$6,IF(J64=6,'Equivalencia BH-BMPT'!$D$7,IF(J64=7,'Equivalencia BH-BMPT'!$D$8,IF(J64=8,'Equivalencia BH-BMPT'!$D$9,IF(J64=9,'Equivalencia BH-BMPT'!$D$10,IF(J64=10,'Equivalencia BH-BMPT'!$D$11,IF(J64=11,'Equivalencia BH-BMPT'!$D$12,IF(J64=12,'Equivalencia BH-BMPT'!$D$13,IF(J64=13,'Equivalencia BH-BMPT'!$D$14,IF(J64=14,'Equivalencia BH-BMPT'!$D$15,IF(J64=15,'Equivalencia BH-BMPT'!$D$16,IF(J64=16,'Equivalencia BH-BMPT'!$D$17,IF(J64=17,'Equivalencia BH-BMPT'!$D$18,IF(J64=18,'Equivalencia BH-BMPT'!$D$19,IF(J64=19,'Equivalencia BH-BMPT'!$D$20,IF(J64=20,'Equivalencia BH-BMPT'!$D$21,IF(J64=21,'Equivalencia BH-BMPT'!$D$22,IF(J64=22,'Equivalencia BH-BMPT'!$D$23,IF(J64=23,'Equivalencia BH-BMPT'!#REF!,IF(J64=24,'Equivalencia BH-BMPT'!$D$25,IF(J64=25,'Equivalencia BH-BMPT'!$D$26,IF(J64=26,'Equivalencia BH-BMPT'!$D$27,IF(J64=27,'Equivalencia BH-BMPT'!$D$28,IF(J64=28,'Equivalencia BH-BMPT'!$D$29,IF(J64=29,'Equivalencia BH-BMPT'!$D$30,IF(J64=30,'Equivalencia BH-BMPT'!$D$31,IF(J64=31,'Equivalencia BH-BMPT'!$D$32,IF(J64=32,'Equivalencia BH-BMPT'!$D$33,IF(J64=33,'Equivalencia BH-BMPT'!$D$34,IF(J64=34,'Equivalencia BH-BMPT'!$D$35,IF(J64=35,'Equivalencia BH-BMPT'!$D$36,IF(J64=36,'Equivalencia BH-BMPT'!$D$37,IF(J64=37,'Equivalencia BH-BMPT'!$D$38,IF(J64=38,'Equivalencia BH-BMPT'!#REF!,IF(J64=39,'Equivalencia BH-BMPT'!$D$40,IF(J64=40,'Equivalencia BH-BMPT'!$D$41,IF(J64=41,'Equivalencia BH-BMPT'!$D$42,IF(J64=42,'Equivalencia BH-BMPT'!$D$43,IF(J64=43,'Equivalencia BH-BMPT'!$D$44,IF(J64=44,'Equivalencia BH-BMPT'!$D$45,IF(J64=45,'Equivalencia BH-BMPT'!$D$46,"No ha seleccionado un número de programa")))))))))))))))))))))))))))))))))))))))))))))</f>
        <v>Gobernanza e influencia local, regional e internacional</v>
      </c>
      <c r="L64" s="79" t="s">
        <v>642</v>
      </c>
      <c r="M64" s="113">
        <v>51940503</v>
      </c>
      <c r="N64" s="97" t="s">
        <v>701</v>
      </c>
      <c r="O64" s="110">
        <v>44550000</v>
      </c>
      <c r="P64" s="66"/>
      <c r="Q64" s="67"/>
      <c r="R64" s="110">
        <v>2</v>
      </c>
      <c r="S64" s="100">
        <v>17820000</v>
      </c>
      <c r="T64" s="100">
        <f t="shared" si="4"/>
        <v>62370000</v>
      </c>
      <c r="U64" s="100">
        <v>52965000</v>
      </c>
      <c r="V64" s="106">
        <v>43119</v>
      </c>
      <c r="W64" s="105">
        <v>43119</v>
      </c>
      <c r="X64" s="105">
        <v>43499</v>
      </c>
      <c r="Y64" s="86">
        <v>270</v>
      </c>
      <c r="Z64" s="86">
        <v>108</v>
      </c>
      <c r="AA64" s="68"/>
      <c r="AB64" s="62"/>
      <c r="AC64" s="62" t="s">
        <v>791</v>
      </c>
      <c r="AD64" s="62"/>
      <c r="AE64" s="62"/>
      <c r="AF64" s="69">
        <f t="shared" si="1"/>
        <v>0.84920634920634919</v>
      </c>
      <c r="AG64" s="27"/>
      <c r="AH64" s="27" t="b">
        <f t="shared" si="2"/>
        <v>0</v>
      </c>
    </row>
    <row r="65" spans="1:34" ht="44.25" customHeight="1" x14ac:dyDescent="0.25">
      <c r="A65" s="86">
        <v>51</v>
      </c>
      <c r="B65" s="86">
        <v>2018</v>
      </c>
      <c r="C65" s="87" t="s">
        <v>318</v>
      </c>
      <c r="D65" s="74">
        <v>5</v>
      </c>
      <c r="E65" s="87" t="str">
        <f>IF(D65=1,'Tipo '!$B$2,IF(D65=2,'Tipo '!$B$3,IF(D65=3,'Tipo '!$B$4,IF(D65=4,'Tipo '!$B$5,IF(D65=5,'Tipo '!$B$6,IF(D65=6,'Tipo '!$B$7,IF(D65=7,'Tipo '!$B$8,IF(D65=8,'Tipo '!$B$9,IF(D65=9,'Tipo '!$B$10,IF(D65=10,'Tipo '!$B$11,IF(D65=11,'Tipo '!$B$12,IF(D65=12,'Tipo '!$B$13,IF(D65=13,'Tipo '!$B$14,IF(D65=14,'Tipo '!$B$15,IF(D65=15,'Tipo '!$B$16,IF(D65=16,'Tipo '!$B$17,IF(D65=17,'Tipo '!$B$18,IF(D65=18,'Tipo '!$B$19,IF(D65=19,'Tipo '!$B$20,IF(D65=20,'Tipo '!$B$21,"No ha seleccionado un tipo de contrato válido"))))))))))))))))))))</f>
        <v>CONTRATOS DE PRESTACIÓN DE SERVICIOS PROFESIONALES Y DE APOYO A LA GESTIÓN</v>
      </c>
      <c r="F65" s="112" t="s">
        <v>107</v>
      </c>
      <c r="G65" s="63" t="s">
        <v>116</v>
      </c>
      <c r="H65" s="64" t="s">
        <v>471</v>
      </c>
      <c r="I65" s="83" t="s">
        <v>163</v>
      </c>
      <c r="J65" s="84">
        <v>45</v>
      </c>
      <c r="K65" s="65" t="str">
        <f>IF(J65=1,'Equivalencia BH-BMPT'!$D$2,IF(J65=2,'Equivalencia BH-BMPT'!$D$3,IF(J65=3,'Equivalencia BH-BMPT'!$D$4,IF(J65=4,'Equivalencia BH-BMPT'!$D$5,IF(J65=5,'Equivalencia BH-BMPT'!$D$6,IF(J65=6,'Equivalencia BH-BMPT'!$D$7,IF(J65=7,'Equivalencia BH-BMPT'!$D$8,IF(J65=8,'Equivalencia BH-BMPT'!$D$9,IF(J65=9,'Equivalencia BH-BMPT'!$D$10,IF(J65=10,'Equivalencia BH-BMPT'!$D$11,IF(J65=11,'Equivalencia BH-BMPT'!$D$12,IF(J65=12,'Equivalencia BH-BMPT'!$D$13,IF(J65=13,'Equivalencia BH-BMPT'!$D$14,IF(J65=14,'Equivalencia BH-BMPT'!$D$15,IF(J65=15,'Equivalencia BH-BMPT'!$D$16,IF(J65=16,'Equivalencia BH-BMPT'!$D$17,IF(J65=17,'Equivalencia BH-BMPT'!$D$18,IF(J65=18,'Equivalencia BH-BMPT'!$D$19,IF(J65=19,'Equivalencia BH-BMPT'!$D$20,IF(J65=20,'Equivalencia BH-BMPT'!$D$21,IF(J65=21,'Equivalencia BH-BMPT'!$D$22,IF(J65=22,'Equivalencia BH-BMPT'!$D$23,IF(J65=23,'Equivalencia BH-BMPT'!#REF!,IF(J65=24,'Equivalencia BH-BMPT'!$D$25,IF(J65=25,'Equivalencia BH-BMPT'!$D$26,IF(J65=26,'Equivalencia BH-BMPT'!$D$27,IF(J65=27,'Equivalencia BH-BMPT'!$D$28,IF(J65=28,'Equivalencia BH-BMPT'!$D$29,IF(J65=29,'Equivalencia BH-BMPT'!$D$30,IF(J65=30,'Equivalencia BH-BMPT'!$D$31,IF(J65=31,'Equivalencia BH-BMPT'!$D$32,IF(J65=32,'Equivalencia BH-BMPT'!$D$33,IF(J65=33,'Equivalencia BH-BMPT'!$D$34,IF(J65=34,'Equivalencia BH-BMPT'!$D$35,IF(J65=35,'Equivalencia BH-BMPT'!$D$36,IF(J65=36,'Equivalencia BH-BMPT'!$D$37,IF(J65=37,'Equivalencia BH-BMPT'!$D$38,IF(J65=38,'Equivalencia BH-BMPT'!#REF!,IF(J65=39,'Equivalencia BH-BMPT'!$D$40,IF(J65=40,'Equivalencia BH-BMPT'!$D$41,IF(J65=41,'Equivalencia BH-BMPT'!$D$42,IF(J65=42,'Equivalencia BH-BMPT'!$D$43,IF(J65=43,'Equivalencia BH-BMPT'!$D$44,IF(J65=44,'Equivalencia BH-BMPT'!$D$45,IF(J65=45,'Equivalencia BH-BMPT'!$D$46,"No ha seleccionado un número de programa")))))))))))))))))))))))))))))))))))))))))))))</f>
        <v>Gobernanza e influencia local, regional e internacional</v>
      </c>
      <c r="L65" s="79" t="s">
        <v>642</v>
      </c>
      <c r="M65" s="113">
        <v>1098664019</v>
      </c>
      <c r="N65" s="97" t="s">
        <v>702</v>
      </c>
      <c r="O65" s="110">
        <v>34200000</v>
      </c>
      <c r="P65" s="66"/>
      <c r="Q65" s="67"/>
      <c r="R65" s="110">
        <v>2</v>
      </c>
      <c r="S65" s="100">
        <v>16213340</v>
      </c>
      <c r="T65" s="100">
        <f t="shared" si="4"/>
        <v>50413340</v>
      </c>
      <c r="U65" s="100">
        <v>40660000</v>
      </c>
      <c r="V65" s="106">
        <v>43119</v>
      </c>
      <c r="W65" s="105">
        <v>43119</v>
      </c>
      <c r="X65" s="105">
        <v>43519</v>
      </c>
      <c r="Y65" s="86">
        <v>270</v>
      </c>
      <c r="Z65" s="86">
        <v>128</v>
      </c>
      <c r="AA65" s="68"/>
      <c r="AB65" s="62"/>
      <c r="AC65" s="62" t="s">
        <v>791</v>
      </c>
      <c r="AD65" s="62"/>
      <c r="AE65" s="62"/>
      <c r="AF65" s="69">
        <f t="shared" si="1"/>
        <v>0.8065325566605982</v>
      </c>
      <c r="AG65" s="27"/>
      <c r="AH65" s="27" t="b">
        <f t="shared" si="2"/>
        <v>0</v>
      </c>
    </row>
    <row r="66" spans="1:34" ht="44.25" customHeight="1" x14ac:dyDescent="0.25">
      <c r="A66" s="86">
        <v>52</v>
      </c>
      <c r="B66" s="86">
        <v>2018</v>
      </c>
      <c r="C66" s="87" t="s">
        <v>319</v>
      </c>
      <c r="D66" s="74">
        <v>5</v>
      </c>
      <c r="E66" s="87" t="str">
        <f>IF(D66=1,'Tipo '!$B$2,IF(D66=2,'Tipo '!$B$3,IF(D66=3,'Tipo '!$B$4,IF(D66=4,'Tipo '!$B$5,IF(D66=5,'Tipo '!$B$6,IF(D66=6,'Tipo '!$B$7,IF(D66=7,'Tipo '!$B$8,IF(D66=8,'Tipo '!$B$9,IF(D66=9,'Tipo '!$B$10,IF(D66=10,'Tipo '!$B$11,IF(D66=11,'Tipo '!$B$12,IF(D66=12,'Tipo '!$B$13,IF(D66=13,'Tipo '!$B$14,IF(D66=14,'Tipo '!$B$15,IF(D66=15,'Tipo '!$B$16,IF(D66=16,'Tipo '!$B$17,IF(D66=17,'Tipo '!$B$18,IF(D66=18,'Tipo '!$B$19,IF(D66=19,'Tipo '!$B$20,IF(D66=20,'Tipo '!$B$21,"No ha seleccionado un tipo de contrato válido"))))))))))))))))))))</f>
        <v>CONTRATOS DE PRESTACIÓN DE SERVICIOS PROFESIONALES Y DE APOYO A LA GESTIÓN</v>
      </c>
      <c r="F66" s="112" t="s">
        <v>107</v>
      </c>
      <c r="G66" s="63" t="s">
        <v>116</v>
      </c>
      <c r="H66" s="64" t="s">
        <v>472</v>
      </c>
      <c r="I66" s="83" t="s">
        <v>163</v>
      </c>
      <c r="J66" s="84">
        <v>45</v>
      </c>
      <c r="K66" s="65" t="str">
        <f>IF(J66=1,'Equivalencia BH-BMPT'!$D$2,IF(J66=2,'Equivalencia BH-BMPT'!$D$3,IF(J66=3,'Equivalencia BH-BMPT'!$D$4,IF(J66=4,'Equivalencia BH-BMPT'!$D$5,IF(J66=5,'Equivalencia BH-BMPT'!$D$6,IF(J66=6,'Equivalencia BH-BMPT'!$D$7,IF(J66=7,'Equivalencia BH-BMPT'!$D$8,IF(J66=8,'Equivalencia BH-BMPT'!$D$9,IF(J66=9,'Equivalencia BH-BMPT'!$D$10,IF(J66=10,'Equivalencia BH-BMPT'!$D$11,IF(J66=11,'Equivalencia BH-BMPT'!$D$12,IF(J66=12,'Equivalencia BH-BMPT'!$D$13,IF(J66=13,'Equivalencia BH-BMPT'!$D$14,IF(J66=14,'Equivalencia BH-BMPT'!$D$15,IF(J66=15,'Equivalencia BH-BMPT'!$D$16,IF(J66=16,'Equivalencia BH-BMPT'!$D$17,IF(J66=17,'Equivalencia BH-BMPT'!$D$18,IF(J66=18,'Equivalencia BH-BMPT'!$D$19,IF(J66=19,'Equivalencia BH-BMPT'!$D$20,IF(J66=20,'Equivalencia BH-BMPT'!$D$21,IF(J66=21,'Equivalencia BH-BMPT'!$D$22,IF(J66=22,'Equivalencia BH-BMPT'!$D$23,IF(J66=23,'Equivalencia BH-BMPT'!#REF!,IF(J66=24,'Equivalencia BH-BMPT'!$D$25,IF(J66=25,'Equivalencia BH-BMPT'!$D$26,IF(J66=26,'Equivalencia BH-BMPT'!$D$27,IF(J66=27,'Equivalencia BH-BMPT'!$D$28,IF(J66=28,'Equivalencia BH-BMPT'!$D$29,IF(J66=29,'Equivalencia BH-BMPT'!$D$30,IF(J66=30,'Equivalencia BH-BMPT'!$D$31,IF(J66=31,'Equivalencia BH-BMPT'!$D$32,IF(J66=32,'Equivalencia BH-BMPT'!$D$33,IF(J66=33,'Equivalencia BH-BMPT'!$D$34,IF(J66=34,'Equivalencia BH-BMPT'!$D$35,IF(J66=35,'Equivalencia BH-BMPT'!$D$36,IF(J66=36,'Equivalencia BH-BMPT'!$D$37,IF(J66=37,'Equivalencia BH-BMPT'!$D$38,IF(J66=38,'Equivalencia BH-BMPT'!#REF!,IF(J66=39,'Equivalencia BH-BMPT'!$D$40,IF(J66=40,'Equivalencia BH-BMPT'!$D$41,IF(J66=41,'Equivalencia BH-BMPT'!$D$42,IF(J66=42,'Equivalencia BH-BMPT'!$D$43,IF(J66=43,'Equivalencia BH-BMPT'!$D$44,IF(J66=44,'Equivalencia BH-BMPT'!$D$45,IF(J66=45,'Equivalencia BH-BMPT'!$D$46,"No ha seleccionado un número de programa")))))))))))))))))))))))))))))))))))))))))))))</f>
        <v>Gobernanza e influencia local, regional e internacional</v>
      </c>
      <c r="L66" s="79" t="s">
        <v>642</v>
      </c>
      <c r="M66" s="113">
        <v>1022329582</v>
      </c>
      <c r="N66" s="97" t="s">
        <v>703</v>
      </c>
      <c r="O66" s="110">
        <v>63000000</v>
      </c>
      <c r="P66" s="66"/>
      <c r="Q66" s="67"/>
      <c r="R66" s="110">
        <v>2</v>
      </c>
      <c r="S66" s="100">
        <v>31033309</v>
      </c>
      <c r="T66" s="100">
        <f t="shared" si="4"/>
        <v>94033309</v>
      </c>
      <c r="U66" s="100">
        <v>74900000</v>
      </c>
      <c r="V66" s="106">
        <v>43119</v>
      </c>
      <c r="W66" s="105">
        <v>43119</v>
      </c>
      <c r="X66" s="105">
        <v>43524</v>
      </c>
      <c r="Y66" s="86">
        <v>270</v>
      </c>
      <c r="Z66" s="86">
        <v>133</v>
      </c>
      <c r="AA66" s="68"/>
      <c r="AB66" s="62"/>
      <c r="AC66" s="62" t="s">
        <v>791</v>
      </c>
      <c r="AD66" s="62"/>
      <c r="AE66" s="62"/>
      <c r="AF66" s="69">
        <f t="shared" si="1"/>
        <v>0.79652626071044674</v>
      </c>
      <c r="AG66" s="27"/>
      <c r="AH66" s="27" t="b">
        <f t="shared" si="2"/>
        <v>0</v>
      </c>
    </row>
    <row r="67" spans="1:34" ht="44.25" customHeight="1" x14ac:dyDescent="0.25">
      <c r="A67" s="86">
        <v>53</v>
      </c>
      <c r="B67" s="86">
        <v>2018</v>
      </c>
      <c r="C67" s="87" t="s">
        <v>320</v>
      </c>
      <c r="D67" s="74">
        <v>5</v>
      </c>
      <c r="E67" s="87" t="str">
        <f>IF(D67=1,'Tipo '!$B$2,IF(D67=2,'Tipo '!$B$3,IF(D67=3,'Tipo '!$B$4,IF(D67=4,'Tipo '!$B$5,IF(D67=5,'Tipo '!$B$6,IF(D67=6,'Tipo '!$B$7,IF(D67=7,'Tipo '!$B$8,IF(D67=8,'Tipo '!$B$9,IF(D67=9,'Tipo '!$B$10,IF(D67=10,'Tipo '!$B$11,IF(D67=11,'Tipo '!$B$12,IF(D67=12,'Tipo '!$B$13,IF(D67=13,'Tipo '!$B$14,IF(D67=14,'Tipo '!$B$15,IF(D67=15,'Tipo '!$B$16,IF(D67=16,'Tipo '!$B$17,IF(D67=17,'Tipo '!$B$18,IF(D67=18,'Tipo '!$B$19,IF(D67=19,'Tipo '!$B$20,IF(D67=20,'Tipo '!$B$21,"No ha seleccionado un tipo de contrato válido"))))))))))))))))))))</f>
        <v>CONTRATOS DE PRESTACIÓN DE SERVICIOS PROFESIONALES Y DE APOYO A LA GESTIÓN</v>
      </c>
      <c r="F67" s="112" t="s">
        <v>107</v>
      </c>
      <c r="G67" s="63" t="s">
        <v>116</v>
      </c>
      <c r="H67" s="64" t="s">
        <v>473</v>
      </c>
      <c r="I67" s="83" t="s">
        <v>163</v>
      </c>
      <c r="J67" s="84">
        <v>45</v>
      </c>
      <c r="K67" s="65" t="str">
        <f>IF(J67=1,'Equivalencia BH-BMPT'!$D$2,IF(J67=2,'Equivalencia BH-BMPT'!$D$3,IF(J67=3,'Equivalencia BH-BMPT'!$D$4,IF(J67=4,'Equivalencia BH-BMPT'!$D$5,IF(J67=5,'Equivalencia BH-BMPT'!$D$6,IF(J67=6,'Equivalencia BH-BMPT'!$D$7,IF(J67=7,'Equivalencia BH-BMPT'!$D$8,IF(J67=8,'Equivalencia BH-BMPT'!$D$9,IF(J67=9,'Equivalencia BH-BMPT'!$D$10,IF(J67=10,'Equivalencia BH-BMPT'!$D$11,IF(J67=11,'Equivalencia BH-BMPT'!$D$12,IF(J67=12,'Equivalencia BH-BMPT'!$D$13,IF(J67=13,'Equivalencia BH-BMPT'!$D$14,IF(J67=14,'Equivalencia BH-BMPT'!$D$15,IF(J67=15,'Equivalencia BH-BMPT'!$D$16,IF(J67=16,'Equivalencia BH-BMPT'!$D$17,IF(J67=17,'Equivalencia BH-BMPT'!$D$18,IF(J67=18,'Equivalencia BH-BMPT'!$D$19,IF(J67=19,'Equivalencia BH-BMPT'!$D$20,IF(J67=20,'Equivalencia BH-BMPT'!$D$21,IF(J67=21,'Equivalencia BH-BMPT'!$D$22,IF(J67=22,'Equivalencia BH-BMPT'!$D$23,IF(J67=23,'Equivalencia BH-BMPT'!#REF!,IF(J67=24,'Equivalencia BH-BMPT'!$D$25,IF(J67=25,'Equivalencia BH-BMPT'!$D$26,IF(J67=26,'Equivalencia BH-BMPT'!$D$27,IF(J67=27,'Equivalencia BH-BMPT'!$D$28,IF(J67=28,'Equivalencia BH-BMPT'!$D$29,IF(J67=29,'Equivalencia BH-BMPT'!$D$30,IF(J67=30,'Equivalencia BH-BMPT'!$D$31,IF(J67=31,'Equivalencia BH-BMPT'!$D$32,IF(J67=32,'Equivalencia BH-BMPT'!$D$33,IF(J67=33,'Equivalencia BH-BMPT'!$D$34,IF(J67=34,'Equivalencia BH-BMPT'!$D$35,IF(J67=35,'Equivalencia BH-BMPT'!$D$36,IF(J67=36,'Equivalencia BH-BMPT'!$D$37,IF(J67=37,'Equivalencia BH-BMPT'!$D$38,IF(J67=38,'Equivalencia BH-BMPT'!#REF!,IF(J67=39,'Equivalencia BH-BMPT'!$D$40,IF(J67=40,'Equivalencia BH-BMPT'!$D$41,IF(J67=41,'Equivalencia BH-BMPT'!$D$42,IF(J67=42,'Equivalencia BH-BMPT'!$D$43,IF(J67=43,'Equivalencia BH-BMPT'!$D$44,IF(J67=44,'Equivalencia BH-BMPT'!$D$45,IF(J67=45,'Equivalencia BH-BMPT'!$D$46,"No ha seleccionado un número de programa")))))))))))))))))))))))))))))))))))))))))))))</f>
        <v>Gobernanza e influencia local, regional e internacional</v>
      </c>
      <c r="L67" s="79" t="s">
        <v>642</v>
      </c>
      <c r="M67" s="113">
        <v>41441151</v>
      </c>
      <c r="N67" s="97" t="s">
        <v>704</v>
      </c>
      <c r="O67" s="110">
        <v>28800000</v>
      </c>
      <c r="P67" s="66"/>
      <c r="Q67" s="67"/>
      <c r="R67" s="110">
        <v>2</v>
      </c>
      <c r="S67" s="100">
        <v>13653340</v>
      </c>
      <c r="T67" s="100">
        <f t="shared" si="4"/>
        <v>42453340</v>
      </c>
      <c r="U67" s="100">
        <v>34240000</v>
      </c>
      <c r="V67" s="106">
        <v>43119</v>
      </c>
      <c r="W67" s="105">
        <v>43119</v>
      </c>
      <c r="X67" s="105">
        <v>43519</v>
      </c>
      <c r="Y67" s="86">
        <v>270</v>
      </c>
      <c r="Z67" s="86">
        <v>128</v>
      </c>
      <c r="AA67" s="68"/>
      <c r="AB67" s="62"/>
      <c r="AC67" s="62" t="s">
        <v>791</v>
      </c>
      <c r="AD67" s="62"/>
      <c r="AE67" s="62"/>
      <c r="AF67" s="69">
        <f t="shared" si="1"/>
        <v>0.80653253666260416</v>
      </c>
      <c r="AG67" s="27"/>
      <c r="AH67" s="27" t="b">
        <f t="shared" si="2"/>
        <v>0</v>
      </c>
    </row>
    <row r="68" spans="1:34" ht="44.25" customHeight="1" x14ac:dyDescent="0.25">
      <c r="A68" s="86">
        <v>54</v>
      </c>
      <c r="B68" s="86">
        <v>2018</v>
      </c>
      <c r="C68" s="87" t="s">
        <v>321</v>
      </c>
      <c r="D68" s="74">
        <v>5</v>
      </c>
      <c r="E68" s="87" t="str">
        <f>IF(D68=1,'Tipo '!$B$2,IF(D68=2,'Tipo '!$B$3,IF(D68=3,'Tipo '!$B$4,IF(D68=4,'Tipo '!$B$5,IF(D68=5,'Tipo '!$B$6,IF(D68=6,'Tipo '!$B$7,IF(D68=7,'Tipo '!$B$8,IF(D68=8,'Tipo '!$B$9,IF(D68=9,'Tipo '!$B$10,IF(D68=10,'Tipo '!$B$11,IF(D68=11,'Tipo '!$B$12,IF(D68=12,'Tipo '!$B$13,IF(D68=13,'Tipo '!$B$14,IF(D68=14,'Tipo '!$B$15,IF(D68=15,'Tipo '!$B$16,IF(D68=16,'Tipo '!$B$17,IF(D68=17,'Tipo '!$B$18,IF(D68=18,'Tipo '!$B$19,IF(D68=19,'Tipo '!$B$20,IF(D68=20,'Tipo '!$B$21,"No ha seleccionado un tipo de contrato válido"))))))))))))))))))))</f>
        <v>CONTRATOS DE PRESTACIÓN DE SERVICIOS PROFESIONALES Y DE APOYO A LA GESTIÓN</v>
      </c>
      <c r="F68" s="112" t="s">
        <v>107</v>
      </c>
      <c r="G68" s="63" t="s">
        <v>116</v>
      </c>
      <c r="H68" s="64" t="s">
        <v>474</v>
      </c>
      <c r="I68" s="83" t="s">
        <v>163</v>
      </c>
      <c r="J68" s="84">
        <v>45</v>
      </c>
      <c r="K68" s="65" t="str">
        <f>IF(J68=1,'Equivalencia BH-BMPT'!$D$2,IF(J68=2,'Equivalencia BH-BMPT'!$D$3,IF(J68=3,'Equivalencia BH-BMPT'!$D$4,IF(J68=4,'Equivalencia BH-BMPT'!$D$5,IF(J68=5,'Equivalencia BH-BMPT'!$D$6,IF(J68=6,'Equivalencia BH-BMPT'!$D$7,IF(J68=7,'Equivalencia BH-BMPT'!$D$8,IF(J68=8,'Equivalencia BH-BMPT'!$D$9,IF(J68=9,'Equivalencia BH-BMPT'!$D$10,IF(J68=10,'Equivalencia BH-BMPT'!$D$11,IF(J68=11,'Equivalencia BH-BMPT'!$D$12,IF(J68=12,'Equivalencia BH-BMPT'!$D$13,IF(J68=13,'Equivalencia BH-BMPT'!$D$14,IF(J68=14,'Equivalencia BH-BMPT'!$D$15,IF(J68=15,'Equivalencia BH-BMPT'!$D$16,IF(J68=16,'Equivalencia BH-BMPT'!$D$17,IF(J68=17,'Equivalencia BH-BMPT'!$D$18,IF(J68=18,'Equivalencia BH-BMPT'!$D$19,IF(J68=19,'Equivalencia BH-BMPT'!$D$20,IF(J68=20,'Equivalencia BH-BMPT'!$D$21,IF(J68=21,'Equivalencia BH-BMPT'!$D$22,IF(J68=22,'Equivalencia BH-BMPT'!$D$23,IF(J68=23,'Equivalencia BH-BMPT'!#REF!,IF(J68=24,'Equivalencia BH-BMPT'!$D$25,IF(J68=25,'Equivalencia BH-BMPT'!$D$26,IF(J68=26,'Equivalencia BH-BMPT'!$D$27,IF(J68=27,'Equivalencia BH-BMPT'!$D$28,IF(J68=28,'Equivalencia BH-BMPT'!$D$29,IF(J68=29,'Equivalencia BH-BMPT'!$D$30,IF(J68=30,'Equivalencia BH-BMPT'!$D$31,IF(J68=31,'Equivalencia BH-BMPT'!$D$32,IF(J68=32,'Equivalencia BH-BMPT'!$D$33,IF(J68=33,'Equivalencia BH-BMPT'!$D$34,IF(J68=34,'Equivalencia BH-BMPT'!$D$35,IF(J68=35,'Equivalencia BH-BMPT'!$D$36,IF(J68=36,'Equivalencia BH-BMPT'!$D$37,IF(J68=37,'Equivalencia BH-BMPT'!$D$38,IF(J68=38,'Equivalencia BH-BMPT'!#REF!,IF(J68=39,'Equivalencia BH-BMPT'!$D$40,IF(J68=40,'Equivalencia BH-BMPT'!$D$41,IF(J68=41,'Equivalencia BH-BMPT'!$D$42,IF(J68=42,'Equivalencia BH-BMPT'!$D$43,IF(J68=43,'Equivalencia BH-BMPT'!$D$44,IF(J68=44,'Equivalencia BH-BMPT'!$D$45,IF(J68=45,'Equivalencia BH-BMPT'!$D$46,"No ha seleccionado un número de programa")))))))))))))))))))))))))))))))))))))))))))))</f>
        <v>Gobernanza e influencia local, regional e internacional</v>
      </c>
      <c r="L68" s="79" t="s">
        <v>642</v>
      </c>
      <c r="M68" s="113">
        <v>51738812</v>
      </c>
      <c r="N68" s="97" t="s">
        <v>705</v>
      </c>
      <c r="O68" s="110">
        <v>44550000</v>
      </c>
      <c r="P68" s="66"/>
      <c r="Q68" s="67"/>
      <c r="R68" s="110">
        <v>2</v>
      </c>
      <c r="S68" s="100">
        <v>16995000</v>
      </c>
      <c r="T68" s="100">
        <f t="shared" si="4"/>
        <v>61545000</v>
      </c>
      <c r="U68" s="100">
        <v>52140000</v>
      </c>
      <c r="V68" s="106">
        <v>43119</v>
      </c>
      <c r="W68" s="105">
        <v>43124</v>
      </c>
      <c r="X68" s="105">
        <v>43499</v>
      </c>
      <c r="Y68" s="86">
        <v>270</v>
      </c>
      <c r="Z68" s="86">
        <v>103</v>
      </c>
      <c r="AA68" s="68"/>
      <c r="AB68" s="62"/>
      <c r="AC68" s="62" t="s">
        <v>791</v>
      </c>
      <c r="AD68" s="62"/>
      <c r="AE68" s="62"/>
      <c r="AF68" s="69">
        <f t="shared" si="1"/>
        <v>0.84718498659517427</v>
      </c>
      <c r="AG68" s="27"/>
      <c r="AH68" s="27" t="b">
        <f t="shared" si="2"/>
        <v>0</v>
      </c>
    </row>
    <row r="69" spans="1:34" ht="44.25" customHeight="1" x14ac:dyDescent="0.25">
      <c r="A69" s="86">
        <v>55</v>
      </c>
      <c r="B69" s="86">
        <v>2018</v>
      </c>
      <c r="C69" s="87" t="s">
        <v>322</v>
      </c>
      <c r="D69" s="74">
        <v>5</v>
      </c>
      <c r="E69" s="87" t="str">
        <f>IF(D69=1,'Tipo '!$B$2,IF(D69=2,'Tipo '!$B$3,IF(D69=3,'Tipo '!$B$4,IF(D69=4,'Tipo '!$B$5,IF(D69=5,'Tipo '!$B$6,IF(D69=6,'Tipo '!$B$7,IF(D69=7,'Tipo '!$B$8,IF(D69=8,'Tipo '!$B$9,IF(D69=9,'Tipo '!$B$10,IF(D69=10,'Tipo '!$B$11,IF(D69=11,'Tipo '!$B$12,IF(D69=12,'Tipo '!$B$13,IF(D69=13,'Tipo '!$B$14,IF(D69=14,'Tipo '!$B$15,IF(D69=15,'Tipo '!$B$16,IF(D69=16,'Tipo '!$B$17,IF(D69=17,'Tipo '!$B$18,IF(D69=18,'Tipo '!$B$19,IF(D69=19,'Tipo '!$B$20,IF(D69=20,'Tipo '!$B$21,"No ha seleccionado un tipo de contrato válido"))))))))))))))))))))</f>
        <v>CONTRATOS DE PRESTACIÓN DE SERVICIOS PROFESIONALES Y DE APOYO A LA GESTIÓN</v>
      </c>
      <c r="F69" s="112" t="s">
        <v>107</v>
      </c>
      <c r="G69" s="63" t="s">
        <v>116</v>
      </c>
      <c r="H69" s="64" t="s">
        <v>475</v>
      </c>
      <c r="I69" s="83" t="s">
        <v>163</v>
      </c>
      <c r="J69" s="84">
        <v>3</v>
      </c>
      <c r="K69" s="65" t="str">
        <f>IF(J69=1,'Equivalencia BH-BMPT'!$D$2,IF(J69=2,'Equivalencia BH-BMPT'!$D$3,IF(J69=3,'Equivalencia BH-BMPT'!$D$4,IF(J69=4,'Equivalencia BH-BMPT'!$D$5,IF(J69=5,'Equivalencia BH-BMPT'!$D$6,IF(J69=6,'Equivalencia BH-BMPT'!$D$7,IF(J69=7,'Equivalencia BH-BMPT'!$D$8,IF(J69=8,'Equivalencia BH-BMPT'!$D$9,IF(J69=9,'Equivalencia BH-BMPT'!$D$10,IF(J69=10,'Equivalencia BH-BMPT'!$D$11,IF(J69=11,'Equivalencia BH-BMPT'!$D$12,IF(J69=12,'Equivalencia BH-BMPT'!$D$13,IF(J69=13,'Equivalencia BH-BMPT'!$D$14,IF(J69=14,'Equivalencia BH-BMPT'!$D$15,IF(J69=15,'Equivalencia BH-BMPT'!$D$16,IF(J69=16,'Equivalencia BH-BMPT'!$D$17,IF(J69=17,'Equivalencia BH-BMPT'!$D$18,IF(J69=18,'Equivalencia BH-BMPT'!$D$19,IF(J69=19,'Equivalencia BH-BMPT'!$D$20,IF(J69=20,'Equivalencia BH-BMPT'!$D$21,IF(J69=21,'Equivalencia BH-BMPT'!$D$22,IF(J69=22,'Equivalencia BH-BMPT'!$D$23,IF(J69=23,'Equivalencia BH-BMPT'!#REF!,IF(J69=24,'Equivalencia BH-BMPT'!$D$25,IF(J69=25,'Equivalencia BH-BMPT'!$D$26,IF(J69=26,'Equivalencia BH-BMPT'!$D$27,IF(J69=27,'Equivalencia BH-BMPT'!$D$28,IF(J69=28,'Equivalencia BH-BMPT'!$D$29,IF(J69=29,'Equivalencia BH-BMPT'!$D$30,IF(J69=30,'Equivalencia BH-BMPT'!$D$31,IF(J69=31,'Equivalencia BH-BMPT'!$D$32,IF(J69=32,'Equivalencia BH-BMPT'!$D$33,IF(J69=33,'Equivalencia BH-BMPT'!$D$34,IF(J69=34,'Equivalencia BH-BMPT'!$D$35,IF(J69=35,'Equivalencia BH-BMPT'!$D$36,IF(J69=36,'Equivalencia BH-BMPT'!$D$37,IF(J69=37,'Equivalencia BH-BMPT'!$D$38,IF(J69=38,'Equivalencia BH-BMPT'!#REF!,IF(J69=39,'Equivalencia BH-BMPT'!$D$40,IF(J69=40,'Equivalencia BH-BMPT'!$D$41,IF(J69=41,'Equivalencia BH-BMPT'!$D$42,IF(J69=42,'Equivalencia BH-BMPT'!$D$43,IF(J69=43,'Equivalencia BH-BMPT'!$D$44,IF(J69=44,'Equivalencia BH-BMPT'!$D$45,IF(J69=45,'Equivalencia BH-BMPT'!$D$46,"No ha seleccionado un número de programa")))))))))))))))))))))))))))))))))))))))))))))</f>
        <v>Igualdad y autonomía para una Bogotá incluyente</v>
      </c>
      <c r="L69" s="79" t="s">
        <v>646</v>
      </c>
      <c r="M69" s="113">
        <v>1032393912</v>
      </c>
      <c r="N69" s="97" t="s">
        <v>706</v>
      </c>
      <c r="O69" s="110">
        <v>39645000</v>
      </c>
      <c r="P69" s="66"/>
      <c r="Q69" s="67"/>
      <c r="R69" s="110">
        <v>2</v>
      </c>
      <c r="S69" s="100">
        <v>12187161</v>
      </c>
      <c r="T69" s="100">
        <f t="shared" si="4"/>
        <v>51832161</v>
      </c>
      <c r="U69" s="100">
        <v>46399333</v>
      </c>
      <c r="V69" s="106">
        <v>43119</v>
      </c>
      <c r="W69" s="105">
        <v>43124</v>
      </c>
      <c r="X69" s="105">
        <v>43480</v>
      </c>
      <c r="Y69" s="86">
        <v>270</v>
      </c>
      <c r="Z69" s="86">
        <v>83</v>
      </c>
      <c r="AA69" s="68"/>
      <c r="AB69" s="62"/>
      <c r="AC69" s="62" t="s">
        <v>791</v>
      </c>
      <c r="AD69" s="62"/>
      <c r="AE69" s="62"/>
      <c r="AF69" s="69">
        <f t="shared" si="1"/>
        <v>0.89518422741432679</v>
      </c>
      <c r="AG69" s="27"/>
      <c r="AH69" s="27" t="b">
        <f t="shared" si="2"/>
        <v>0</v>
      </c>
    </row>
    <row r="70" spans="1:34" ht="44.25" customHeight="1" x14ac:dyDescent="0.25">
      <c r="A70" s="86">
        <v>56</v>
      </c>
      <c r="B70" s="86">
        <v>2018</v>
      </c>
      <c r="C70" s="87" t="s">
        <v>323</v>
      </c>
      <c r="D70" s="74">
        <v>5</v>
      </c>
      <c r="E70" s="87" t="str">
        <f>IF(D70=1,'Tipo '!$B$2,IF(D70=2,'Tipo '!$B$3,IF(D70=3,'Tipo '!$B$4,IF(D70=4,'Tipo '!$B$5,IF(D70=5,'Tipo '!$B$6,IF(D70=6,'Tipo '!$B$7,IF(D70=7,'Tipo '!$B$8,IF(D70=8,'Tipo '!$B$9,IF(D70=9,'Tipo '!$B$10,IF(D70=10,'Tipo '!$B$11,IF(D70=11,'Tipo '!$B$12,IF(D70=12,'Tipo '!$B$13,IF(D70=13,'Tipo '!$B$14,IF(D70=14,'Tipo '!$B$15,IF(D70=15,'Tipo '!$B$16,IF(D70=16,'Tipo '!$B$17,IF(D70=17,'Tipo '!$B$18,IF(D70=18,'Tipo '!$B$19,IF(D70=19,'Tipo '!$B$20,IF(D70=20,'Tipo '!$B$21,"No ha seleccionado un tipo de contrato válido"))))))))))))))))))))</f>
        <v>CONTRATOS DE PRESTACIÓN DE SERVICIOS PROFESIONALES Y DE APOYO A LA GESTIÓN</v>
      </c>
      <c r="F70" s="112" t="s">
        <v>107</v>
      </c>
      <c r="G70" s="63" t="s">
        <v>116</v>
      </c>
      <c r="H70" s="64" t="s">
        <v>476</v>
      </c>
      <c r="I70" s="83" t="s">
        <v>163</v>
      </c>
      <c r="J70" s="84">
        <v>45</v>
      </c>
      <c r="K70" s="65" t="str">
        <f>IF(J70=1,'Equivalencia BH-BMPT'!$D$2,IF(J70=2,'Equivalencia BH-BMPT'!$D$3,IF(J70=3,'Equivalencia BH-BMPT'!$D$4,IF(J70=4,'Equivalencia BH-BMPT'!$D$5,IF(J70=5,'Equivalencia BH-BMPT'!$D$6,IF(J70=6,'Equivalencia BH-BMPT'!$D$7,IF(J70=7,'Equivalencia BH-BMPT'!$D$8,IF(J70=8,'Equivalencia BH-BMPT'!$D$9,IF(J70=9,'Equivalencia BH-BMPT'!$D$10,IF(J70=10,'Equivalencia BH-BMPT'!$D$11,IF(J70=11,'Equivalencia BH-BMPT'!$D$12,IF(J70=12,'Equivalencia BH-BMPT'!$D$13,IF(J70=13,'Equivalencia BH-BMPT'!$D$14,IF(J70=14,'Equivalencia BH-BMPT'!$D$15,IF(J70=15,'Equivalencia BH-BMPT'!$D$16,IF(J70=16,'Equivalencia BH-BMPT'!$D$17,IF(J70=17,'Equivalencia BH-BMPT'!$D$18,IF(J70=18,'Equivalencia BH-BMPT'!$D$19,IF(J70=19,'Equivalencia BH-BMPT'!$D$20,IF(J70=20,'Equivalencia BH-BMPT'!$D$21,IF(J70=21,'Equivalencia BH-BMPT'!$D$22,IF(J70=22,'Equivalencia BH-BMPT'!$D$23,IF(J70=23,'Equivalencia BH-BMPT'!#REF!,IF(J70=24,'Equivalencia BH-BMPT'!$D$25,IF(J70=25,'Equivalencia BH-BMPT'!$D$26,IF(J70=26,'Equivalencia BH-BMPT'!$D$27,IF(J70=27,'Equivalencia BH-BMPT'!$D$28,IF(J70=28,'Equivalencia BH-BMPT'!$D$29,IF(J70=29,'Equivalencia BH-BMPT'!$D$30,IF(J70=30,'Equivalencia BH-BMPT'!$D$31,IF(J70=31,'Equivalencia BH-BMPT'!$D$32,IF(J70=32,'Equivalencia BH-BMPT'!$D$33,IF(J70=33,'Equivalencia BH-BMPT'!$D$34,IF(J70=34,'Equivalencia BH-BMPT'!$D$35,IF(J70=35,'Equivalencia BH-BMPT'!$D$36,IF(J70=36,'Equivalencia BH-BMPT'!$D$37,IF(J70=37,'Equivalencia BH-BMPT'!$D$38,IF(J70=38,'Equivalencia BH-BMPT'!#REF!,IF(J70=39,'Equivalencia BH-BMPT'!$D$40,IF(J70=40,'Equivalencia BH-BMPT'!$D$41,IF(J70=41,'Equivalencia BH-BMPT'!$D$42,IF(J70=42,'Equivalencia BH-BMPT'!$D$43,IF(J70=43,'Equivalencia BH-BMPT'!$D$44,IF(J70=44,'Equivalencia BH-BMPT'!$D$45,IF(J70=45,'Equivalencia BH-BMPT'!$D$46,"No ha seleccionado un número de programa")))))))))))))))))))))))))))))))))))))))))))))</f>
        <v>Gobernanza e influencia local, regional e internacional</v>
      </c>
      <c r="L70" s="79" t="s">
        <v>642</v>
      </c>
      <c r="M70" s="113">
        <v>1015413608</v>
      </c>
      <c r="N70" s="97" t="s">
        <v>707</v>
      </c>
      <c r="O70" s="110">
        <v>49500000</v>
      </c>
      <c r="P70" s="66"/>
      <c r="Q70" s="67"/>
      <c r="R70" s="110">
        <v>2</v>
      </c>
      <c r="S70" s="100">
        <v>21449981</v>
      </c>
      <c r="T70" s="100">
        <f t="shared" si="4"/>
        <v>70949981</v>
      </c>
      <c r="U70" s="100">
        <v>57750000</v>
      </c>
      <c r="V70" s="106">
        <v>43122</v>
      </c>
      <c r="W70" s="105">
        <v>43125</v>
      </c>
      <c r="X70" s="105">
        <v>43514</v>
      </c>
      <c r="Y70" s="86">
        <v>270</v>
      </c>
      <c r="Z70" s="86">
        <v>117</v>
      </c>
      <c r="AA70" s="68"/>
      <c r="AB70" s="62"/>
      <c r="AC70" s="62" t="s">
        <v>791</v>
      </c>
      <c r="AD70" s="62"/>
      <c r="AE70" s="62"/>
      <c r="AF70" s="69">
        <f t="shared" si="1"/>
        <v>0.81395370634419195</v>
      </c>
      <c r="AG70" s="27"/>
      <c r="AH70" s="27" t="b">
        <f t="shared" si="2"/>
        <v>0</v>
      </c>
    </row>
    <row r="71" spans="1:34" ht="44.25" customHeight="1" x14ac:dyDescent="0.25">
      <c r="A71" s="86">
        <v>57</v>
      </c>
      <c r="B71" s="86">
        <v>2018</v>
      </c>
      <c r="C71" s="87" t="s">
        <v>324</v>
      </c>
      <c r="D71" s="74">
        <v>5</v>
      </c>
      <c r="E71" s="87" t="str">
        <f>IF(D71=1,'Tipo '!$B$2,IF(D71=2,'Tipo '!$B$3,IF(D71=3,'Tipo '!$B$4,IF(D71=4,'Tipo '!$B$5,IF(D71=5,'Tipo '!$B$6,IF(D71=6,'Tipo '!$B$7,IF(D71=7,'Tipo '!$B$8,IF(D71=8,'Tipo '!$B$9,IF(D71=9,'Tipo '!$B$10,IF(D71=10,'Tipo '!$B$11,IF(D71=11,'Tipo '!$B$12,IF(D71=12,'Tipo '!$B$13,IF(D71=13,'Tipo '!$B$14,IF(D71=14,'Tipo '!$B$15,IF(D71=15,'Tipo '!$B$16,IF(D71=16,'Tipo '!$B$17,IF(D71=17,'Tipo '!$B$18,IF(D71=18,'Tipo '!$B$19,IF(D71=19,'Tipo '!$B$20,IF(D71=20,'Tipo '!$B$21,"No ha seleccionado un tipo de contrato válido"))))))))))))))))))))</f>
        <v>CONTRATOS DE PRESTACIÓN DE SERVICIOS PROFESIONALES Y DE APOYO A LA GESTIÓN</v>
      </c>
      <c r="F71" s="112" t="s">
        <v>107</v>
      </c>
      <c r="G71" s="63" t="s">
        <v>116</v>
      </c>
      <c r="H71" s="64" t="s">
        <v>477</v>
      </c>
      <c r="I71" s="83" t="s">
        <v>163</v>
      </c>
      <c r="J71" s="84">
        <v>45</v>
      </c>
      <c r="K71" s="65" t="str">
        <f>IF(J71=1,'Equivalencia BH-BMPT'!$D$2,IF(J71=2,'Equivalencia BH-BMPT'!$D$3,IF(J71=3,'Equivalencia BH-BMPT'!$D$4,IF(J71=4,'Equivalencia BH-BMPT'!$D$5,IF(J71=5,'Equivalencia BH-BMPT'!$D$6,IF(J71=6,'Equivalencia BH-BMPT'!$D$7,IF(J71=7,'Equivalencia BH-BMPT'!$D$8,IF(J71=8,'Equivalencia BH-BMPT'!$D$9,IF(J71=9,'Equivalencia BH-BMPT'!$D$10,IF(J71=10,'Equivalencia BH-BMPT'!$D$11,IF(J71=11,'Equivalencia BH-BMPT'!$D$12,IF(J71=12,'Equivalencia BH-BMPT'!$D$13,IF(J71=13,'Equivalencia BH-BMPT'!$D$14,IF(J71=14,'Equivalencia BH-BMPT'!$D$15,IF(J71=15,'Equivalencia BH-BMPT'!$D$16,IF(J71=16,'Equivalencia BH-BMPT'!$D$17,IF(J71=17,'Equivalencia BH-BMPT'!$D$18,IF(J71=18,'Equivalencia BH-BMPT'!$D$19,IF(J71=19,'Equivalencia BH-BMPT'!$D$20,IF(J71=20,'Equivalencia BH-BMPT'!$D$21,IF(J71=21,'Equivalencia BH-BMPT'!$D$22,IF(J71=22,'Equivalencia BH-BMPT'!$D$23,IF(J71=23,'Equivalencia BH-BMPT'!#REF!,IF(J71=24,'Equivalencia BH-BMPT'!$D$25,IF(J71=25,'Equivalencia BH-BMPT'!$D$26,IF(J71=26,'Equivalencia BH-BMPT'!$D$27,IF(J71=27,'Equivalencia BH-BMPT'!$D$28,IF(J71=28,'Equivalencia BH-BMPT'!$D$29,IF(J71=29,'Equivalencia BH-BMPT'!$D$30,IF(J71=30,'Equivalencia BH-BMPT'!$D$31,IF(J71=31,'Equivalencia BH-BMPT'!$D$32,IF(J71=32,'Equivalencia BH-BMPT'!$D$33,IF(J71=33,'Equivalencia BH-BMPT'!$D$34,IF(J71=34,'Equivalencia BH-BMPT'!$D$35,IF(J71=35,'Equivalencia BH-BMPT'!$D$36,IF(J71=36,'Equivalencia BH-BMPT'!$D$37,IF(J71=37,'Equivalencia BH-BMPT'!$D$38,IF(J71=38,'Equivalencia BH-BMPT'!#REF!,IF(J71=39,'Equivalencia BH-BMPT'!$D$40,IF(J71=40,'Equivalencia BH-BMPT'!$D$41,IF(J71=41,'Equivalencia BH-BMPT'!$D$42,IF(J71=42,'Equivalencia BH-BMPT'!$D$43,IF(J71=43,'Equivalencia BH-BMPT'!$D$44,IF(J71=44,'Equivalencia BH-BMPT'!$D$45,IF(J71=45,'Equivalencia BH-BMPT'!$D$46,"No ha seleccionado un número de programa")))))))))))))))))))))))))))))))))))))))))))))</f>
        <v>Gobernanza e influencia local, regional e internacional</v>
      </c>
      <c r="L71" s="79" t="s">
        <v>642</v>
      </c>
      <c r="M71" s="113">
        <v>1022362455</v>
      </c>
      <c r="N71" s="97" t="s">
        <v>708</v>
      </c>
      <c r="O71" s="110">
        <v>35190000</v>
      </c>
      <c r="P71" s="66"/>
      <c r="Q71" s="67"/>
      <c r="R71" s="110">
        <v>1</v>
      </c>
      <c r="S71" s="100">
        <v>9514329</v>
      </c>
      <c r="T71" s="100">
        <f t="shared" si="4"/>
        <v>44704329</v>
      </c>
      <c r="U71" s="100">
        <v>41837000</v>
      </c>
      <c r="V71" s="106">
        <v>43122</v>
      </c>
      <c r="W71" s="105">
        <v>43119</v>
      </c>
      <c r="X71" s="105">
        <v>43464</v>
      </c>
      <c r="Y71" s="86">
        <v>270</v>
      </c>
      <c r="Z71" s="86">
        <v>73</v>
      </c>
      <c r="AA71" s="68"/>
      <c r="AB71" s="62"/>
      <c r="AC71" s="62" t="s">
        <v>791</v>
      </c>
      <c r="AD71" s="62"/>
      <c r="AE71" s="62"/>
      <c r="AF71" s="69">
        <f t="shared" si="1"/>
        <v>0.93586014902494119</v>
      </c>
      <c r="AG71" s="27"/>
      <c r="AH71" s="27" t="b">
        <f t="shared" si="2"/>
        <v>0</v>
      </c>
    </row>
    <row r="72" spans="1:34" ht="44.25" customHeight="1" x14ac:dyDescent="0.25">
      <c r="A72" s="86">
        <v>58</v>
      </c>
      <c r="B72" s="86">
        <v>2018</v>
      </c>
      <c r="C72" s="87" t="s">
        <v>325</v>
      </c>
      <c r="D72" s="74">
        <v>5</v>
      </c>
      <c r="E72" s="87" t="str">
        <f>IF(D72=1,'Tipo '!$B$2,IF(D72=2,'Tipo '!$B$3,IF(D72=3,'Tipo '!$B$4,IF(D72=4,'Tipo '!$B$5,IF(D72=5,'Tipo '!$B$6,IF(D72=6,'Tipo '!$B$7,IF(D72=7,'Tipo '!$B$8,IF(D72=8,'Tipo '!$B$9,IF(D72=9,'Tipo '!$B$10,IF(D72=10,'Tipo '!$B$11,IF(D72=11,'Tipo '!$B$12,IF(D72=12,'Tipo '!$B$13,IF(D72=13,'Tipo '!$B$14,IF(D72=14,'Tipo '!$B$15,IF(D72=15,'Tipo '!$B$16,IF(D72=16,'Tipo '!$B$17,IF(D72=17,'Tipo '!$B$18,IF(D72=18,'Tipo '!$B$19,IF(D72=19,'Tipo '!$B$20,IF(D72=20,'Tipo '!$B$21,"No ha seleccionado un tipo de contrato válido"))))))))))))))))))))</f>
        <v>CONTRATOS DE PRESTACIÓN DE SERVICIOS PROFESIONALES Y DE APOYO A LA GESTIÓN</v>
      </c>
      <c r="F72" s="112" t="s">
        <v>107</v>
      </c>
      <c r="G72" s="63" t="s">
        <v>116</v>
      </c>
      <c r="H72" s="64" t="s">
        <v>478</v>
      </c>
      <c r="I72" s="83" t="s">
        <v>163</v>
      </c>
      <c r="J72" s="84">
        <v>18</v>
      </c>
      <c r="K72" s="65" t="str">
        <f>IF(J72=1,'Equivalencia BH-BMPT'!$D$2,IF(J72=2,'Equivalencia BH-BMPT'!$D$3,IF(J72=3,'Equivalencia BH-BMPT'!$D$4,IF(J72=4,'Equivalencia BH-BMPT'!$D$5,IF(J72=5,'Equivalencia BH-BMPT'!$D$6,IF(J72=6,'Equivalencia BH-BMPT'!$D$7,IF(J72=7,'Equivalencia BH-BMPT'!$D$8,IF(J72=8,'Equivalencia BH-BMPT'!$D$9,IF(J72=9,'Equivalencia BH-BMPT'!$D$10,IF(J72=10,'Equivalencia BH-BMPT'!$D$11,IF(J72=11,'Equivalencia BH-BMPT'!$D$12,IF(J72=12,'Equivalencia BH-BMPT'!$D$13,IF(J72=13,'Equivalencia BH-BMPT'!$D$14,IF(J72=14,'Equivalencia BH-BMPT'!$D$15,IF(J72=15,'Equivalencia BH-BMPT'!$D$16,IF(J72=16,'Equivalencia BH-BMPT'!$D$17,IF(J72=17,'Equivalencia BH-BMPT'!$D$18,IF(J72=18,'Equivalencia BH-BMPT'!$D$19,IF(J72=19,'Equivalencia BH-BMPT'!$D$20,IF(J72=20,'Equivalencia BH-BMPT'!$D$21,IF(J72=21,'Equivalencia BH-BMPT'!$D$22,IF(J72=22,'Equivalencia BH-BMPT'!$D$23,IF(J72=23,'Equivalencia BH-BMPT'!#REF!,IF(J72=24,'Equivalencia BH-BMPT'!$D$25,IF(J72=25,'Equivalencia BH-BMPT'!$D$26,IF(J72=26,'Equivalencia BH-BMPT'!$D$27,IF(J72=27,'Equivalencia BH-BMPT'!$D$28,IF(J72=28,'Equivalencia BH-BMPT'!$D$29,IF(J72=29,'Equivalencia BH-BMPT'!$D$30,IF(J72=30,'Equivalencia BH-BMPT'!$D$31,IF(J72=31,'Equivalencia BH-BMPT'!$D$32,IF(J72=32,'Equivalencia BH-BMPT'!$D$33,IF(J72=33,'Equivalencia BH-BMPT'!$D$34,IF(J72=34,'Equivalencia BH-BMPT'!$D$35,IF(J72=35,'Equivalencia BH-BMPT'!$D$36,IF(J72=36,'Equivalencia BH-BMPT'!$D$37,IF(J72=37,'Equivalencia BH-BMPT'!$D$38,IF(J72=38,'Equivalencia BH-BMPT'!#REF!,IF(J72=39,'Equivalencia BH-BMPT'!$D$40,IF(J72=40,'Equivalencia BH-BMPT'!$D$41,IF(J72=41,'Equivalencia BH-BMPT'!$D$42,IF(J72=42,'Equivalencia BH-BMPT'!$D$43,IF(J72=43,'Equivalencia BH-BMPT'!$D$44,IF(J72=44,'Equivalencia BH-BMPT'!$D$45,IF(J72=45,'Equivalencia BH-BMPT'!$D$46,"No ha seleccionado un número de programa")))))))))))))))))))))))))))))))))))))))))))))</f>
        <v>Mejor movilidad para todos</v>
      </c>
      <c r="L72" s="79" t="s">
        <v>644</v>
      </c>
      <c r="M72" s="113">
        <v>52485106</v>
      </c>
      <c r="N72" s="97" t="s">
        <v>709</v>
      </c>
      <c r="O72" s="110">
        <v>25200000</v>
      </c>
      <c r="P72" s="66"/>
      <c r="Q72" s="67"/>
      <c r="R72" s="110">
        <v>2</v>
      </c>
      <c r="S72" s="100">
        <v>7933325</v>
      </c>
      <c r="T72" s="100">
        <f t="shared" si="4"/>
        <v>33133325</v>
      </c>
      <c r="U72" s="100">
        <v>29680000</v>
      </c>
      <c r="V72" s="106">
        <v>43122</v>
      </c>
      <c r="W72" s="105">
        <v>43122</v>
      </c>
      <c r="X72" s="105">
        <v>43480</v>
      </c>
      <c r="Y72" s="86">
        <v>270</v>
      </c>
      <c r="Z72" s="86">
        <v>85</v>
      </c>
      <c r="AA72" s="68"/>
      <c r="AB72" s="62"/>
      <c r="AC72" s="62" t="s">
        <v>791</v>
      </c>
      <c r="AD72" s="62"/>
      <c r="AE72" s="62"/>
      <c r="AF72" s="69">
        <f t="shared" si="1"/>
        <v>0.89577487318281523</v>
      </c>
      <c r="AG72" s="27"/>
      <c r="AH72" s="27" t="b">
        <f t="shared" si="2"/>
        <v>0</v>
      </c>
    </row>
    <row r="73" spans="1:34" ht="44.25" customHeight="1" x14ac:dyDescent="0.25">
      <c r="A73" s="86">
        <v>59</v>
      </c>
      <c r="B73" s="86">
        <v>2018</v>
      </c>
      <c r="C73" s="87" t="s">
        <v>326</v>
      </c>
      <c r="D73" s="74">
        <v>5</v>
      </c>
      <c r="E73" s="87" t="str">
        <f>IF(D73=1,'Tipo '!$B$2,IF(D73=2,'Tipo '!$B$3,IF(D73=3,'Tipo '!$B$4,IF(D73=4,'Tipo '!$B$5,IF(D73=5,'Tipo '!$B$6,IF(D73=6,'Tipo '!$B$7,IF(D73=7,'Tipo '!$B$8,IF(D73=8,'Tipo '!$B$9,IF(D73=9,'Tipo '!$B$10,IF(D73=10,'Tipo '!$B$11,IF(D73=11,'Tipo '!$B$12,IF(D73=12,'Tipo '!$B$13,IF(D73=13,'Tipo '!$B$14,IF(D73=14,'Tipo '!$B$15,IF(D73=15,'Tipo '!$B$16,IF(D73=16,'Tipo '!$B$17,IF(D73=17,'Tipo '!$B$18,IF(D73=18,'Tipo '!$B$19,IF(D73=19,'Tipo '!$B$20,IF(D73=20,'Tipo '!$B$21,"No ha seleccionado un tipo de contrato válido"))))))))))))))))))))</f>
        <v>CONTRATOS DE PRESTACIÓN DE SERVICIOS PROFESIONALES Y DE APOYO A LA GESTIÓN</v>
      </c>
      <c r="F73" s="112" t="s">
        <v>107</v>
      </c>
      <c r="G73" s="63" t="s">
        <v>116</v>
      </c>
      <c r="H73" s="64" t="s">
        <v>479</v>
      </c>
      <c r="I73" s="83" t="s">
        <v>163</v>
      </c>
      <c r="J73" s="84">
        <v>45</v>
      </c>
      <c r="K73" s="65" t="str">
        <f>IF(J73=1,'Equivalencia BH-BMPT'!$D$2,IF(J73=2,'Equivalencia BH-BMPT'!$D$3,IF(J73=3,'Equivalencia BH-BMPT'!$D$4,IF(J73=4,'Equivalencia BH-BMPT'!$D$5,IF(J73=5,'Equivalencia BH-BMPT'!$D$6,IF(J73=6,'Equivalencia BH-BMPT'!$D$7,IF(J73=7,'Equivalencia BH-BMPT'!$D$8,IF(J73=8,'Equivalencia BH-BMPT'!$D$9,IF(J73=9,'Equivalencia BH-BMPT'!$D$10,IF(J73=10,'Equivalencia BH-BMPT'!$D$11,IF(J73=11,'Equivalencia BH-BMPT'!$D$12,IF(J73=12,'Equivalencia BH-BMPT'!$D$13,IF(J73=13,'Equivalencia BH-BMPT'!$D$14,IF(J73=14,'Equivalencia BH-BMPT'!$D$15,IF(J73=15,'Equivalencia BH-BMPT'!$D$16,IF(J73=16,'Equivalencia BH-BMPT'!$D$17,IF(J73=17,'Equivalencia BH-BMPT'!$D$18,IF(J73=18,'Equivalencia BH-BMPT'!$D$19,IF(J73=19,'Equivalencia BH-BMPT'!$D$20,IF(J73=20,'Equivalencia BH-BMPT'!$D$21,IF(J73=21,'Equivalencia BH-BMPT'!$D$22,IF(J73=22,'Equivalencia BH-BMPT'!$D$23,IF(J73=23,'Equivalencia BH-BMPT'!#REF!,IF(J73=24,'Equivalencia BH-BMPT'!$D$25,IF(J73=25,'Equivalencia BH-BMPT'!$D$26,IF(J73=26,'Equivalencia BH-BMPT'!$D$27,IF(J73=27,'Equivalencia BH-BMPT'!$D$28,IF(J73=28,'Equivalencia BH-BMPT'!$D$29,IF(J73=29,'Equivalencia BH-BMPT'!$D$30,IF(J73=30,'Equivalencia BH-BMPT'!$D$31,IF(J73=31,'Equivalencia BH-BMPT'!$D$32,IF(J73=32,'Equivalencia BH-BMPT'!$D$33,IF(J73=33,'Equivalencia BH-BMPT'!$D$34,IF(J73=34,'Equivalencia BH-BMPT'!$D$35,IF(J73=35,'Equivalencia BH-BMPT'!$D$36,IF(J73=36,'Equivalencia BH-BMPT'!$D$37,IF(J73=37,'Equivalencia BH-BMPT'!$D$38,IF(J73=38,'Equivalencia BH-BMPT'!#REF!,IF(J73=39,'Equivalencia BH-BMPT'!$D$40,IF(J73=40,'Equivalencia BH-BMPT'!$D$41,IF(J73=41,'Equivalencia BH-BMPT'!$D$42,IF(J73=42,'Equivalencia BH-BMPT'!$D$43,IF(J73=43,'Equivalencia BH-BMPT'!$D$44,IF(J73=44,'Equivalencia BH-BMPT'!$D$45,IF(J73=45,'Equivalencia BH-BMPT'!$D$46,"No ha seleccionado un número de programa")))))))))))))))))))))))))))))))))))))))))))))</f>
        <v>Gobernanza e influencia local, regional e internacional</v>
      </c>
      <c r="L73" s="79" t="s">
        <v>642</v>
      </c>
      <c r="M73" s="113">
        <v>1022361645</v>
      </c>
      <c r="N73" s="97" t="s">
        <v>710</v>
      </c>
      <c r="O73" s="110">
        <v>16830000</v>
      </c>
      <c r="P73" s="66"/>
      <c r="Q73" s="67"/>
      <c r="R73" s="110">
        <v>1</v>
      </c>
      <c r="S73" s="100">
        <v>0</v>
      </c>
      <c r="T73" s="100">
        <f t="shared" si="4"/>
        <v>16830000</v>
      </c>
      <c r="U73" s="100">
        <v>16082000</v>
      </c>
      <c r="V73" s="106">
        <v>43122</v>
      </c>
      <c r="W73" s="105">
        <v>43122</v>
      </c>
      <c r="X73" s="105">
        <v>43464</v>
      </c>
      <c r="Y73" s="86">
        <v>270</v>
      </c>
      <c r="Z73" s="86">
        <v>70</v>
      </c>
      <c r="AA73" s="68"/>
      <c r="AB73" s="62"/>
      <c r="AC73" s="62" t="s">
        <v>791</v>
      </c>
      <c r="AD73" s="62"/>
      <c r="AE73" s="62"/>
      <c r="AF73" s="69">
        <f t="shared" si="1"/>
        <v>0.9555555555555556</v>
      </c>
      <c r="AG73" s="27"/>
      <c r="AH73" s="27" t="b">
        <f t="shared" si="2"/>
        <v>0</v>
      </c>
    </row>
    <row r="74" spans="1:34" ht="44.25" customHeight="1" x14ac:dyDescent="0.25">
      <c r="A74" s="86">
        <v>60</v>
      </c>
      <c r="B74" s="86">
        <v>2018</v>
      </c>
      <c r="C74" s="87" t="s">
        <v>327</v>
      </c>
      <c r="D74" s="74">
        <v>5</v>
      </c>
      <c r="E74" s="87" t="str">
        <f>IF(D74=1,'Tipo '!$B$2,IF(D74=2,'Tipo '!$B$3,IF(D74=3,'Tipo '!$B$4,IF(D74=4,'Tipo '!$B$5,IF(D74=5,'Tipo '!$B$6,IF(D74=6,'Tipo '!$B$7,IF(D74=7,'Tipo '!$B$8,IF(D74=8,'Tipo '!$B$9,IF(D74=9,'Tipo '!$B$10,IF(D74=10,'Tipo '!$B$11,IF(D74=11,'Tipo '!$B$12,IF(D74=12,'Tipo '!$B$13,IF(D74=13,'Tipo '!$B$14,IF(D74=14,'Tipo '!$B$15,IF(D74=15,'Tipo '!$B$16,IF(D74=16,'Tipo '!$B$17,IF(D74=17,'Tipo '!$B$18,IF(D74=18,'Tipo '!$B$19,IF(D74=19,'Tipo '!$B$20,IF(D74=20,'Tipo '!$B$21,"No ha seleccionado un tipo de contrato válido"))))))))))))))))))))</f>
        <v>CONTRATOS DE PRESTACIÓN DE SERVICIOS PROFESIONALES Y DE APOYO A LA GESTIÓN</v>
      </c>
      <c r="F74" s="112" t="s">
        <v>107</v>
      </c>
      <c r="G74" s="63" t="s">
        <v>116</v>
      </c>
      <c r="H74" s="64" t="s">
        <v>480</v>
      </c>
      <c r="I74" s="83" t="s">
        <v>163</v>
      </c>
      <c r="J74" s="84">
        <v>45</v>
      </c>
      <c r="K74" s="65" t="str">
        <f>IF(J74=1,'Equivalencia BH-BMPT'!$D$2,IF(J74=2,'Equivalencia BH-BMPT'!$D$3,IF(J74=3,'Equivalencia BH-BMPT'!$D$4,IF(J74=4,'Equivalencia BH-BMPT'!$D$5,IF(J74=5,'Equivalencia BH-BMPT'!$D$6,IF(J74=6,'Equivalencia BH-BMPT'!$D$7,IF(J74=7,'Equivalencia BH-BMPT'!$D$8,IF(J74=8,'Equivalencia BH-BMPT'!$D$9,IF(J74=9,'Equivalencia BH-BMPT'!$D$10,IF(J74=10,'Equivalencia BH-BMPT'!$D$11,IF(J74=11,'Equivalencia BH-BMPT'!$D$12,IF(J74=12,'Equivalencia BH-BMPT'!$D$13,IF(J74=13,'Equivalencia BH-BMPT'!$D$14,IF(J74=14,'Equivalencia BH-BMPT'!$D$15,IF(J74=15,'Equivalencia BH-BMPT'!$D$16,IF(J74=16,'Equivalencia BH-BMPT'!$D$17,IF(J74=17,'Equivalencia BH-BMPT'!$D$18,IF(J74=18,'Equivalencia BH-BMPT'!$D$19,IF(J74=19,'Equivalencia BH-BMPT'!$D$20,IF(J74=20,'Equivalencia BH-BMPT'!$D$21,IF(J74=21,'Equivalencia BH-BMPT'!$D$22,IF(J74=22,'Equivalencia BH-BMPT'!$D$23,IF(J74=23,'Equivalencia BH-BMPT'!#REF!,IF(J74=24,'Equivalencia BH-BMPT'!$D$25,IF(J74=25,'Equivalencia BH-BMPT'!$D$26,IF(J74=26,'Equivalencia BH-BMPT'!$D$27,IF(J74=27,'Equivalencia BH-BMPT'!$D$28,IF(J74=28,'Equivalencia BH-BMPT'!$D$29,IF(J74=29,'Equivalencia BH-BMPT'!$D$30,IF(J74=30,'Equivalencia BH-BMPT'!$D$31,IF(J74=31,'Equivalencia BH-BMPT'!$D$32,IF(J74=32,'Equivalencia BH-BMPT'!$D$33,IF(J74=33,'Equivalencia BH-BMPT'!$D$34,IF(J74=34,'Equivalencia BH-BMPT'!$D$35,IF(J74=35,'Equivalencia BH-BMPT'!$D$36,IF(J74=36,'Equivalencia BH-BMPT'!$D$37,IF(J74=37,'Equivalencia BH-BMPT'!$D$38,IF(J74=38,'Equivalencia BH-BMPT'!#REF!,IF(J74=39,'Equivalencia BH-BMPT'!$D$40,IF(J74=40,'Equivalencia BH-BMPT'!$D$41,IF(J74=41,'Equivalencia BH-BMPT'!$D$42,IF(J74=42,'Equivalencia BH-BMPT'!$D$43,IF(J74=43,'Equivalencia BH-BMPT'!$D$44,IF(J74=44,'Equivalencia BH-BMPT'!$D$45,IF(J74=45,'Equivalencia BH-BMPT'!$D$46,"No ha seleccionado un número de programa")))))))))))))))))))))))))))))))))))))))))))))</f>
        <v>Gobernanza e influencia local, regional e internacional</v>
      </c>
      <c r="L74" s="79" t="s">
        <v>642</v>
      </c>
      <c r="M74" s="113">
        <v>82360623</v>
      </c>
      <c r="N74" s="97" t="s">
        <v>711</v>
      </c>
      <c r="O74" s="110">
        <v>20700000</v>
      </c>
      <c r="P74" s="66"/>
      <c r="Q74" s="67"/>
      <c r="R74" s="110">
        <v>2</v>
      </c>
      <c r="S74" s="100">
        <v>9430001</v>
      </c>
      <c r="T74" s="100">
        <f t="shared" si="4"/>
        <v>30130001</v>
      </c>
      <c r="U74" s="100">
        <v>24610000</v>
      </c>
      <c r="V74" s="106">
        <v>43119</v>
      </c>
      <c r="W74" s="105">
        <v>43119</v>
      </c>
      <c r="X74" s="105">
        <v>43514</v>
      </c>
      <c r="Y74" s="86">
        <v>270</v>
      </c>
      <c r="Z74" s="86">
        <v>123</v>
      </c>
      <c r="AA74" s="68"/>
      <c r="AB74" s="62"/>
      <c r="AC74" s="62" t="s">
        <v>791</v>
      </c>
      <c r="AD74" s="62"/>
      <c r="AE74" s="62"/>
      <c r="AF74" s="69">
        <f t="shared" si="1"/>
        <v>0.81679386602078108</v>
      </c>
      <c r="AG74" s="27"/>
      <c r="AH74" s="27" t="b">
        <f t="shared" si="2"/>
        <v>0</v>
      </c>
    </row>
    <row r="75" spans="1:34" ht="44.25" customHeight="1" x14ac:dyDescent="0.25">
      <c r="A75" s="86">
        <v>61</v>
      </c>
      <c r="B75" s="86">
        <v>2018</v>
      </c>
      <c r="C75" s="87" t="s">
        <v>328</v>
      </c>
      <c r="D75" s="74">
        <v>5</v>
      </c>
      <c r="E75" s="87" t="str">
        <f>IF(D75=1,'Tipo '!$B$2,IF(D75=2,'Tipo '!$B$3,IF(D75=3,'Tipo '!$B$4,IF(D75=4,'Tipo '!$B$5,IF(D75=5,'Tipo '!$B$6,IF(D75=6,'Tipo '!$B$7,IF(D75=7,'Tipo '!$B$8,IF(D75=8,'Tipo '!$B$9,IF(D75=9,'Tipo '!$B$10,IF(D75=10,'Tipo '!$B$11,IF(D75=11,'Tipo '!$B$12,IF(D75=12,'Tipo '!$B$13,IF(D75=13,'Tipo '!$B$14,IF(D75=14,'Tipo '!$B$15,IF(D75=15,'Tipo '!$B$16,IF(D75=16,'Tipo '!$B$17,IF(D75=17,'Tipo '!$B$18,IF(D75=18,'Tipo '!$B$19,IF(D75=19,'Tipo '!$B$20,IF(D75=20,'Tipo '!$B$21,"No ha seleccionado un tipo de contrato válido"))))))))))))))))))))</f>
        <v>CONTRATOS DE PRESTACIÓN DE SERVICIOS PROFESIONALES Y DE APOYO A LA GESTIÓN</v>
      </c>
      <c r="F75" s="112" t="s">
        <v>107</v>
      </c>
      <c r="G75" s="63" t="s">
        <v>116</v>
      </c>
      <c r="H75" s="64" t="s">
        <v>481</v>
      </c>
      <c r="I75" s="83" t="s">
        <v>163</v>
      </c>
      <c r="J75" s="84">
        <v>45</v>
      </c>
      <c r="K75" s="65" t="str">
        <f>IF(J75=1,'Equivalencia BH-BMPT'!$D$2,IF(J75=2,'Equivalencia BH-BMPT'!$D$3,IF(J75=3,'Equivalencia BH-BMPT'!$D$4,IF(J75=4,'Equivalencia BH-BMPT'!$D$5,IF(J75=5,'Equivalencia BH-BMPT'!$D$6,IF(J75=6,'Equivalencia BH-BMPT'!$D$7,IF(J75=7,'Equivalencia BH-BMPT'!$D$8,IF(J75=8,'Equivalencia BH-BMPT'!$D$9,IF(J75=9,'Equivalencia BH-BMPT'!$D$10,IF(J75=10,'Equivalencia BH-BMPT'!$D$11,IF(J75=11,'Equivalencia BH-BMPT'!$D$12,IF(J75=12,'Equivalencia BH-BMPT'!$D$13,IF(J75=13,'Equivalencia BH-BMPT'!$D$14,IF(J75=14,'Equivalencia BH-BMPT'!$D$15,IF(J75=15,'Equivalencia BH-BMPT'!$D$16,IF(J75=16,'Equivalencia BH-BMPT'!$D$17,IF(J75=17,'Equivalencia BH-BMPT'!$D$18,IF(J75=18,'Equivalencia BH-BMPT'!$D$19,IF(J75=19,'Equivalencia BH-BMPT'!$D$20,IF(J75=20,'Equivalencia BH-BMPT'!$D$21,IF(J75=21,'Equivalencia BH-BMPT'!$D$22,IF(J75=22,'Equivalencia BH-BMPT'!$D$23,IF(J75=23,'Equivalencia BH-BMPT'!#REF!,IF(J75=24,'Equivalencia BH-BMPT'!$D$25,IF(J75=25,'Equivalencia BH-BMPT'!$D$26,IF(J75=26,'Equivalencia BH-BMPT'!$D$27,IF(J75=27,'Equivalencia BH-BMPT'!$D$28,IF(J75=28,'Equivalencia BH-BMPT'!$D$29,IF(J75=29,'Equivalencia BH-BMPT'!$D$30,IF(J75=30,'Equivalencia BH-BMPT'!$D$31,IF(J75=31,'Equivalencia BH-BMPT'!$D$32,IF(J75=32,'Equivalencia BH-BMPT'!$D$33,IF(J75=33,'Equivalencia BH-BMPT'!$D$34,IF(J75=34,'Equivalencia BH-BMPT'!$D$35,IF(J75=35,'Equivalencia BH-BMPT'!$D$36,IF(J75=36,'Equivalencia BH-BMPT'!$D$37,IF(J75=37,'Equivalencia BH-BMPT'!$D$38,IF(J75=38,'Equivalencia BH-BMPT'!#REF!,IF(J75=39,'Equivalencia BH-BMPT'!$D$40,IF(J75=40,'Equivalencia BH-BMPT'!$D$41,IF(J75=41,'Equivalencia BH-BMPT'!$D$42,IF(J75=42,'Equivalencia BH-BMPT'!$D$43,IF(J75=43,'Equivalencia BH-BMPT'!$D$44,IF(J75=44,'Equivalencia BH-BMPT'!$D$45,IF(J75=45,'Equivalencia BH-BMPT'!$D$46,"No ha seleccionado un número de programa")))))))))))))))))))))))))))))))))))))))))))))</f>
        <v>Gobernanza e influencia local, regional e internacional</v>
      </c>
      <c r="L75" s="79" t="s">
        <v>642</v>
      </c>
      <c r="M75" s="113">
        <v>1010218952</v>
      </c>
      <c r="N75" s="97" t="s">
        <v>589</v>
      </c>
      <c r="O75" s="110">
        <v>25200000</v>
      </c>
      <c r="P75" s="66"/>
      <c r="Q75" s="67"/>
      <c r="R75" s="110">
        <v>1</v>
      </c>
      <c r="S75" s="100">
        <v>7559993</v>
      </c>
      <c r="T75" s="100">
        <f t="shared" si="4"/>
        <v>32759993</v>
      </c>
      <c r="U75" s="100">
        <v>29306667</v>
      </c>
      <c r="V75" s="106">
        <v>43122</v>
      </c>
      <c r="W75" s="105">
        <v>43123</v>
      </c>
      <c r="X75" s="105">
        <v>43480</v>
      </c>
      <c r="Y75" s="86">
        <v>270</v>
      </c>
      <c r="Z75" s="86">
        <v>81</v>
      </c>
      <c r="AA75" s="68"/>
      <c r="AB75" s="62"/>
      <c r="AC75" s="62" t="s">
        <v>791</v>
      </c>
      <c r="AD75" s="62"/>
      <c r="AE75" s="62"/>
      <c r="AF75" s="69">
        <f t="shared" si="1"/>
        <v>0.89458709591299368</v>
      </c>
      <c r="AG75" s="27"/>
      <c r="AH75" s="27" t="b">
        <f t="shared" si="2"/>
        <v>0</v>
      </c>
    </row>
    <row r="76" spans="1:34" ht="44.25" customHeight="1" x14ac:dyDescent="0.25">
      <c r="A76" s="86">
        <v>62</v>
      </c>
      <c r="B76" s="86">
        <v>2018</v>
      </c>
      <c r="C76" s="87" t="s">
        <v>326</v>
      </c>
      <c r="D76" s="74">
        <v>5</v>
      </c>
      <c r="E76" s="87" t="str">
        <f>IF(D76=1,'Tipo '!$B$2,IF(D76=2,'Tipo '!$B$3,IF(D76=3,'Tipo '!$B$4,IF(D76=4,'Tipo '!$B$5,IF(D76=5,'Tipo '!$B$6,IF(D76=6,'Tipo '!$B$7,IF(D76=7,'Tipo '!$B$8,IF(D76=8,'Tipo '!$B$9,IF(D76=9,'Tipo '!$B$10,IF(D76=10,'Tipo '!$B$11,IF(D76=11,'Tipo '!$B$12,IF(D76=12,'Tipo '!$B$13,IF(D76=13,'Tipo '!$B$14,IF(D76=14,'Tipo '!$B$15,IF(D76=15,'Tipo '!$B$16,IF(D76=16,'Tipo '!$B$17,IF(D76=17,'Tipo '!$B$18,IF(D76=18,'Tipo '!$B$19,IF(D76=19,'Tipo '!$B$20,IF(D76=20,'Tipo '!$B$21,"No ha seleccionado un tipo de contrato válido"))))))))))))))))))))</f>
        <v>CONTRATOS DE PRESTACIÓN DE SERVICIOS PROFESIONALES Y DE APOYO A LA GESTIÓN</v>
      </c>
      <c r="F76" s="112" t="s">
        <v>107</v>
      </c>
      <c r="G76" s="63" t="s">
        <v>116</v>
      </c>
      <c r="H76" s="64" t="s">
        <v>482</v>
      </c>
      <c r="I76" s="83" t="s">
        <v>163</v>
      </c>
      <c r="J76" s="84">
        <v>45</v>
      </c>
      <c r="K76" s="65" t="str">
        <f>IF(J76=1,'Equivalencia BH-BMPT'!$D$2,IF(J76=2,'Equivalencia BH-BMPT'!$D$3,IF(J76=3,'Equivalencia BH-BMPT'!$D$4,IF(J76=4,'Equivalencia BH-BMPT'!$D$5,IF(J76=5,'Equivalencia BH-BMPT'!$D$6,IF(J76=6,'Equivalencia BH-BMPT'!$D$7,IF(J76=7,'Equivalencia BH-BMPT'!$D$8,IF(J76=8,'Equivalencia BH-BMPT'!$D$9,IF(J76=9,'Equivalencia BH-BMPT'!$D$10,IF(J76=10,'Equivalencia BH-BMPT'!$D$11,IF(J76=11,'Equivalencia BH-BMPT'!$D$12,IF(J76=12,'Equivalencia BH-BMPT'!$D$13,IF(J76=13,'Equivalencia BH-BMPT'!$D$14,IF(J76=14,'Equivalencia BH-BMPT'!$D$15,IF(J76=15,'Equivalencia BH-BMPT'!$D$16,IF(J76=16,'Equivalencia BH-BMPT'!$D$17,IF(J76=17,'Equivalencia BH-BMPT'!$D$18,IF(J76=18,'Equivalencia BH-BMPT'!$D$19,IF(J76=19,'Equivalencia BH-BMPT'!$D$20,IF(J76=20,'Equivalencia BH-BMPT'!$D$21,IF(J76=21,'Equivalencia BH-BMPT'!$D$22,IF(J76=22,'Equivalencia BH-BMPT'!$D$23,IF(J76=23,'Equivalencia BH-BMPT'!#REF!,IF(J76=24,'Equivalencia BH-BMPT'!$D$25,IF(J76=25,'Equivalencia BH-BMPT'!$D$26,IF(J76=26,'Equivalencia BH-BMPT'!$D$27,IF(J76=27,'Equivalencia BH-BMPT'!$D$28,IF(J76=28,'Equivalencia BH-BMPT'!$D$29,IF(J76=29,'Equivalencia BH-BMPT'!$D$30,IF(J76=30,'Equivalencia BH-BMPT'!$D$31,IF(J76=31,'Equivalencia BH-BMPT'!$D$32,IF(J76=32,'Equivalencia BH-BMPT'!$D$33,IF(J76=33,'Equivalencia BH-BMPT'!$D$34,IF(J76=34,'Equivalencia BH-BMPT'!$D$35,IF(J76=35,'Equivalencia BH-BMPT'!$D$36,IF(J76=36,'Equivalencia BH-BMPT'!$D$37,IF(J76=37,'Equivalencia BH-BMPT'!$D$38,IF(J76=38,'Equivalencia BH-BMPT'!#REF!,IF(J76=39,'Equivalencia BH-BMPT'!$D$40,IF(J76=40,'Equivalencia BH-BMPT'!$D$41,IF(J76=41,'Equivalencia BH-BMPT'!$D$42,IF(J76=42,'Equivalencia BH-BMPT'!$D$43,IF(J76=43,'Equivalencia BH-BMPT'!$D$44,IF(J76=44,'Equivalencia BH-BMPT'!$D$45,IF(J76=45,'Equivalencia BH-BMPT'!$D$46,"No ha seleccionado un número de programa")))))))))))))))))))))))))))))))))))))))))))))</f>
        <v>Gobernanza e influencia local, regional e internacional</v>
      </c>
      <c r="L76" s="79" t="s">
        <v>642</v>
      </c>
      <c r="M76" s="113">
        <v>51963646</v>
      </c>
      <c r="N76" s="97" t="s">
        <v>712</v>
      </c>
      <c r="O76" s="110">
        <v>16830000</v>
      </c>
      <c r="P76" s="66"/>
      <c r="Q76" s="67"/>
      <c r="R76" s="110">
        <v>1</v>
      </c>
      <c r="S76" s="100">
        <v>4363330</v>
      </c>
      <c r="T76" s="100">
        <f t="shared" si="4"/>
        <v>21193330</v>
      </c>
      <c r="U76" s="100">
        <v>19822000</v>
      </c>
      <c r="V76" s="106">
        <v>43122</v>
      </c>
      <c r="W76" s="105">
        <v>43122</v>
      </c>
      <c r="X76" s="105">
        <v>43464</v>
      </c>
      <c r="Y76" s="86">
        <v>270</v>
      </c>
      <c r="Z76" s="86">
        <v>70</v>
      </c>
      <c r="AA76" s="68"/>
      <c r="AB76" s="62"/>
      <c r="AC76" s="62" t="s">
        <v>791</v>
      </c>
      <c r="AD76" s="62"/>
      <c r="AE76" s="62"/>
      <c r="AF76" s="69">
        <f t="shared" si="1"/>
        <v>0.93529426475216493</v>
      </c>
      <c r="AG76" s="27"/>
      <c r="AH76" s="27" t="b">
        <f t="shared" si="2"/>
        <v>0</v>
      </c>
    </row>
    <row r="77" spans="1:34" ht="44.25" customHeight="1" x14ac:dyDescent="0.25">
      <c r="A77" s="86">
        <v>63</v>
      </c>
      <c r="B77" s="86">
        <v>2018</v>
      </c>
      <c r="C77" s="87" t="s">
        <v>326</v>
      </c>
      <c r="D77" s="74">
        <v>5</v>
      </c>
      <c r="E77" s="87" t="str">
        <f>IF(D77=1,'Tipo '!$B$2,IF(D77=2,'Tipo '!$B$3,IF(D77=3,'Tipo '!$B$4,IF(D77=4,'Tipo '!$B$5,IF(D77=5,'Tipo '!$B$6,IF(D77=6,'Tipo '!$B$7,IF(D77=7,'Tipo '!$B$8,IF(D77=8,'Tipo '!$B$9,IF(D77=9,'Tipo '!$B$10,IF(D77=10,'Tipo '!$B$11,IF(D77=11,'Tipo '!$B$12,IF(D77=12,'Tipo '!$B$13,IF(D77=13,'Tipo '!$B$14,IF(D77=14,'Tipo '!$B$15,IF(D77=15,'Tipo '!$B$16,IF(D77=16,'Tipo '!$B$17,IF(D77=17,'Tipo '!$B$18,IF(D77=18,'Tipo '!$B$19,IF(D77=19,'Tipo '!$B$20,IF(D77=20,'Tipo '!$B$21,"No ha seleccionado un tipo de contrato válido"))))))))))))))))))))</f>
        <v>CONTRATOS DE PRESTACIÓN DE SERVICIOS PROFESIONALES Y DE APOYO A LA GESTIÓN</v>
      </c>
      <c r="F77" s="112" t="s">
        <v>107</v>
      </c>
      <c r="G77" s="63" t="s">
        <v>116</v>
      </c>
      <c r="H77" s="64" t="s">
        <v>483</v>
      </c>
      <c r="I77" s="83" t="s">
        <v>163</v>
      </c>
      <c r="J77" s="84">
        <v>45</v>
      </c>
      <c r="K77" s="65" t="str">
        <f>IF(J77=1,'Equivalencia BH-BMPT'!$D$2,IF(J77=2,'Equivalencia BH-BMPT'!$D$3,IF(J77=3,'Equivalencia BH-BMPT'!$D$4,IF(J77=4,'Equivalencia BH-BMPT'!$D$5,IF(J77=5,'Equivalencia BH-BMPT'!$D$6,IF(J77=6,'Equivalencia BH-BMPT'!$D$7,IF(J77=7,'Equivalencia BH-BMPT'!$D$8,IF(J77=8,'Equivalencia BH-BMPT'!$D$9,IF(J77=9,'Equivalencia BH-BMPT'!$D$10,IF(J77=10,'Equivalencia BH-BMPT'!$D$11,IF(J77=11,'Equivalencia BH-BMPT'!$D$12,IF(J77=12,'Equivalencia BH-BMPT'!$D$13,IF(J77=13,'Equivalencia BH-BMPT'!$D$14,IF(J77=14,'Equivalencia BH-BMPT'!$D$15,IF(J77=15,'Equivalencia BH-BMPT'!$D$16,IF(J77=16,'Equivalencia BH-BMPT'!$D$17,IF(J77=17,'Equivalencia BH-BMPT'!$D$18,IF(J77=18,'Equivalencia BH-BMPT'!$D$19,IF(J77=19,'Equivalencia BH-BMPT'!$D$20,IF(J77=20,'Equivalencia BH-BMPT'!$D$21,IF(J77=21,'Equivalencia BH-BMPT'!$D$22,IF(J77=22,'Equivalencia BH-BMPT'!$D$23,IF(J77=23,'Equivalencia BH-BMPT'!#REF!,IF(J77=24,'Equivalencia BH-BMPT'!$D$25,IF(J77=25,'Equivalencia BH-BMPT'!$D$26,IF(J77=26,'Equivalencia BH-BMPT'!$D$27,IF(J77=27,'Equivalencia BH-BMPT'!$D$28,IF(J77=28,'Equivalencia BH-BMPT'!$D$29,IF(J77=29,'Equivalencia BH-BMPT'!$D$30,IF(J77=30,'Equivalencia BH-BMPT'!$D$31,IF(J77=31,'Equivalencia BH-BMPT'!$D$32,IF(J77=32,'Equivalencia BH-BMPT'!$D$33,IF(J77=33,'Equivalencia BH-BMPT'!$D$34,IF(J77=34,'Equivalencia BH-BMPT'!$D$35,IF(J77=35,'Equivalencia BH-BMPT'!$D$36,IF(J77=36,'Equivalencia BH-BMPT'!$D$37,IF(J77=37,'Equivalencia BH-BMPT'!$D$38,IF(J77=38,'Equivalencia BH-BMPT'!#REF!,IF(J77=39,'Equivalencia BH-BMPT'!$D$40,IF(J77=40,'Equivalencia BH-BMPT'!$D$41,IF(J77=41,'Equivalencia BH-BMPT'!$D$42,IF(J77=42,'Equivalencia BH-BMPT'!$D$43,IF(J77=43,'Equivalencia BH-BMPT'!$D$44,IF(J77=44,'Equivalencia BH-BMPT'!$D$45,IF(J77=45,'Equivalencia BH-BMPT'!$D$46,"No ha seleccionado un número de programa")))))))))))))))))))))))))))))))))))))))))))))</f>
        <v>Gobernanza e influencia local, regional e internacional</v>
      </c>
      <c r="L77" s="79" t="s">
        <v>642</v>
      </c>
      <c r="M77" s="113">
        <v>1010236046</v>
      </c>
      <c r="N77" s="97" t="s">
        <v>713</v>
      </c>
      <c r="O77" s="110">
        <v>16830000</v>
      </c>
      <c r="P77" s="66"/>
      <c r="Q77" s="67"/>
      <c r="R77" s="110">
        <v>1</v>
      </c>
      <c r="S77" s="100">
        <v>5298325</v>
      </c>
      <c r="T77" s="100">
        <f t="shared" si="4"/>
        <v>22128325</v>
      </c>
      <c r="U77" s="100">
        <v>19822000</v>
      </c>
      <c r="V77" s="106">
        <v>43122</v>
      </c>
      <c r="W77" s="105">
        <v>43122</v>
      </c>
      <c r="X77" s="105">
        <v>43480</v>
      </c>
      <c r="Y77" s="86">
        <v>270</v>
      </c>
      <c r="Z77" s="86">
        <v>85</v>
      </c>
      <c r="AA77" s="68"/>
      <c r="AB77" s="62"/>
      <c r="AC77" s="62" t="s">
        <v>791</v>
      </c>
      <c r="AD77" s="62"/>
      <c r="AE77" s="62"/>
      <c r="AF77" s="69">
        <f t="shared" si="1"/>
        <v>0.89577498522820864</v>
      </c>
      <c r="AG77" s="27"/>
      <c r="AH77" s="27" t="b">
        <f t="shared" si="2"/>
        <v>0</v>
      </c>
    </row>
    <row r="78" spans="1:34" ht="44.25" customHeight="1" x14ac:dyDescent="0.25">
      <c r="A78" s="86">
        <v>64</v>
      </c>
      <c r="B78" s="86">
        <v>2018</v>
      </c>
      <c r="C78" s="87" t="s">
        <v>298</v>
      </c>
      <c r="D78" s="74">
        <v>5</v>
      </c>
      <c r="E78" s="87" t="str">
        <f>IF(D78=1,'Tipo '!$B$2,IF(D78=2,'Tipo '!$B$3,IF(D78=3,'Tipo '!$B$4,IF(D78=4,'Tipo '!$B$5,IF(D78=5,'Tipo '!$B$6,IF(D78=6,'Tipo '!$B$7,IF(D78=7,'Tipo '!$B$8,IF(D78=8,'Tipo '!$B$9,IF(D78=9,'Tipo '!$B$10,IF(D78=10,'Tipo '!$B$11,IF(D78=11,'Tipo '!$B$12,IF(D78=12,'Tipo '!$B$13,IF(D78=13,'Tipo '!$B$14,IF(D78=14,'Tipo '!$B$15,IF(D78=15,'Tipo '!$B$16,IF(D78=16,'Tipo '!$B$17,IF(D78=17,'Tipo '!$B$18,IF(D78=18,'Tipo '!$B$19,IF(D78=19,'Tipo '!$B$20,IF(D78=20,'Tipo '!$B$21,"No ha seleccionado un tipo de contrato válido"))))))))))))))))))))</f>
        <v>CONTRATOS DE PRESTACIÓN DE SERVICIOS PROFESIONALES Y DE APOYO A LA GESTIÓN</v>
      </c>
      <c r="F78" s="112" t="s">
        <v>107</v>
      </c>
      <c r="G78" s="63" t="s">
        <v>116</v>
      </c>
      <c r="H78" s="64" t="s">
        <v>484</v>
      </c>
      <c r="I78" s="83" t="s">
        <v>163</v>
      </c>
      <c r="J78" s="84">
        <v>3</v>
      </c>
      <c r="K78" s="65" t="str">
        <f>IF(J78=1,'Equivalencia BH-BMPT'!$D$2,IF(J78=2,'Equivalencia BH-BMPT'!$D$3,IF(J78=3,'Equivalencia BH-BMPT'!$D$4,IF(J78=4,'Equivalencia BH-BMPT'!$D$5,IF(J78=5,'Equivalencia BH-BMPT'!$D$6,IF(J78=6,'Equivalencia BH-BMPT'!$D$7,IF(J78=7,'Equivalencia BH-BMPT'!$D$8,IF(J78=8,'Equivalencia BH-BMPT'!$D$9,IF(J78=9,'Equivalencia BH-BMPT'!$D$10,IF(J78=10,'Equivalencia BH-BMPT'!$D$11,IF(J78=11,'Equivalencia BH-BMPT'!$D$12,IF(J78=12,'Equivalencia BH-BMPT'!$D$13,IF(J78=13,'Equivalencia BH-BMPT'!$D$14,IF(J78=14,'Equivalencia BH-BMPT'!$D$15,IF(J78=15,'Equivalencia BH-BMPT'!$D$16,IF(J78=16,'Equivalencia BH-BMPT'!$D$17,IF(J78=17,'Equivalencia BH-BMPT'!$D$18,IF(J78=18,'Equivalencia BH-BMPT'!$D$19,IF(J78=19,'Equivalencia BH-BMPT'!$D$20,IF(J78=20,'Equivalencia BH-BMPT'!$D$21,IF(J78=21,'Equivalencia BH-BMPT'!$D$22,IF(J78=22,'Equivalencia BH-BMPT'!$D$23,IF(J78=23,'Equivalencia BH-BMPT'!#REF!,IF(J78=24,'Equivalencia BH-BMPT'!$D$25,IF(J78=25,'Equivalencia BH-BMPT'!$D$26,IF(J78=26,'Equivalencia BH-BMPT'!$D$27,IF(J78=27,'Equivalencia BH-BMPT'!$D$28,IF(J78=28,'Equivalencia BH-BMPT'!$D$29,IF(J78=29,'Equivalencia BH-BMPT'!$D$30,IF(J78=30,'Equivalencia BH-BMPT'!$D$31,IF(J78=31,'Equivalencia BH-BMPT'!$D$32,IF(J78=32,'Equivalencia BH-BMPT'!$D$33,IF(J78=33,'Equivalencia BH-BMPT'!$D$34,IF(J78=34,'Equivalencia BH-BMPT'!$D$35,IF(J78=35,'Equivalencia BH-BMPT'!$D$36,IF(J78=36,'Equivalencia BH-BMPT'!$D$37,IF(J78=37,'Equivalencia BH-BMPT'!$D$38,IF(J78=38,'Equivalencia BH-BMPT'!#REF!,IF(J78=39,'Equivalencia BH-BMPT'!$D$40,IF(J78=40,'Equivalencia BH-BMPT'!$D$41,IF(J78=41,'Equivalencia BH-BMPT'!$D$42,IF(J78=42,'Equivalencia BH-BMPT'!$D$43,IF(J78=43,'Equivalencia BH-BMPT'!$D$44,IF(J78=44,'Equivalencia BH-BMPT'!$D$45,IF(J78=45,'Equivalencia BH-BMPT'!$D$46,"No ha seleccionado un número de programa")))))))))))))))))))))))))))))))))))))))))))))</f>
        <v>Igualdad y autonomía para una Bogotá incluyente</v>
      </c>
      <c r="L78" s="79" t="s">
        <v>646</v>
      </c>
      <c r="M78" s="113">
        <v>1014177621</v>
      </c>
      <c r="N78" s="97" t="s">
        <v>714</v>
      </c>
      <c r="O78" s="110">
        <v>38367000</v>
      </c>
      <c r="P78" s="66"/>
      <c r="Q78" s="67"/>
      <c r="R78" s="110">
        <v>1</v>
      </c>
      <c r="S78" s="100">
        <v>0</v>
      </c>
      <c r="T78" s="100">
        <f t="shared" ref="T78:T109" si="5">+O78+Q78+S78</f>
        <v>38367000</v>
      </c>
      <c r="U78" s="100">
        <v>27283200</v>
      </c>
      <c r="V78" s="106">
        <v>43122</v>
      </c>
      <c r="W78" s="105">
        <v>43123</v>
      </c>
      <c r="X78" s="105">
        <v>43522</v>
      </c>
      <c r="Y78" s="86">
        <v>270</v>
      </c>
      <c r="Z78" s="86">
        <v>0</v>
      </c>
      <c r="AA78" s="68"/>
      <c r="AB78" s="62"/>
      <c r="AC78" s="62" t="s">
        <v>791</v>
      </c>
      <c r="AD78" s="62"/>
      <c r="AE78" s="62"/>
      <c r="AF78" s="69">
        <f t="shared" si="1"/>
        <v>0.71111111111111114</v>
      </c>
      <c r="AG78" s="27"/>
      <c r="AH78" s="27" t="b">
        <f t="shared" si="2"/>
        <v>0</v>
      </c>
    </row>
    <row r="79" spans="1:34" ht="44.25" customHeight="1" x14ac:dyDescent="0.25">
      <c r="A79" s="86">
        <v>65</v>
      </c>
      <c r="B79" s="86">
        <v>2018</v>
      </c>
      <c r="C79" s="87" t="s">
        <v>300</v>
      </c>
      <c r="D79" s="74">
        <v>5</v>
      </c>
      <c r="E79" s="87" t="str">
        <f>IF(D79=1,'Tipo '!$B$2,IF(D79=2,'Tipo '!$B$3,IF(D79=3,'Tipo '!$B$4,IF(D79=4,'Tipo '!$B$5,IF(D79=5,'Tipo '!$B$6,IF(D79=6,'Tipo '!$B$7,IF(D79=7,'Tipo '!$B$8,IF(D79=8,'Tipo '!$B$9,IF(D79=9,'Tipo '!$B$10,IF(D79=10,'Tipo '!$B$11,IF(D79=11,'Tipo '!$B$12,IF(D79=12,'Tipo '!$B$13,IF(D79=13,'Tipo '!$B$14,IF(D79=14,'Tipo '!$B$15,IF(D79=15,'Tipo '!$B$16,IF(D79=16,'Tipo '!$B$17,IF(D79=17,'Tipo '!$B$18,IF(D79=18,'Tipo '!$B$19,IF(D79=19,'Tipo '!$B$20,IF(D79=20,'Tipo '!$B$21,"No ha seleccionado un tipo de contrato válido"))))))))))))))))))))</f>
        <v>CONTRATOS DE PRESTACIÓN DE SERVICIOS PROFESIONALES Y DE APOYO A LA GESTIÓN</v>
      </c>
      <c r="F79" s="112" t="s">
        <v>107</v>
      </c>
      <c r="G79" s="63" t="s">
        <v>116</v>
      </c>
      <c r="H79" s="64" t="s">
        <v>485</v>
      </c>
      <c r="I79" s="83" t="s">
        <v>163</v>
      </c>
      <c r="J79" s="84">
        <v>45</v>
      </c>
      <c r="K79" s="65" t="str">
        <f>IF(J79=1,'Equivalencia BH-BMPT'!$D$2,IF(J79=2,'Equivalencia BH-BMPT'!$D$3,IF(J79=3,'Equivalencia BH-BMPT'!$D$4,IF(J79=4,'Equivalencia BH-BMPT'!$D$5,IF(J79=5,'Equivalencia BH-BMPT'!$D$6,IF(J79=6,'Equivalencia BH-BMPT'!$D$7,IF(J79=7,'Equivalencia BH-BMPT'!$D$8,IF(J79=8,'Equivalencia BH-BMPT'!$D$9,IF(J79=9,'Equivalencia BH-BMPT'!$D$10,IF(J79=10,'Equivalencia BH-BMPT'!$D$11,IF(J79=11,'Equivalencia BH-BMPT'!$D$12,IF(J79=12,'Equivalencia BH-BMPT'!$D$13,IF(J79=13,'Equivalencia BH-BMPT'!$D$14,IF(J79=14,'Equivalencia BH-BMPT'!$D$15,IF(J79=15,'Equivalencia BH-BMPT'!$D$16,IF(J79=16,'Equivalencia BH-BMPT'!$D$17,IF(J79=17,'Equivalencia BH-BMPT'!$D$18,IF(J79=18,'Equivalencia BH-BMPT'!$D$19,IF(J79=19,'Equivalencia BH-BMPT'!$D$20,IF(J79=20,'Equivalencia BH-BMPT'!$D$21,IF(J79=21,'Equivalencia BH-BMPT'!$D$22,IF(J79=22,'Equivalencia BH-BMPT'!$D$23,IF(J79=23,'Equivalencia BH-BMPT'!#REF!,IF(J79=24,'Equivalencia BH-BMPT'!$D$25,IF(J79=25,'Equivalencia BH-BMPT'!$D$26,IF(J79=26,'Equivalencia BH-BMPT'!$D$27,IF(J79=27,'Equivalencia BH-BMPT'!$D$28,IF(J79=28,'Equivalencia BH-BMPT'!$D$29,IF(J79=29,'Equivalencia BH-BMPT'!$D$30,IF(J79=30,'Equivalencia BH-BMPT'!$D$31,IF(J79=31,'Equivalencia BH-BMPT'!$D$32,IF(J79=32,'Equivalencia BH-BMPT'!$D$33,IF(J79=33,'Equivalencia BH-BMPT'!$D$34,IF(J79=34,'Equivalencia BH-BMPT'!$D$35,IF(J79=35,'Equivalencia BH-BMPT'!$D$36,IF(J79=36,'Equivalencia BH-BMPT'!$D$37,IF(J79=37,'Equivalencia BH-BMPT'!$D$38,IF(J79=38,'Equivalencia BH-BMPT'!#REF!,IF(J79=39,'Equivalencia BH-BMPT'!$D$40,IF(J79=40,'Equivalencia BH-BMPT'!$D$41,IF(J79=41,'Equivalencia BH-BMPT'!$D$42,IF(J79=42,'Equivalencia BH-BMPT'!$D$43,IF(J79=43,'Equivalencia BH-BMPT'!$D$44,IF(J79=44,'Equivalencia BH-BMPT'!$D$45,IF(J79=45,'Equivalencia BH-BMPT'!$D$46,"No ha seleccionado un número de programa")))))))))))))))))))))))))))))))))))))))))))))</f>
        <v>Gobernanza e influencia local, regional e internacional</v>
      </c>
      <c r="L79" s="79" t="s">
        <v>642</v>
      </c>
      <c r="M79" s="113">
        <v>1030640813</v>
      </c>
      <c r="N79" s="97" t="s">
        <v>715</v>
      </c>
      <c r="O79" s="110">
        <v>44550000</v>
      </c>
      <c r="P79" s="66"/>
      <c r="Q79" s="67"/>
      <c r="R79" s="110">
        <v>1</v>
      </c>
      <c r="S79" s="100">
        <v>13860000</v>
      </c>
      <c r="T79" s="100">
        <f t="shared" si="5"/>
        <v>58410000</v>
      </c>
      <c r="U79" s="100">
        <v>52305000</v>
      </c>
      <c r="V79" s="106">
        <v>43122</v>
      </c>
      <c r="W79" s="105">
        <v>43123</v>
      </c>
      <c r="X79" s="105">
        <v>43480</v>
      </c>
      <c r="Y79" s="86">
        <v>270</v>
      </c>
      <c r="Z79" s="86">
        <v>84</v>
      </c>
      <c r="AA79" s="68"/>
      <c r="AB79" s="62"/>
      <c r="AC79" s="62" t="s">
        <v>791</v>
      </c>
      <c r="AD79" s="62"/>
      <c r="AE79" s="62"/>
      <c r="AF79" s="69">
        <f t="shared" si="1"/>
        <v>0.89548022598870058</v>
      </c>
      <c r="AG79" s="27"/>
      <c r="AH79" s="27" t="b">
        <f t="shared" si="2"/>
        <v>0</v>
      </c>
    </row>
    <row r="80" spans="1:34" ht="44.25" customHeight="1" x14ac:dyDescent="0.25">
      <c r="A80" s="86">
        <v>66</v>
      </c>
      <c r="B80" s="86">
        <v>2018</v>
      </c>
      <c r="C80" s="87" t="s">
        <v>310</v>
      </c>
      <c r="D80" s="74">
        <v>5</v>
      </c>
      <c r="E80" s="87" t="str">
        <f>IF(D80=1,'Tipo '!$B$2,IF(D80=2,'Tipo '!$B$3,IF(D80=3,'Tipo '!$B$4,IF(D80=4,'Tipo '!$B$5,IF(D80=5,'Tipo '!$B$6,IF(D80=6,'Tipo '!$B$7,IF(D80=7,'Tipo '!$B$8,IF(D80=8,'Tipo '!$B$9,IF(D80=9,'Tipo '!$B$10,IF(D80=10,'Tipo '!$B$11,IF(D80=11,'Tipo '!$B$12,IF(D80=12,'Tipo '!$B$13,IF(D80=13,'Tipo '!$B$14,IF(D80=14,'Tipo '!$B$15,IF(D80=15,'Tipo '!$B$16,IF(D80=16,'Tipo '!$B$17,IF(D80=17,'Tipo '!$B$18,IF(D80=18,'Tipo '!$B$19,IF(D80=19,'Tipo '!$B$20,IF(D80=20,'Tipo '!$B$21,"No ha seleccionado un tipo de contrato válido"))))))))))))))))))))</f>
        <v>CONTRATOS DE PRESTACIÓN DE SERVICIOS PROFESIONALES Y DE APOYO A LA GESTIÓN</v>
      </c>
      <c r="F80" s="112" t="s">
        <v>107</v>
      </c>
      <c r="G80" s="63" t="s">
        <v>116</v>
      </c>
      <c r="H80" s="64" t="s">
        <v>486</v>
      </c>
      <c r="I80" s="83" t="s">
        <v>163</v>
      </c>
      <c r="J80" s="84">
        <v>45</v>
      </c>
      <c r="K80" s="65" t="str">
        <f>IF(J80=1,'Equivalencia BH-BMPT'!$D$2,IF(J80=2,'Equivalencia BH-BMPT'!$D$3,IF(J80=3,'Equivalencia BH-BMPT'!$D$4,IF(J80=4,'Equivalencia BH-BMPT'!$D$5,IF(J80=5,'Equivalencia BH-BMPT'!$D$6,IF(J80=6,'Equivalencia BH-BMPT'!$D$7,IF(J80=7,'Equivalencia BH-BMPT'!$D$8,IF(J80=8,'Equivalencia BH-BMPT'!$D$9,IF(J80=9,'Equivalencia BH-BMPT'!$D$10,IF(J80=10,'Equivalencia BH-BMPT'!$D$11,IF(J80=11,'Equivalencia BH-BMPT'!$D$12,IF(J80=12,'Equivalencia BH-BMPT'!$D$13,IF(J80=13,'Equivalencia BH-BMPT'!$D$14,IF(J80=14,'Equivalencia BH-BMPT'!$D$15,IF(J80=15,'Equivalencia BH-BMPT'!$D$16,IF(J80=16,'Equivalencia BH-BMPT'!$D$17,IF(J80=17,'Equivalencia BH-BMPT'!$D$18,IF(J80=18,'Equivalencia BH-BMPT'!$D$19,IF(J80=19,'Equivalencia BH-BMPT'!$D$20,IF(J80=20,'Equivalencia BH-BMPT'!$D$21,IF(J80=21,'Equivalencia BH-BMPT'!$D$22,IF(J80=22,'Equivalencia BH-BMPT'!$D$23,IF(J80=23,'Equivalencia BH-BMPT'!#REF!,IF(J80=24,'Equivalencia BH-BMPT'!$D$25,IF(J80=25,'Equivalencia BH-BMPT'!$D$26,IF(J80=26,'Equivalencia BH-BMPT'!$D$27,IF(J80=27,'Equivalencia BH-BMPT'!$D$28,IF(J80=28,'Equivalencia BH-BMPT'!$D$29,IF(J80=29,'Equivalencia BH-BMPT'!$D$30,IF(J80=30,'Equivalencia BH-BMPT'!$D$31,IF(J80=31,'Equivalencia BH-BMPT'!$D$32,IF(J80=32,'Equivalencia BH-BMPT'!$D$33,IF(J80=33,'Equivalencia BH-BMPT'!$D$34,IF(J80=34,'Equivalencia BH-BMPT'!$D$35,IF(J80=35,'Equivalencia BH-BMPT'!$D$36,IF(J80=36,'Equivalencia BH-BMPT'!$D$37,IF(J80=37,'Equivalencia BH-BMPT'!$D$38,IF(J80=38,'Equivalencia BH-BMPT'!#REF!,IF(J80=39,'Equivalencia BH-BMPT'!$D$40,IF(J80=40,'Equivalencia BH-BMPT'!$D$41,IF(J80=41,'Equivalencia BH-BMPT'!$D$42,IF(J80=42,'Equivalencia BH-BMPT'!$D$43,IF(J80=43,'Equivalencia BH-BMPT'!$D$44,IF(J80=44,'Equivalencia BH-BMPT'!$D$45,IF(J80=45,'Equivalencia BH-BMPT'!$D$46,"No ha seleccionado un número de programa")))))))))))))))))))))))))))))))))))))))))))))</f>
        <v>Gobernanza e influencia local, regional e internacional</v>
      </c>
      <c r="L80" s="79" t="s">
        <v>642</v>
      </c>
      <c r="M80" s="113">
        <v>1019099369</v>
      </c>
      <c r="N80" s="97" t="s">
        <v>716</v>
      </c>
      <c r="O80" s="110">
        <v>18900000</v>
      </c>
      <c r="P80" s="66"/>
      <c r="Q80" s="67"/>
      <c r="R80" s="110">
        <v>1</v>
      </c>
      <c r="S80" s="100">
        <v>0</v>
      </c>
      <c r="T80" s="100">
        <f t="shared" si="5"/>
        <v>18900000</v>
      </c>
      <c r="U80" s="100">
        <v>18900000</v>
      </c>
      <c r="V80" s="106">
        <v>43122</v>
      </c>
      <c r="W80" s="105">
        <v>43124</v>
      </c>
      <c r="X80" s="105">
        <v>43396</v>
      </c>
      <c r="Y80" s="86">
        <v>270</v>
      </c>
      <c r="Z80" s="86">
        <v>0</v>
      </c>
      <c r="AA80" s="68"/>
      <c r="AB80" s="62"/>
      <c r="AC80" s="62"/>
      <c r="AD80" s="62" t="s">
        <v>791</v>
      </c>
      <c r="AE80" s="62"/>
      <c r="AF80" s="69">
        <f t="shared" si="1"/>
        <v>1</v>
      </c>
      <c r="AG80" s="27"/>
      <c r="AH80" s="27" t="b">
        <f t="shared" si="2"/>
        <v>0</v>
      </c>
    </row>
    <row r="81" spans="1:34" ht="44.25" customHeight="1" x14ac:dyDescent="0.25">
      <c r="A81" s="86">
        <v>67</v>
      </c>
      <c r="B81" s="86">
        <v>2018</v>
      </c>
      <c r="C81" s="87" t="s">
        <v>329</v>
      </c>
      <c r="D81" s="74">
        <v>5</v>
      </c>
      <c r="E81" s="87" t="str">
        <f>IF(D81=1,'Tipo '!$B$2,IF(D81=2,'Tipo '!$B$3,IF(D81=3,'Tipo '!$B$4,IF(D81=4,'Tipo '!$B$5,IF(D81=5,'Tipo '!$B$6,IF(D81=6,'Tipo '!$B$7,IF(D81=7,'Tipo '!$B$8,IF(D81=8,'Tipo '!$B$9,IF(D81=9,'Tipo '!$B$10,IF(D81=10,'Tipo '!$B$11,IF(D81=11,'Tipo '!$B$12,IF(D81=12,'Tipo '!$B$13,IF(D81=13,'Tipo '!$B$14,IF(D81=14,'Tipo '!$B$15,IF(D81=15,'Tipo '!$B$16,IF(D81=16,'Tipo '!$B$17,IF(D81=17,'Tipo '!$B$18,IF(D81=18,'Tipo '!$B$19,IF(D81=19,'Tipo '!$B$20,IF(D81=20,'Tipo '!$B$21,"No ha seleccionado un tipo de contrato válido"))))))))))))))))))))</f>
        <v>CONTRATOS DE PRESTACIÓN DE SERVICIOS PROFESIONALES Y DE APOYO A LA GESTIÓN</v>
      </c>
      <c r="F81" s="112" t="s">
        <v>107</v>
      </c>
      <c r="G81" s="63" t="s">
        <v>116</v>
      </c>
      <c r="H81" s="64" t="s">
        <v>487</v>
      </c>
      <c r="I81" s="83" t="s">
        <v>163</v>
      </c>
      <c r="J81" s="84">
        <v>45</v>
      </c>
      <c r="K81" s="65" t="str">
        <f>IF(J81=1,'Equivalencia BH-BMPT'!$D$2,IF(J81=2,'Equivalencia BH-BMPT'!$D$3,IF(J81=3,'Equivalencia BH-BMPT'!$D$4,IF(J81=4,'Equivalencia BH-BMPT'!$D$5,IF(J81=5,'Equivalencia BH-BMPT'!$D$6,IF(J81=6,'Equivalencia BH-BMPT'!$D$7,IF(J81=7,'Equivalencia BH-BMPT'!$D$8,IF(J81=8,'Equivalencia BH-BMPT'!$D$9,IF(J81=9,'Equivalencia BH-BMPT'!$D$10,IF(J81=10,'Equivalencia BH-BMPT'!$D$11,IF(J81=11,'Equivalencia BH-BMPT'!$D$12,IF(J81=12,'Equivalencia BH-BMPT'!$D$13,IF(J81=13,'Equivalencia BH-BMPT'!$D$14,IF(J81=14,'Equivalencia BH-BMPT'!$D$15,IF(J81=15,'Equivalencia BH-BMPT'!$D$16,IF(J81=16,'Equivalencia BH-BMPT'!$D$17,IF(J81=17,'Equivalencia BH-BMPT'!$D$18,IF(J81=18,'Equivalencia BH-BMPT'!$D$19,IF(J81=19,'Equivalencia BH-BMPT'!$D$20,IF(J81=20,'Equivalencia BH-BMPT'!$D$21,IF(J81=21,'Equivalencia BH-BMPT'!$D$22,IF(J81=22,'Equivalencia BH-BMPT'!$D$23,IF(J81=23,'Equivalencia BH-BMPT'!#REF!,IF(J81=24,'Equivalencia BH-BMPT'!$D$25,IF(J81=25,'Equivalencia BH-BMPT'!$D$26,IF(J81=26,'Equivalencia BH-BMPT'!$D$27,IF(J81=27,'Equivalencia BH-BMPT'!$D$28,IF(J81=28,'Equivalencia BH-BMPT'!$D$29,IF(J81=29,'Equivalencia BH-BMPT'!$D$30,IF(J81=30,'Equivalencia BH-BMPT'!$D$31,IF(J81=31,'Equivalencia BH-BMPT'!$D$32,IF(J81=32,'Equivalencia BH-BMPT'!$D$33,IF(J81=33,'Equivalencia BH-BMPT'!$D$34,IF(J81=34,'Equivalencia BH-BMPT'!$D$35,IF(J81=35,'Equivalencia BH-BMPT'!$D$36,IF(J81=36,'Equivalencia BH-BMPT'!$D$37,IF(J81=37,'Equivalencia BH-BMPT'!$D$38,IF(J81=38,'Equivalencia BH-BMPT'!#REF!,IF(J81=39,'Equivalencia BH-BMPT'!$D$40,IF(J81=40,'Equivalencia BH-BMPT'!$D$41,IF(J81=41,'Equivalencia BH-BMPT'!$D$42,IF(J81=42,'Equivalencia BH-BMPT'!$D$43,IF(J81=43,'Equivalencia BH-BMPT'!$D$44,IF(J81=44,'Equivalencia BH-BMPT'!$D$45,IF(J81=45,'Equivalencia BH-BMPT'!$D$46,"No ha seleccionado un número de programa")))))))))))))))))))))))))))))))))))))))))))))</f>
        <v>Gobernanza e influencia local, regional e internacional</v>
      </c>
      <c r="L81" s="79" t="s">
        <v>642</v>
      </c>
      <c r="M81" s="113">
        <v>73583076</v>
      </c>
      <c r="N81" s="97" t="s">
        <v>717</v>
      </c>
      <c r="O81" s="110">
        <v>69300000</v>
      </c>
      <c r="P81" s="66"/>
      <c r="Q81" s="67"/>
      <c r="R81" s="110">
        <v>2</v>
      </c>
      <c r="S81" s="100">
        <v>33110008</v>
      </c>
      <c r="T81" s="100">
        <f t="shared" si="5"/>
        <v>102410008</v>
      </c>
      <c r="U81" s="100">
        <v>81363333</v>
      </c>
      <c r="V81" s="106">
        <v>43123</v>
      </c>
      <c r="W81" s="105">
        <v>43123</v>
      </c>
      <c r="X81" s="105">
        <v>43524</v>
      </c>
      <c r="Y81" s="86">
        <v>270</v>
      </c>
      <c r="Z81" s="86">
        <v>129</v>
      </c>
      <c r="AA81" s="68"/>
      <c r="AB81" s="62"/>
      <c r="AC81" s="62" t="s">
        <v>791</v>
      </c>
      <c r="AD81" s="62"/>
      <c r="AE81" s="62"/>
      <c r="AF81" s="69">
        <f t="shared" ref="AF81:AF143" si="6">SUM(U81/T81)</f>
        <v>0.79448615022078706</v>
      </c>
      <c r="AG81" s="27"/>
      <c r="AH81" s="27" t="b">
        <f t="shared" ref="AH81:AH143" si="7">IF(I81="Funcionamiento",J81=0,J81="")</f>
        <v>0</v>
      </c>
    </row>
    <row r="82" spans="1:34" ht="44.25" customHeight="1" x14ac:dyDescent="0.25">
      <c r="A82" s="86">
        <v>68</v>
      </c>
      <c r="B82" s="86">
        <v>2018</v>
      </c>
      <c r="C82" s="87" t="s">
        <v>295</v>
      </c>
      <c r="D82" s="74">
        <v>5</v>
      </c>
      <c r="E82" s="87" t="str">
        <f>IF(D82=1,'Tipo '!$B$2,IF(D82=2,'Tipo '!$B$3,IF(D82=3,'Tipo '!$B$4,IF(D82=4,'Tipo '!$B$5,IF(D82=5,'Tipo '!$B$6,IF(D82=6,'Tipo '!$B$7,IF(D82=7,'Tipo '!$B$8,IF(D82=8,'Tipo '!$B$9,IF(D82=9,'Tipo '!$B$10,IF(D82=10,'Tipo '!$B$11,IF(D82=11,'Tipo '!$B$12,IF(D82=12,'Tipo '!$B$13,IF(D82=13,'Tipo '!$B$14,IF(D82=14,'Tipo '!$B$15,IF(D82=15,'Tipo '!$B$16,IF(D82=16,'Tipo '!$B$17,IF(D82=17,'Tipo '!$B$18,IF(D82=18,'Tipo '!$B$19,IF(D82=19,'Tipo '!$B$20,IF(D82=20,'Tipo '!$B$21,"No ha seleccionado un tipo de contrato válido"))))))))))))))))))))</f>
        <v>CONTRATOS DE PRESTACIÓN DE SERVICIOS PROFESIONALES Y DE APOYO A LA GESTIÓN</v>
      </c>
      <c r="F82" s="112" t="s">
        <v>107</v>
      </c>
      <c r="G82" s="63" t="s">
        <v>116</v>
      </c>
      <c r="H82" s="64" t="s">
        <v>488</v>
      </c>
      <c r="I82" s="83" t="s">
        <v>163</v>
      </c>
      <c r="J82" s="84">
        <v>45</v>
      </c>
      <c r="K82" s="65" t="str">
        <f>IF(J82=1,'Equivalencia BH-BMPT'!$D$2,IF(J82=2,'Equivalencia BH-BMPT'!$D$3,IF(J82=3,'Equivalencia BH-BMPT'!$D$4,IF(J82=4,'Equivalencia BH-BMPT'!$D$5,IF(J82=5,'Equivalencia BH-BMPT'!$D$6,IF(J82=6,'Equivalencia BH-BMPT'!$D$7,IF(J82=7,'Equivalencia BH-BMPT'!$D$8,IF(J82=8,'Equivalencia BH-BMPT'!$D$9,IF(J82=9,'Equivalencia BH-BMPT'!$D$10,IF(J82=10,'Equivalencia BH-BMPT'!$D$11,IF(J82=11,'Equivalencia BH-BMPT'!$D$12,IF(J82=12,'Equivalencia BH-BMPT'!$D$13,IF(J82=13,'Equivalencia BH-BMPT'!$D$14,IF(J82=14,'Equivalencia BH-BMPT'!$D$15,IF(J82=15,'Equivalencia BH-BMPT'!$D$16,IF(J82=16,'Equivalencia BH-BMPT'!$D$17,IF(J82=17,'Equivalencia BH-BMPT'!$D$18,IF(J82=18,'Equivalencia BH-BMPT'!$D$19,IF(J82=19,'Equivalencia BH-BMPT'!$D$20,IF(J82=20,'Equivalencia BH-BMPT'!$D$21,IF(J82=21,'Equivalencia BH-BMPT'!$D$22,IF(J82=22,'Equivalencia BH-BMPT'!$D$23,IF(J82=23,'Equivalencia BH-BMPT'!#REF!,IF(J82=24,'Equivalencia BH-BMPT'!$D$25,IF(J82=25,'Equivalencia BH-BMPT'!$D$26,IF(J82=26,'Equivalencia BH-BMPT'!$D$27,IF(J82=27,'Equivalencia BH-BMPT'!$D$28,IF(J82=28,'Equivalencia BH-BMPT'!$D$29,IF(J82=29,'Equivalencia BH-BMPT'!$D$30,IF(J82=30,'Equivalencia BH-BMPT'!$D$31,IF(J82=31,'Equivalencia BH-BMPT'!$D$32,IF(J82=32,'Equivalencia BH-BMPT'!$D$33,IF(J82=33,'Equivalencia BH-BMPT'!$D$34,IF(J82=34,'Equivalencia BH-BMPT'!$D$35,IF(J82=35,'Equivalencia BH-BMPT'!$D$36,IF(J82=36,'Equivalencia BH-BMPT'!$D$37,IF(J82=37,'Equivalencia BH-BMPT'!$D$38,IF(J82=38,'Equivalencia BH-BMPT'!#REF!,IF(J82=39,'Equivalencia BH-BMPT'!$D$40,IF(J82=40,'Equivalencia BH-BMPT'!$D$41,IF(J82=41,'Equivalencia BH-BMPT'!$D$42,IF(J82=42,'Equivalencia BH-BMPT'!$D$43,IF(J82=43,'Equivalencia BH-BMPT'!$D$44,IF(J82=44,'Equivalencia BH-BMPT'!$D$45,IF(J82=45,'Equivalencia BH-BMPT'!$D$46,"No ha seleccionado un número de programa")))))))))))))))))))))))))))))))))))))))))))))</f>
        <v>Gobernanza e influencia local, regional e internacional</v>
      </c>
      <c r="L82" s="79" t="s">
        <v>642</v>
      </c>
      <c r="M82" s="113">
        <v>1033702963</v>
      </c>
      <c r="N82" s="97" t="s">
        <v>718</v>
      </c>
      <c r="O82" s="110">
        <v>44550000</v>
      </c>
      <c r="P82" s="66"/>
      <c r="Q82" s="67"/>
      <c r="R82" s="110">
        <v>2</v>
      </c>
      <c r="S82" s="100">
        <v>18810000</v>
      </c>
      <c r="T82" s="100">
        <f t="shared" si="5"/>
        <v>63360000</v>
      </c>
      <c r="U82" s="100">
        <v>52305000</v>
      </c>
      <c r="V82" s="106">
        <v>43123</v>
      </c>
      <c r="W82" s="105">
        <v>43123</v>
      </c>
      <c r="X82" s="105">
        <v>43509</v>
      </c>
      <c r="Y82" s="86">
        <v>270</v>
      </c>
      <c r="Z82" s="86">
        <v>114</v>
      </c>
      <c r="AA82" s="68"/>
      <c r="AB82" s="62"/>
      <c r="AC82" s="62" t="s">
        <v>791</v>
      </c>
      <c r="AD82" s="62"/>
      <c r="AE82" s="62"/>
      <c r="AF82" s="69">
        <f t="shared" si="6"/>
        <v>0.82552083333333337</v>
      </c>
      <c r="AG82" s="27"/>
      <c r="AH82" s="27" t="b">
        <f t="shared" si="7"/>
        <v>0</v>
      </c>
    </row>
    <row r="83" spans="1:34" ht="44.25" customHeight="1" x14ac:dyDescent="0.25">
      <c r="A83" s="86">
        <v>69</v>
      </c>
      <c r="B83" s="86">
        <v>2018</v>
      </c>
      <c r="C83" s="87" t="s">
        <v>330</v>
      </c>
      <c r="D83" s="74">
        <v>5</v>
      </c>
      <c r="E83" s="87" t="str">
        <f>IF(D83=1,'Tipo '!$B$2,IF(D83=2,'Tipo '!$B$3,IF(D83=3,'Tipo '!$B$4,IF(D83=4,'Tipo '!$B$5,IF(D83=5,'Tipo '!$B$6,IF(D83=6,'Tipo '!$B$7,IF(D83=7,'Tipo '!$B$8,IF(D83=8,'Tipo '!$B$9,IF(D83=9,'Tipo '!$B$10,IF(D83=10,'Tipo '!$B$11,IF(D83=11,'Tipo '!$B$12,IF(D83=12,'Tipo '!$B$13,IF(D83=13,'Tipo '!$B$14,IF(D83=14,'Tipo '!$B$15,IF(D83=15,'Tipo '!$B$16,IF(D83=16,'Tipo '!$B$17,IF(D83=17,'Tipo '!$B$18,IF(D83=18,'Tipo '!$B$19,IF(D83=19,'Tipo '!$B$20,IF(D83=20,'Tipo '!$B$21,"No ha seleccionado un tipo de contrato válido"))))))))))))))))))))</f>
        <v>CONTRATOS DE PRESTACIÓN DE SERVICIOS PROFESIONALES Y DE APOYO A LA GESTIÓN</v>
      </c>
      <c r="F83" s="112" t="s">
        <v>107</v>
      </c>
      <c r="G83" s="63" t="s">
        <v>116</v>
      </c>
      <c r="H83" s="64" t="s">
        <v>489</v>
      </c>
      <c r="I83" s="83" t="s">
        <v>163</v>
      </c>
      <c r="J83" s="84">
        <v>45</v>
      </c>
      <c r="K83" s="65" t="str">
        <f>IF(J83=1,'Equivalencia BH-BMPT'!$D$2,IF(J83=2,'Equivalencia BH-BMPT'!$D$3,IF(J83=3,'Equivalencia BH-BMPT'!$D$4,IF(J83=4,'Equivalencia BH-BMPT'!$D$5,IF(J83=5,'Equivalencia BH-BMPT'!$D$6,IF(J83=6,'Equivalencia BH-BMPT'!$D$7,IF(J83=7,'Equivalencia BH-BMPT'!$D$8,IF(J83=8,'Equivalencia BH-BMPT'!$D$9,IF(J83=9,'Equivalencia BH-BMPT'!$D$10,IF(J83=10,'Equivalencia BH-BMPT'!$D$11,IF(J83=11,'Equivalencia BH-BMPT'!$D$12,IF(J83=12,'Equivalencia BH-BMPT'!$D$13,IF(J83=13,'Equivalencia BH-BMPT'!$D$14,IF(J83=14,'Equivalencia BH-BMPT'!$D$15,IF(J83=15,'Equivalencia BH-BMPT'!$D$16,IF(J83=16,'Equivalencia BH-BMPT'!$D$17,IF(J83=17,'Equivalencia BH-BMPT'!$D$18,IF(J83=18,'Equivalencia BH-BMPT'!$D$19,IF(J83=19,'Equivalencia BH-BMPT'!$D$20,IF(J83=20,'Equivalencia BH-BMPT'!$D$21,IF(J83=21,'Equivalencia BH-BMPT'!$D$22,IF(J83=22,'Equivalencia BH-BMPT'!$D$23,IF(J83=23,'Equivalencia BH-BMPT'!#REF!,IF(J83=24,'Equivalencia BH-BMPT'!$D$25,IF(J83=25,'Equivalencia BH-BMPT'!$D$26,IF(J83=26,'Equivalencia BH-BMPT'!$D$27,IF(J83=27,'Equivalencia BH-BMPT'!$D$28,IF(J83=28,'Equivalencia BH-BMPT'!$D$29,IF(J83=29,'Equivalencia BH-BMPT'!$D$30,IF(J83=30,'Equivalencia BH-BMPT'!$D$31,IF(J83=31,'Equivalencia BH-BMPT'!$D$32,IF(J83=32,'Equivalencia BH-BMPT'!$D$33,IF(J83=33,'Equivalencia BH-BMPT'!$D$34,IF(J83=34,'Equivalencia BH-BMPT'!$D$35,IF(J83=35,'Equivalencia BH-BMPT'!$D$36,IF(J83=36,'Equivalencia BH-BMPT'!$D$37,IF(J83=37,'Equivalencia BH-BMPT'!$D$38,IF(J83=38,'Equivalencia BH-BMPT'!#REF!,IF(J83=39,'Equivalencia BH-BMPT'!$D$40,IF(J83=40,'Equivalencia BH-BMPT'!$D$41,IF(J83=41,'Equivalencia BH-BMPT'!$D$42,IF(J83=42,'Equivalencia BH-BMPT'!$D$43,IF(J83=43,'Equivalencia BH-BMPT'!$D$44,IF(J83=44,'Equivalencia BH-BMPT'!$D$45,IF(J83=45,'Equivalencia BH-BMPT'!$D$46,"No ha seleccionado un número de programa")))))))))))))))))))))))))))))))))))))))))))))</f>
        <v>Gobernanza e influencia local, regional e internacional</v>
      </c>
      <c r="L83" s="79" t="s">
        <v>642</v>
      </c>
      <c r="M83" s="113">
        <v>80903496</v>
      </c>
      <c r="N83" s="97" t="s">
        <v>719</v>
      </c>
      <c r="O83" s="110">
        <v>25200000</v>
      </c>
      <c r="P83" s="66"/>
      <c r="Q83" s="67"/>
      <c r="R83" s="110">
        <v>2</v>
      </c>
      <c r="S83" s="100">
        <v>9893328</v>
      </c>
      <c r="T83" s="100">
        <f t="shared" si="5"/>
        <v>35093328</v>
      </c>
      <c r="U83" s="100">
        <v>29306667</v>
      </c>
      <c r="V83" s="106">
        <v>43123</v>
      </c>
      <c r="W83" s="105">
        <v>43126</v>
      </c>
      <c r="X83" s="105">
        <v>43504</v>
      </c>
      <c r="Y83" s="86">
        <v>270</v>
      </c>
      <c r="Z83" s="86">
        <v>106</v>
      </c>
      <c r="AA83" s="68"/>
      <c r="AB83" s="62"/>
      <c r="AC83" s="62" t="s">
        <v>791</v>
      </c>
      <c r="AD83" s="62"/>
      <c r="AE83" s="62"/>
      <c r="AF83" s="69">
        <f t="shared" si="6"/>
        <v>0.835106519393088</v>
      </c>
      <c r="AG83" s="27"/>
      <c r="AH83" s="27" t="b">
        <f t="shared" si="7"/>
        <v>0</v>
      </c>
    </row>
    <row r="84" spans="1:34" ht="44.25" customHeight="1" x14ac:dyDescent="0.25">
      <c r="A84" s="86">
        <v>71</v>
      </c>
      <c r="B84" s="86">
        <v>2018</v>
      </c>
      <c r="C84" s="87" t="s">
        <v>331</v>
      </c>
      <c r="D84" s="74">
        <v>5</v>
      </c>
      <c r="E84" s="87" t="str">
        <f>IF(D84=1,'Tipo '!$B$2,IF(D84=2,'Tipo '!$B$3,IF(D84=3,'Tipo '!$B$4,IF(D84=4,'Tipo '!$B$5,IF(D84=5,'Tipo '!$B$6,IF(D84=6,'Tipo '!$B$7,IF(D84=7,'Tipo '!$B$8,IF(D84=8,'Tipo '!$B$9,IF(D84=9,'Tipo '!$B$10,IF(D84=10,'Tipo '!$B$11,IF(D84=11,'Tipo '!$B$12,IF(D84=12,'Tipo '!$B$13,IF(D84=13,'Tipo '!$B$14,IF(D84=14,'Tipo '!$B$15,IF(D84=15,'Tipo '!$B$16,IF(D84=16,'Tipo '!$B$17,IF(D84=17,'Tipo '!$B$18,IF(D84=18,'Tipo '!$B$19,IF(D84=19,'Tipo '!$B$20,IF(D84=20,'Tipo '!$B$21,"No ha seleccionado un tipo de contrato válido"))))))))))))))))))))</f>
        <v>CONTRATOS DE PRESTACIÓN DE SERVICIOS PROFESIONALES Y DE APOYO A LA GESTIÓN</v>
      </c>
      <c r="F84" s="112" t="s">
        <v>107</v>
      </c>
      <c r="G84" s="63" t="s">
        <v>116</v>
      </c>
      <c r="H84" s="64" t="s">
        <v>490</v>
      </c>
      <c r="I84" s="83" t="s">
        <v>163</v>
      </c>
      <c r="J84" s="84">
        <v>45</v>
      </c>
      <c r="K84" s="65" t="str">
        <f>IF(J84=1,'Equivalencia BH-BMPT'!$D$2,IF(J84=2,'Equivalencia BH-BMPT'!$D$3,IF(J84=3,'Equivalencia BH-BMPT'!$D$4,IF(J84=4,'Equivalencia BH-BMPT'!$D$5,IF(J84=5,'Equivalencia BH-BMPT'!$D$6,IF(J84=6,'Equivalencia BH-BMPT'!$D$7,IF(J84=7,'Equivalencia BH-BMPT'!$D$8,IF(J84=8,'Equivalencia BH-BMPT'!$D$9,IF(J84=9,'Equivalencia BH-BMPT'!$D$10,IF(J84=10,'Equivalencia BH-BMPT'!$D$11,IF(J84=11,'Equivalencia BH-BMPT'!$D$12,IF(J84=12,'Equivalencia BH-BMPT'!$D$13,IF(J84=13,'Equivalencia BH-BMPT'!$D$14,IF(J84=14,'Equivalencia BH-BMPT'!$D$15,IF(J84=15,'Equivalencia BH-BMPT'!$D$16,IF(J84=16,'Equivalencia BH-BMPT'!$D$17,IF(J84=17,'Equivalencia BH-BMPT'!$D$18,IF(J84=18,'Equivalencia BH-BMPT'!$D$19,IF(J84=19,'Equivalencia BH-BMPT'!$D$20,IF(J84=20,'Equivalencia BH-BMPT'!$D$21,IF(J84=21,'Equivalencia BH-BMPT'!$D$22,IF(J84=22,'Equivalencia BH-BMPT'!$D$23,IF(J84=23,'Equivalencia BH-BMPT'!#REF!,IF(J84=24,'Equivalencia BH-BMPT'!$D$25,IF(J84=25,'Equivalencia BH-BMPT'!$D$26,IF(J84=26,'Equivalencia BH-BMPT'!$D$27,IF(J84=27,'Equivalencia BH-BMPT'!$D$28,IF(J84=28,'Equivalencia BH-BMPT'!$D$29,IF(J84=29,'Equivalencia BH-BMPT'!$D$30,IF(J84=30,'Equivalencia BH-BMPT'!$D$31,IF(J84=31,'Equivalencia BH-BMPT'!$D$32,IF(J84=32,'Equivalencia BH-BMPT'!$D$33,IF(J84=33,'Equivalencia BH-BMPT'!$D$34,IF(J84=34,'Equivalencia BH-BMPT'!$D$35,IF(J84=35,'Equivalencia BH-BMPT'!$D$36,IF(J84=36,'Equivalencia BH-BMPT'!$D$37,IF(J84=37,'Equivalencia BH-BMPT'!$D$38,IF(J84=38,'Equivalencia BH-BMPT'!#REF!,IF(J84=39,'Equivalencia BH-BMPT'!$D$40,IF(J84=40,'Equivalencia BH-BMPT'!$D$41,IF(J84=41,'Equivalencia BH-BMPT'!$D$42,IF(J84=42,'Equivalencia BH-BMPT'!$D$43,IF(J84=43,'Equivalencia BH-BMPT'!$D$44,IF(J84=44,'Equivalencia BH-BMPT'!$D$45,IF(J84=45,'Equivalencia BH-BMPT'!$D$46,"No ha seleccionado un número de programa")))))))))))))))))))))))))))))))))))))))))))))</f>
        <v>Gobernanza e influencia local, regional e internacional</v>
      </c>
      <c r="L84" s="79" t="s">
        <v>642</v>
      </c>
      <c r="M84" s="113">
        <v>1019039660</v>
      </c>
      <c r="N84" s="97" t="s">
        <v>720</v>
      </c>
      <c r="O84" s="110">
        <v>52200000</v>
      </c>
      <c r="P84" s="66"/>
      <c r="Q84" s="67"/>
      <c r="R84" s="110">
        <v>2</v>
      </c>
      <c r="S84" s="100">
        <v>24939992</v>
      </c>
      <c r="T84" s="100">
        <f t="shared" si="5"/>
        <v>77139992</v>
      </c>
      <c r="U84" s="100">
        <v>61093333</v>
      </c>
      <c r="V84" s="106">
        <v>43123</v>
      </c>
      <c r="W84" s="105">
        <v>43124</v>
      </c>
      <c r="X84" s="105">
        <v>43524</v>
      </c>
      <c r="Y84" s="86">
        <v>270</v>
      </c>
      <c r="Z84" s="86">
        <v>128</v>
      </c>
      <c r="AA84" s="68"/>
      <c r="AB84" s="62"/>
      <c r="AC84" s="62" t="s">
        <v>791</v>
      </c>
      <c r="AD84" s="62"/>
      <c r="AE84" s="62"/>
      <c r="AF84" s="69">
        <f t="shared" si="6"/>
        <v>0.79198002768784315</v>
      </c>
      <c r="AG84" s="27"/>
      <c r="AH84" s="27" t="b">
        <f t="shared" si="7"/>
        <v>0</v>
      </c>
    </row>
    <row r="85" spans="1:34" ht="44.25" customHeight="1" x14ac:dyDescent="0.25">
      <c r="A85" s="86">
        <v>72</v>
      </c>
      <c r="B85" s="86">
        <v>2018</v>
      </c>
      <c r="C85" s="87" t="s">
        <v>331</v>
      </c>
      <c r="D85" s="74">
        <v>5</v>
      </c>
      <c r="E85" s="87" t="str">
        <f>IF(D85=1,'Tipo '!$B$2,IF(D85=2,'Tipo '!$B$3,IF(D85=3,'Tipo '!$B$4,IF(D85=4,'Tipo '!$B$5,IF(D85=5,'Tipo '!$B$6,IF(D85=6,'Tipo '!$B$7,IF(D85=7,'Tipo '!$B$8,IF(D85=8,'Tipo '!$B$9,IF(D85=9,'Tipo '!$B$10,IF(D85=10,'Tipo '!$B$11,IF(D85=11,'Tipo '!$B$12,IF(D85=12,'Tipo '!$B$13,IF(D85=13,'Tipo '!$B$14,IF(D85=14,'Tipo '!$B$15,IF(D85=15,'Tipo '!$B$16,IF(D85=16,'Tipo '!$B$17,IF(D85=17,'Tipo '!$B$18,IF(D85=18,'Tipo '!$B$19,IF(D85=19,'Tipo '!$B$20,IF(D85=20,'Tipo '!$B$21,"No ha seleccionado un tipo de contrato válido"))))))))))))))))))))</f>
        <v>CONTRATOS DE PRESTACIÓN DE SERVICIOS PROFESIONALES Y DE APOYO A LA GESTIÓN</v>
      </c>
      <c r="F85" s="112" t="s">
        <v>107</v>
      </c>
      <c r="G85" s="63" t="s">
        <v>116</v>
      </c>
      <c r="H85" s="64" t="s">
        <v>490</v>
      </c>
      <c r="I85" s="83" t="s">
        <v>163</v>
      </c>
      <c r="J85" s="84">
        <v>45</v>
      </c>
      <c r="K85" s="65" t="str">
        <f>IF(J85=1,'Equivalencia BH-BMPT'!$D$2,IF(J85=2,'Equivalencia BH-BMPT'!$D$3,IF(J85=3,'Equivalencia BH-BMPT'!$D$4,IF(J85=4,'Equivalencia BH-BMPT'!$D$5,IF(J85=5,'Equivalencia BH-BMPT'!$D$6,IF(J85=6,'Equivalencia BH-BMPT'!$D$7,IF(J85=7,'Equivalencia BH-BMPT'!$D$8,IF(J85=8,'Equivalencia BH-BMPT'!$D$9,IF(J85=9,'Equivalencia BH-BMPT'!$D$10,IF(J85=10,'Equivalencia BH-BMPT'!$D$11,IF(J85=11,'Equivalencia BH-BMPT'!$D$12,IF(J85=12,'Equivalencia BH-BMPT'!$D$13,IF(J85=13,'Equivalencia BH-BMPT'!$D$14,IF(J85=14,'Equivalencia BH-BMPT'!$D$15,IF(J85=15,'Equivalencia BH-BMPT'!$D$16,IF(J85=16,'Equivalencia BH-BMPT'!$D$17,IF(J85=17,'Equivalencia BH-BMPT'!$D$18,IF(J85=18,'Equivalencia BH-BMPT'!$D$19,IF(J85=19,'Equivalencia BH-BMPT'!$D$20,IF(J85=20,'Equivalencia BH-BMPT'!$D$21,IF(J85=21,'Equivalencia BH-BMPT'!$D$22,IF(J85=22,'Equivalencia BH-BMPT'!$D$23,IF(J85=23,'Equivalencia BH-BMPT'!#REF!,IF(J85=24,'Equivalencia BH-BMPT'!$D$25,IF(J85=25,'Equivalencia BH-BMPT'!$D$26,IF(J85=26,'Equivalencia BH-BMPT'!$D$27,IF(J85=27,'Equivalencia BH-BMPT'!$D$28,IF(J85=28,'Equivalencia BH-BMPT'!$D$29,IF(J85=29,'Equivalencia BH-BMPT'!$D$30,IF(J85=30,'Equivalencia BH-BMPT'!$D$31,IF(J85=31,'Equivalencia BH-BMPT'!$D$32,IF(J85=32,'Equivalencia BH-BMPT'!$D$33,IF(J85=33,'Equivalencia BH-BMPT'!$D$34,IF(J85=34,'Equivalencia BH-BMPT'!$D$35,IF(J85=35,'Equivalencia BH-BMPT'!$D$36,IF(J85=36,'Equivalencia BH-BMPT'!$D$37,IF(J85=37,'Equivalencia BH-BMPT'!$D$38,IF(J85=38,'Equivalencia BH-BMPT'!#REF!,IF(J85=39,'Equivalencia BH-BMPT'!$D$40,IF(J85=40,'Equivalencia BH-BMPT'!$D$41,IF(J85=41,'Equivalencia BH-BMPT'!$D$42,IF(J85=42,'Equivalencia BH-BMPT'!$D$43,IF(J85=43,'Equivalencia BH-BMPT'!$D$44,IF(J85=44,'Equivalencia BH-BMPT'!$D$45,IF(J85=45,'Equivalencia BH-BMPT'!$D$46,"No ha seleccionado un número de programa")))))))))))))))))))))))))))))))))))))))))))))</f>
        <v>Gobernanza e influencia local, regional e internacional</v>
      </c>
      <c r="L85" s="79" t="s">
        <v>642</v>
      </c>
      <c r="M85" s="113">
        <v>52808564</v>
      </c>
      <c r="N85" s="97" t="s">
        <v>721</v>
      </c>
      <c r="O85" s="110">
        <v>58500000</v>
      </c>
      <c r="P85" s="66"/>
      <c r="Q85" s="67"/>
      <c r="R85" s="110">
        <v>2</v>
      </c>
      <c r="S85" s="100">
        <v>27733318</v>
      </c>
      <c r="T85" s="100">
        <f t="shared" si="5"/>
        <v>86233318</v>
      </c>
      <c r="U85" s="100">
        <v>68466667</v>
      </c>
      <c r="V85" s="106">
        <v>43123</v>
      </c>
      <c r="W85" s="105">
        <v>43124</v>
      </c>
      <c r="X85" s="105">
        <v>43525</v>
      </c>
      <c r="Y85" s="86">
        <v>270</v>
      </c>
      <c r="Z85" s="86">
        <v>128</v>
      </c>
      <c r="AA85" s="68"/>
      <c r="AB85" s="62"/>
      <c r="AC85" s="62" t="s">
        <v>791</v>
      </c>
      <c r="AD85" s="62"/>
      <c r="AE85" s="62"/>
      <c r="AF85" s="69">
        <f t="shared" si="6"/>
        <v>0.79396999428921433</v>
      </c>
      <c r="AG85" s="27"/>
      <c r="AH85" s="27" t="b">
        <f t="shared" si="7"/>
        <v>0</v>
      </c>
    </row>
    <row r="86" spans="1:34" ht="44.25" customHeight="1" x14ac:dyDescent="0.25">
      <c r="A86" s="86">
        <v>73</v>
      </c>
      <c r="B86" s="86">
        <v>2018</v>
      </c>
      <c r="C86" s="87" t="s">
        <v>332</v>
      </c>
      <c r="D86" s="74">
        <v>5</v>
      </c>
      <c r="E86" s="87" t="str">
        <f>IF(D86=1,'Tipo '!$B$2,IF(D86=2,'Tipo '!$B$3,IF(D86=3,'Tipo '!$B$4,IF(D86=4,'Tipo '!$B$5,IF(D86=5,'Tipo '!$B$6,IF(D86=6,'Tipo '!$B$7,IF(D86=7,'Tipo '!$B$8,IF(D86=8,'Tipo '!$B$9,IF(D86=9,'Tipo '!$B$10,IF(D86=10,'Tipo '!$B$11,IF(D86=11,'Tipo '!$B$12,IF(D86=12,'Tipo '!$B$13,IF(D86=13,'Tipo '!$B$14,IF(D86=14,'Tipo '!$B$15,IF(D86=15,'Tipo '!$B$16,IF(D86=16,'Tipo '!$B$17,IF(D86=17,'Tipo '!$B$18,IF(D86=18,'Tipo '!$B$19,IF(D86=19,'Tipo '!$B$20,IF(D86=20,'Tipo '!$B$21,"No ha seleccionado un tipo de contrato válido"))))))))))))))))))))</f>
        <v>CONTRATOS DE PRESTACIÓN DE SERVICIOS PROFESIONALES Y DE APOYO A LA GESTIÓN</v>
      </c>
      <c r="F86" s="112" t="s">
        <v>107</v>
      </c>
      <c r="G86" s="63" t="s">
        <v>116</v>
      </c>
      <c r="H86" s="64" t="s">
        <v>491</v>
      </c>
      <c r="I86" s="83" t="s">
        <v>163</v>
      </c>
      <c r="J86" s="84">
        <v>45</v>
      </c>
      <c r="K86" s="65" t="str">
        <f>IF(J86=1,'Equivalencia BH-BMPT'!$D$2,IF(J86=2,'Equivalencia BH-BMPT'!$D$3,IF(J86=3,'Equivalencia BH-BMPT'!$D$4,IF(J86=4,'Equivalencia BH-BMPT'!$D$5,IF(J86=5,'Equivalencia BH-BMPT'!$D$6,IF(J86=6,'Equivalencia BH-BMPT'!$D$7,IF(J86=7,'Equivalencia BH-BMPT'!$D$8,IF(J86=8,'Equivalencia BH-BMPT'!$D$9,IF(J86=9,'Equivalencia BH-BMPT'!$D$10,IF(J86=10,'Equivalencia BH-BMPT'!$D$11,IF(J86=11,'Equivalencia BH-BMPT'!$D$12,IF(J86=12,'Equivalencia BH-BMPT'!$D$13,IF(J86=13,'Equivalencia BH-BMPT'!$D$14,IF(J86=14,'Equivalencia BH-BMPT'!$D$15,IF(J86=15,'Equivalencia BH-BMPT'!$D$16,IF(J86=16,'Equivalencia BH-BMPT'!$D$17,IF(J86=17,'Equivalencia BH-BMPT'!$D$18,IF(J86=18,'Equivalencia BH-BMPT'!$D$19,IF(J86=19,'Equivalencia BH-BMPT'!$D$20,IF(J86=20,'Equivalencia BH-BMPT'!$D$21,IF(J86=21,'Equivalencia BH-BMPT'!$D$22,IF(J86=22,'Equivalencia BH-BMPT'!$D$23,IF(J86=23,'Equivalencia BH-BMPT'!#REF!,IF(J86=24,'Equivalencia BH-BMPT'!$D$25,IF(J86=25,'Equivalencia BH-BMPT'!$D$26,IF(J86=26,'Equivalencia BH-BMPT'!$D$27,IF(J86=27,'Equivalencia BH-BMPT'!$D$28,IF(J86=28,'Equivalencia BH-BMPT'!$D$29,IF(J86=29,'Equivalencia BH-BMPT'!$D$30,IF(J86=30,'Equivalencia BH-BMPT'!$D$31,IF(J86=31,'Equivalencia BH-BMPT'!$D$32,IF(J86=32,'Equivalencia BH-BMPT'!$D$33,IF(J86=33,'Equivalencia BH-BMPT'!$D$34,IF(J86=34,'Equivalencia BH-BMPT'!$D$35,IF(J86=35,'Equivalencia BH-BMPT'!$D$36,IF(J86=36,'Equivalencia BH-BMPT'!$D$37,IF(J86=37,'Equivalencia BH-BMPT'!$D$38,IF(J86=38,'Equivalencia BH-BMPT'!#REF!,IF(J86=39,'Equivalencia BH-BMPT'!$D$40,IF(J86=40,'Equivalencia BH-BMPT'!$D$41,IF(J86=41,'Equivalencia BH-BMPT'!$D$42,IF(J86=42,'Equivalencia BH-BMPT'!$D$43,IF(J86=43,'Equivalencia BH-BMPT'!$D$44,IF(J86=44,'Equivalencia BH-BMPT'!$D$45,IF(J86=45,'Equivalencia BH-BMPT'!$D$46,"No ha seleccionado un número de programa")))))))))))))))))))))))))))))))))))))))))))))</f>
        <v>Gobernanza e influencia local, regional e internacional</v>
      </c>
      <c r="L86" s="79" t="s">
        <v>642</v>
      </c>
      <c r="M86" s="113">
        <v>80189215</v>
      </c>
      <c r="N86" s="97" t="s">
        <v>722</v>
      </c>
      <c r="O86" s="110">
        <v>28545000</v>
      </c>
      <c r="P86" s="66"/>
      <c r="Q86" s="67"/>
      <c r="R86" s="110"/>
      <c r="S86" s="100">
        <v>0</v>
      </c>
      <c r="T86" s="100">
        <f t="shared" si="5"/>
        <v>28545000</v>
      </c>
      <c r="U86" s="100">
        <v>28545000</v>
      </c>
      <c r="V86" s="106">
        <v>43123</v>
      </c>
      <c r="W86" s="105">
        <v>43124</v>
      </c>
      <c r="X86" s="105">
        <v>43396</v>
      </c>
      <c r="Y86" s="86">
        <v>270</v>
      </c>
      <c r="Z86" s="86">
        <v>0</v>
      </c>
      <c r="AA86" s="68"/>
      <c r="AB86" s="62"/>
      <c r="AC86" s="62"/>
      <c r="AD86" s="62" t="s">
        <v>791</v>
      </c>
      <c r="AE86" s="62"/>
      <c r="AF86" s="69">
        <f t="shared" si="6"/>
        <v>1</v>
      </c>
      <c r="AG86" s="27"/>
      <c r="AH86" s="27" t="b">
        <f t="shared" si="7"/>
        <v>0</v>
      </c>
    </row>
    <row r="87" spans="1:34" ht="44.25" customHeight="1" x14ac:dyDescent="0.25">
      <c r="A87" s="86">
        <v>74</v>
      </c>
      <c r="B87" s="86">
        <v>2018</v>
      </c>
      <c r="C87" s="87" t="s">
        <v>333</v>
      </c>
      <c r="D87" s="74">
        <v>5</v>
      </c>
      <c r="E87" s="87" t="str">
        <f>IF(D87=1,'Tipo '!$B$2,IF(D87=2,'Tipo '!$B$3,IF(D87=3,'Tipo '!$B$4,IF(D87=4,'Tipo '!$B$5,IF(D87=5,'Tipo '!$B$6,IF(D87=6,'Tipo '!$B$7,IF(D87=7,'Tipo '!$B$8,IF(D87=8,'Tipo '!$B$9,IF(D87=9,'Tipo '!$B$10,IF(D87=10,'Tipo '!$B$11,IF(D87=11,'Tipo '!$B$12,IF(D87=12,'Tipo '!$B$13,IF(D87=13,'Tipo '!$B$14,IF(D87=14,'Tipo '!$B$15,IF(D87=15,'Tipo '!$B$16,IF(D87=16,'Tipo '!$B$17,IF(D87=17,'Tipo '!$B$18,IF(D87=18,'Tipo '!$B$19,IF(D87=19,'Tipo '!$B$20,IF(D87=20,'Tipo '!$B$21,"No ha seleccionado un tipo de contrato válido"))))))))))))))))))))</f>
        <v>CONTRATOS DE PRESTACIÓN DE SERVICIOS PROFESIONALES Y DE APOYO A LA GESTIÓN</v>
      </c>
      <c r="F87" s="112" t="s">
        <v>107</v>
      </c>
      <c r="G87" s="63" t="s">
        <v>116</v>
      </c>
      <c r="H87" s="64" t="s">
        <v>492</v>
      </c>
      <c r="I87" s="83" t="s">
        <v>163</v>
      </c>
      <c r="J87" s="84">
        <v>45</v>
      </c>
      <c r="K87" s="65" t="str">
        <f>IF(J87=1,'Equivalencia BH-BMPT'!$D$2,IF(J87=2,'Equivalencia BH-BMPT'!$D$3,IF(J87=3,'Equivalencia BH-BMPT'!$D$4,IF(J87=4,'Equivalencia BH-BMPT'!$D$5,IF(J87=5,'Equivalencia BH-BMPT'!$D$6,IF(J87=6,'Equivalencia BH-BMPT'!$D$7,IF(J87=7,'Equivalencia BH-BMPT'!$D$8,IF(J87=8,'Equivalencia BH-BMPT'!$D$9,IF(J87=9,'Equivalencia BH-BMPT'!$D$10,IF(J87=10,'Equivalencia BH-BMPT'!$D$11,IF(J87=11,'Equivalencia BH-BMPT'!$D$12,IF(J87=12,'Equivalencia BH-BMPT'!$D$13,IF(J87=13,'Equivalencia BH-BMPT'!$D$14,IF(J87=14,'Equivalencia BH-BMPT'!$D$15,IF(J87=15,'Equivalencia BH-BMPT'!$D$16,IF(J87=16,'Equivalencia BH-BMPT'!$D$17,IF(J87=17,'Equivalencia BH-BMPT'!$D$18,IF(J87=18,'Equivalencia BH-BMPT'!$D$19,IF(J87=19,'Equivalencia BH-BMPT'!$D$20,IF(J87=20,'Equivalencia BH-BMPT'!$D$21,IF(J87=21,'Equivalencia BH-BMPT'!$D$22,IF(J87=22,'Equivalencia BH-BMPT'!$D$23,IF(J87=23,'Equivalencia BH-BMPT'!#REF!,IF(J87=24,'Equivalencia BH-BMPT'!$D$25,IF(J87=25,'Equivalencia BH-BMPT'!$D$26,IF(J87=26,'Equivalencia BH-BMPT'!$D$27,IF(J87=27,'Equivalencia BH-BMPT'!$D$28,IF(J87=28,'Equivalencia BH-BMPT'!$D$29,IF(J87=29,'Equivalencia BH-BMPT'!$D$30,IF(J87=30,'Equivalencia BH-BMPT'!$D$31,IF(J87=31,'Equivalencia BH-BMPT'!$D$32,IF(J87=32,'Equivalencia BH-BMPT'!$D$33,IF(J87=33,'Equivalencia BH-BMPT'!$D$34,IF(J87=34,'Equivalencia BH-BMPT'!$D$35,IF(J87=35,'Equivalencia BH-BMPT'!$D$36,IF(J87=36,'Equivalencia BH-BMPT'!$D$37,IF(J87=37,'Equivalencia BH-BMPT'!$D$38,IF(J87=38,'Equivalencia BH-BMPT'!#REF!,IF(J87=39,'Equivalencia BH-BMPT'!$D$40,IF(J87=40,'Equivalencia BH-BMPT'!$D$41,IF(J87=41,'Equivalencia BH-BMPT'!$D$42,IF(J87=42,'Equivalencia BH-BMPT'!$D$43,IF(J87=43,'Equivalencia BH-BMPT'!$D$44,IF(J87=44,'Equivalencia BH-BMPT'!$D$45,IF(J87=45,'Equivalencia BH-BMPT'!$D$46,"No ha seleccionado un número de programa")))))))))))))))))))))))))))))))))))))))))))))</f>
        <v>Gobernanza e influencia local, regional e internacional</v>
      </c>
      <c r="L87" s="79" t="s">
        <v>642</v>
      </c>
      <c r="M87" s="113">
        <v>1082879244</v>
      </c>
      <c r="N87" s="97" t="s">
        <v>723</v>
      </c>
      <c r="O87" s="110">
        <v>34200000</v>
      </c>
      <c r="P87" s="66"/>
      <c r="Q87" s="67"/>
      <c r="R87" s="110">
        <v>2</v>
      </c>
      <c r="S87" s="100">
        <v>14186652</v>
      </c>
      <c r="T87" s="100">
        <f t="shared" si="5"/>
        <v>48386652</v>
      </c>
      <c r="U87" s="100">
        <v>39900000</v>
      </c>
      <c r="V87" s="106">
        <v>43123</v>
      </c>
      <c r="W87" s="105">
        <v>43125</v>
      </c>
      <c r="X87" s="105">
        <v>43509</v>
      </c>
      <c r="Y87" s="86">
        <v>270</v>
      </c>
      <c r="Z87" s="86">
        <v>112</v>
      </c>
      <c r="AA87" s="68"/>
      <c r="AB87" s="62"/>
      <c r="AC87" s="62" t="s">
        <v>791</v>
      </c>
      <c r="AD87" s="62"/>
      <c r="AE87" s="62"/>
      <c r="AF87" s="69">
        <f t="shared" si="6"/>
        <v>0.82460757979287347</v>
      </c>
      <c r="AG87" s="27"/>
      <c r="AH87" s="27" t="b">
        <f t="shared" si="7"/>
        <v>0</v>
      </c>
    </row>
    <row r="88" spans="1:34" ht="44.25" customHeight="1" x14ac:dyDescent="0.25">
      <c r="A88" s="86">
        <v>75</v>
      </c>
      <c r="B88" s="86">
        <v>2018</v>
      </c>
      <c r="C88" s="87" t="s">
        <v>334</v>
      </c>
      <c r="D88" s="74">
        <v>5</v>
      </c>
      <c r="E88" s="87" t="str">
        <f>IF(D88=1,'Tipo '!$B$2,IF(D88=2,'Tipo '!$B$3,IF(D88=3,'Tipo '!$B$4,IF(D88=4,'Tipo '!$B$5,IF(D88=5,'Tipo '!$B$6,IF(D88=6,'Tipo '!$B$7,IF(D88=7,'Tipo '!$B$8,IF(D88=8,'Tipo '!$B$9,IF(D88=9,'Tipo '!$B$10,IF(D88=10,'Tipo '!$B$11,IF(D88=11,'Tipo '!$B$12,IF(D88=12,'Tipo '!$B$13,IF(D88=13,'Tipo '!$B$14,IF(D88=14,'Tipo '!$B$15,IF(D88=15,'Tipo '!$B$16,IF(D88=16,'Tipo '!$B$17,IF(D88=17,'Tipo '!$B$18,IF(D88=18,'Tipo '!$B$19,IF(D88=19,'Tipo '!$B$20,IF(D88=20,'Tipo '!$B$21,"No ha seleccionado un tipo de contrato válido"))))))))))))))))))))</f>
        <v>CONTRATOS DE PRESTACIÓN DE SERVICIOS PROFESIONALES Y DE APOYO A LA GESTIÓN</v>
      </c>
      <c r="F88" s="112" t="s">
        <v>107</v>
      </c>
      <c r="G88" s="63" t="s">
        <v>116</v>
      </c>
      <c r="H88" s="64" t="s">
        <v>493</v>
      </c>
      <c r="I88" s="83" t="s">
        <v>163</v>
      </c>
      <c r="J88" s="84">
        <v>45</v>
      </c>
      <c r="K88" s="65" t="str">
        <f>IF(J88=1,'Equivalencia BH-BMPT'!$D$2,IF(J88=2,'Equivalencia BH-BMPT'!$D$3,IF(J88=3,'Equivalencia BH-BMPT'!$D$4,IF(J88=4,'Equivalencia BH-BMPT'!$D$5,IF(J88=5,'Equivalencia BH-BMPT'!$D$6,IF(J88=6,'Equivalencia BH-BMPT'!$D$7,IF(J88=7,'Equivalencia BH-BMPT'!$D$8,IF(J88=8,'Equivalencia BH-BMPT'!$D$9,IF(J88=9,'Equivalencia BH-BMPT'!$D$10,IF(J88=10,'Equivalencia BH-BMPT'!$D$11,IF(J88=11,'Equivalencia BH-BMPT'!$D$12,IF(J88=12,'Equivalencia BH-BMPT'!$D$13,IF(J88=13,'Equivalencia BH-BMPT'!$D$14,IF(J88=14,'Equivalencia BH-BMPT'!$D$15,IF(J88=15,'Equivalencia BH-BMPT'!$D$16,IF(J88=16,'Equivalencia BH-BMPT'!$D$17,IF(J88=17,'Equivalencia BH-BMPT'!$D$18,IF(J88=18,'Equivalencia BH-BMPT'!$D$19,IF(J88=19,'Equivalencia BH-BMPT'!$D$20,IF(J88=20,'Equivalencia BH-BMPT'!$D$21,IF(J88=21,'Equivalencia BH-BMPT'!$D$22,IF(J88=22,'Equivalencia BH-BMPT'!$D$23,IF(J88=23,'Equivalencia BH-BMPT'!#REF!,IF(J88=24,'Equivalencia BH-BMPT'!$D$25,IF(J88=25,'Equivalencia BH-BMPT'!$D$26,IF(J88=26,'Equivalencia BH-BMPT'!$D$27,IF(J88=27,'Equivalencia BH-BMPT'!$D$28,IF(J88=28,'Equivalencia BH-BMPT'!$D$29,IF(J88=29,'Equivalencia BH-BMPT'!$D$30,IF(J88=30,'Equivalencia BH-BMPT'!$D$31,IF(J88=31,'Equivalencia BH-BMPT'!$D$32,IF(J88=32,'Equivalencia BH-BMPT'!$D$33,IF(J88=33,'Equivalencia BH-BMPT'!$D$34,IF(J88=34,'Equivalencia BH-BMPT'!$D$35,IF(J88=35,'Equivalencia BH-BMPT'!$D$36,IF(J88=36,'Equivalencia BH-BMPT'!$D$37,IF(J88=37,'Equivalencia BH-BMPT'!$D$38,IF(J88=38,'Equivalencia BH-BMPT'!#REF!,IF(J88=39,'Equivalencia BH-BMPT'!$D$40,IF(J88=40,'Equivalencia BH-BMPT'!$D$41,IF(J88=41,'Equivalencia BH-BMPT'!$D$42,IF(J88=42,'Equivalencia BH-BMPT'!$D$43,IF(J88=43,'Equivalencia BH-BMPT'!$D$44,IF(J88=44,'Equivalencia BH-BMPT'!$D$45,IF(J88=45,'Equivalencia BH-BMPT'!$D$46,"No ha seleccionado un número de programa")))))))))))))))))))))))))))))))))))))))))))))</f>
        <v>Gobernanza e influencia local, regional e internacional</v>
      </c>
      <c r="L88" s="79" t="s">
        <v>642</v>
      </c>
      <c r="M88" s="113">
        <v>12131231</v>
      </c>
      <c r="N88" s="97" t="s">
        <v>724</v>
      </c>
      <c r="O88" s="110">
        <v>54000000</v>
      </c>
      <c r="P88" s="66"/>
      <c r="Q88" s="67"/>
      <c r="R88" s="110">
        <v>2</v>
      </c>
      <c r="S88" s="100">
        <v>19600000</v>
      </c>
      <c r="T88" s="100">
        <f t="shared" si="5"/>
        <v>73600000</v>
      </c>
      <c r="U88" s="100">
        <v>63200000</v>
      </c>
      <c r="V88" s="106">
        <v>43123</v>
      </c>
      <c r="W88" s="105">
        <v>43124</v>
      </c>
      <c r="X88" s="105">
        <v>43494</v>
      </c>
      <c r="Y88" s="86">
        <v>270</v>
      </c>
      <c r="Z88" s="86">
        <v>98</v>
      </c>
      <c r="AA88" s="68"/>
      <c r="AB88" s="62"/>
      <c r="AC88" s="62" t="s">
        <v>791</v>
      </c>
      <c r="AD88" s="62"/>
      <c r="AE88" s="62"/>
      <c r="AF88" s="69">
        <f t="shared" si="6"/>
        <v>0.85869565217391308</v>
      </c>
      <c r="AG88" s="27"/>
      <c r="AH88" s="27" t="b">
        <f t="shared" si="7"/>
        <v>0</v>
      </c>
    </row>
    <row r="89" spans="1:34" ht="44.25" customHeight="1" x14ac:dyDescent="0.25">
      <c r="A89" s="86">
        <v>76</v>
      </c>
      <c r="B89" s="86">
        <v>2018</v>
      </c>
      <c r="C89" s="87" t="s">
        <v>335</v>
      </c>
      <c r="D89" s="74">
        <v>5</v>
      </c>
      <c r="E89" s="87" t="str">
        <f>IF(D89=1,'Tipo '!$B$2,IF(D89=2,'Tipo '!$B$3,IF(D89=3,'Tipo '!$B$4,IF(D89=4,'Tipo '!$B$5,IF(D89=5,'Tipo '!$B$6,IF(D89=6,'Tipo '!$B$7,IF(D89=7,'Tipo '!$B$8,IF(D89=8,'Tipo '!$B$9,IF(D89=9,'Tipo '!$B$10,IF(D89=10,'Tipo '!$B$11,IF(D89=11,'Tipo '!$B$12,IF(D89=12,'Tipo '!$B$13,IF(D89=13,'Tipo '!$B$14,IF(D89=14,'Tipo '!$B$15,IF(D89=15,'Tipo '!$B$16,IF(D89=16,'Tipo '!$B$17,IF(D89=17,'Tipo '!$B$18,IF(D89=18,'Tipo '!$B$19,IF(D89=19,'Tipo '!$B$20,IF(D89=20,'Tipo '!$B$21,"No ha seleccionado un tipo de contrato válido"))))))))))))))))))))</f>
        <v>CONTRATOS DE PRESTACIÓN DE SERVICIOS PROFESIONALES Y DE APOYO A LA GESTIÓN</v>
      </c>
      <c r="F89" s="112" t="s">
        <v>107</v>
      </c>
      <c r="G89" s="63" t="s">
        <v>116</v>
      </c>
      <c r="H89" s="64" t="s">
        <v>494</v>
      </c>
      <c r="I89" s="83" t="s">
        <v>163</v>
      </c>
      <c r="J89" s="84">
        <v>45</v>
      </c>
      <c r="K89" s="65" t="str">
        <f>IF(J89=1,'Equivalencia BH-BMPT'!$D$2,IF(J89=2,'Equivalencia BH-BMPT'!$D$3,IF(J89=3,'Equivalencia BH-BMPT'!$D$4,IF(J89=4,'Equivalencia BH-BMPT'!$D$5,IF(J89=5,'Equivalencia BH-BMPT'!$D$6,IF(J89=6,'Equivalencia BH-BMPT'!$D$7,IF(J89=7,'Equivalencia BH-BMPT'!$D$8,IF(J89=8,'Equivalencia BH-BMPT'!$D$9,IF(J89=9,'Equivalencia BH-BMPT'!$D$10,IF(J89=10,'Equivalencia BH-BMPT'!$D$11,IF(J89=11,'Equivalencia BH-BMPT'!$D$12,IF(J89=12,'Equivalencia BH-BMPT'!$D$13,IF(J89=13,'Equivalencia BH-BMPT'!$D$14,IF(J89=14,'Equivalencia BH-BMPT'!$D$15,IF(J89=15,'Equivalencia BH-BMPT'!$D$16,IF(J89=16,'Equivalencia BH-BMPT'!$D$17,IF(J89=17,'Equivalencia BH-BMPT'!$D$18,IF(J89=18,'Equivalencia BH-BMPT'!$D$19,IF(J89=19,'Equivalencia BH-BMPT'!$D$20,IF(J89=20,'Equivalencia BH-BMPT'!$D$21,IF(J89=21,'Equivalencia BH-BMPT'!$D$22,IF(J89=22,'Equivalencia BH-BMPT'!$D$23,IF(J89=23,'Equivalencia BH-BMPT'!#REF!,IF(J89=24,'Equivalencia BH-BMPT'!$D$25,IF(J89=25,'Equivalencia BH-BMPT'!$D$26,IF(J89=26,'Equivalencia BH-BMPT'!$D$27,IF(J89=27,'Equivalencia BH-BMPT'!$D$28,IF(J89=28,'Equivalencia BH-BMPT'!$D$29,IF(J89=29,'Equivalencia BH-BMPT'!$D$30,IF(J89=30,'Equivalencia BH-BMPT'!$D$31,IF(J89=31,'Equivalencia BH-BMPT'!$D$32,IF(J89=32,'Equivalencia BH-BMPT'!$D$33,IF(J89=33,'Equivalencia BH-BMPT'!$D$34,IF(J89=34,'Equivalencia BH-BMPT'!$D$35,IF(J89=35,'Equivalencia BH-BMPT'!$D$36,IF(J89=36,'Equivalencia BH-BMPT'!$D$37,IF(J89=37,'Equivalencia BH-BMPT'!$D$38,IF(J89=38,'Equivalencia BH-BMPT'!#REF!,IF(J89=39,'Equivalencia BH-BMPT'!$D$40,IF(J89=40,'Equivalencia BH-BMPT'!$D$41,IF(J89=41,'Equivalencia BH-BMPT'!$D$42,IF(J89=42,'Equivalencia BH-BMPT'!$D$43,IF(J89=43,'Equivalencia BH-BMPT'!$D$44,IF(J89=44,'Equivalencia BH-BMPT'!$D$45,IF(J89=45,'Equivalencia BH-BMPT'!$D$46,"No ha seleccionado un número de programa")))))))))))))))))))))))))))))))))))))))))))))</f>
        <v>Gobernanza e influencia local, regional e internacional</v>
      </c>
      <c r="L89" s="79" t="s">
        <v>642</v>
      </c>
      <c r="M89" s="113">
        <v>53159659</v>
      </c>
      <c r="N89" s="97" t="s">
        <v>725</v>
      </c>
      <c r="O89" s="110">
        <v>58500000</v>
      </c>
      <c r="P89" s="66"/>
      <c r="Q89" s="67"/>
      <c r="R89" s="110">
        <v>2</v>
      </c>
      <c r="S89" s="100">
        <v>17766662</v>
      </c>
      <c r="T89" s="100">
        <f t="shared" si="5"/>
        <v>76266662</v>
      </c>
      <c r="U89" s="100">
        <v>68250000</v>
      </c>
      <c r="V89" s="106">
        <v>43123</v>
      </c>
      <c r="W89" s="105">
        <v>43125</v>
      </c>
      <c r="X89" s="105">
        <v>43504</v>
      </c>
      <c r="Y89" s="86">
        <v>270</v>
      </c>
      <c r="Z89" s="86">
        <v>107</v>
      </c>
      <c r="AA89" s="68"/>
      <c r="AB89" s="62"/>
      <c r="AC89" s="62" t="s">
        <v>791</v>
      </c>
      <c r="AD89" s="62"/>
      <c r="AE89" s="62"/>
      <c r="AF89" s="69">
        <f t="shared" si="6"/>
        <v>0.89488641839339977</v>
      </c>
      <c r="AG89" s="27"/>
      <c r="AH89" s="27" t="b">
        <f t="shared" si="7"/>
        <v>0</v>
      </c>
    </row>
    <row r="90" spans="1:34" ht="44.25" customHeight="1" x14ac:dyDescent="0.25">
      <c r="A90" s="86">
        <v>77</v>
      </c>
      <c r="B90" s="86">
        <v>2018</v>
      </c>
      <c r="C90" s="87" t="s">
        <v>336</v>
      </c>
      <c r="D90" s="74">
        <v>5</v>
      </c>
      <c r="E90" s="87" t="str">
        <f>IF(D90=1,'Tipo '!$B$2,IF(D90=2,'Tipo '!$B$3,IF(D90=3,'Tipo '!$B$4,IF(D90=4,'Tipo '!$B$5,IF(D90=5,'Tipo '!$B$6,IF(D90=6,'Tipo '!$B$7,IF(D90=7,'Tipo '!$B$8,IF(D90=8,'Tipo '!$B$9,IF(D90=9,'Tipo '!$B$10,IF(D90=10,'Tipo '!$B$11,IF(D90=11,'Tipo '!$B$12,IF(D90=12,'Tipo '!$B$13,IF(D90=13,'Tipo '!$B$14,IF(D90=14,'Tipo '!$B$15,IF(D90=15,'Tipo '!$B$16,IF(D90=16,'Tipo '!$B$17,IF(D90=17,'Tipo '!$B$18,IF(D90=18,'Tipo '!$B$19,IF(D90=19,'Tipo '!$B$20,IF(D90=20,'Tipo '!$B$21,"No ha seleccionado un tipo de contrato válido"))))))))))))))))))))</f>
        <v>CONTRATOS DE PRESTACIÓN DE SERVICIOS PROFESIONALES Y DE APOYO A LA GESTIÓN</v>
      </c>
      <c r="F90" s="112" t="s">
        <v>107</v>
      </c>
      <c r="G90" s="63" t="s">
        <v>116</v>
      </c>
      <c r="H90" s="64" t="s">
        <v>495</v>
      </c>
      <c r="I90" s="83" t="s">
        <v>163</v>
      </c>
      <c r="J90" s="84">
        <v>45</v>
      </c>
      <c r="K90" s="65" t="str">
        <f>IF(J90=1,'Equivalencia BH-BMPT'!$D$2,IF(J90=2,'Equivalencia BH-BMPT'!$D$3,IF(J90=3,'Equivalencia BH-BMPT'!$D$4,IF(J90=4,'Equivalencia BH-BMPT'!$D$5,IF(J90=5,'Equivalencia BH-BMPT'!$D$6,IF(J90=6,'Equivalencia BH-BMPT'!$D$7,IF(J90=7,'Equivalencia BH-BMPT'!$D$8,IF(J90=8,'Equivalencia BH-BMPT'!$D$9,IF(J90=9,'Equivalencia BH-BMPT'!$D$10,IF(J90=10,'Equivalencia BH-BMPT'!$D$11,IF(J90=11,'Equivalencia BH-BMPT'!$D$12,IF(J90=12,'Equivalencia BH-BMPT'!$D$13,IF(J90=13,'Equivalencia BH-BMPT'!$D$14,IF(J90=14,'Equivalencia BH-BMPT'!$D$15,IF(J90=15,'Equivalencia BH-BMPT'!$D$16,IF(J90=16,'Equivalencia BH-BMPT'!$D$17,IF(J90=17,'Equivalencia BH-BMPT'!$D$18,IF(J90=18,'Equivalencia BH-BMPT'!$D$19,IF(J90=19,'Equivalencia BH-BMPT'!$D$20,IF(J90=20,'Equivalencia BH-BMPT'!$D$21,IF(J90=21,'Equivalencia BH-BMPT'!$D$22,IF(J90=22,'Equivalencia BH-BMPT'!$D$23,IF(J90=23,'Equivalencia BH-BMPT'!#REF!,IF(J90=24,'Equivalencia BH-BMPT'!$D$25,IF(J90=25,'Equivalencia BH-BMPT'!$D$26,IF(J90=26,'Equivalencia BH-BMPT'!$D$27,IF(J90=27,'Equivalencia BH-BMPT'!$D$28,IF(J90=28,'Equivalencia BH-BMPT'!$D$29,IF(J90=29,'Equivalencia BH-BMPT'!$D$30,IF(J90=30,'Equivalencia BH-BMPT'!$D$31,IF(J90=31,'Equivalencia BH-BMPT'!$D$32,IF(J90=32,'Equivalencia BH-BMPT'!$D$33,IF(J90=33,'Equivalencia BH-BMPT'!$D$34,IF(J90=34,'Equivalencia BH-BMPT'!$D$35,IF(J90=35,'Equivalencia BH-BMPT'!$D$36,IF(J90=36,'Equivalencia BH-BMPT'!$D$37,IF(J90=37,'Equivalencia BH-BMPT'!$D$38,IF(J90=38,'Equivalencia BH-BMPT'!#REF!,IF(J90=39,'Equivalencia BH-BMPT'!$D$40,IF(J90=40,'Equivalencia BH-BMPT'!$D$41,IF(J90=41,'Equivalencia BH-BMPT'!$D$42,IF(J90=42,'Equivalencia BH-BMPT'!$D$43,IF(J90=43,'Equivalencia BH-BMPT'!$D$44,IF(J90=44,'Equivalencia BH-BMPT'!$D$45,IF(J90=45,'Equivalencia BH-BMPT'!$D$46,"No ha seleccionado un número de programa")))))))))))))))))))))))))))))))))))))))))))))</f>
        <v>Gobernanza e influencia local, regional e internacional</v>
      </c>
      <c r="L90" s="79" t="s">
        <v>642</v>
      </c>
      <c r="M90" s="113">
        <v>1065614274</v>
      </c>
      <c r="N90" s="97" t="s">
        <v>726</v>
      </c>
      <c r="O90" s="110">
        <v>44550000</v>
      </c>
      <c r="P90" s="66"/>
      <c r="Q90" s="67"/>
      <c r="R90" s="110">
        <v>2</v>
      </c>
      <c r="S90" s="100">
        <v>18645000</v>
      </c>
      <c r="T90" s="100">
        <f t="shared" si="5"/>
        <v>63195000</v>
      </c>
      <c r="U90" s="100">
        <v>52140000</v>
      </c>
      <c r="V90" s="106">
        <v>43123</v>
      </c>
      <c r="W90" s="105">
        <v>43124</v>
      </c>
      <c r="X90" s="105">
        <v>43509</v>
      </c>
      <c r="Y90" s="86">
        <v>270</v>
      </c>
      <c r="Z90" s="86">
        <v>113</v>
      </c>
      <c r="AA90" s="68"/>
      <c r="AB90" s="62"/>
      <c r="AC90" s="62" t="s">
        <v>791</v>
      </c>
      <c r="AD90" s="62"/>
      <c r="AE90" s="62"/>
      <c r="AF90" s="69">
        <f t="shared" si="6"/>
        <v>0.82506527415143605</v>
      </c>
      <c r="AG90" s="27"/>
      <c r="AH90" s="27" t="b">
        <f t="shared" si="7"/>
        <v>0</v>
      </c>
    </row>
    <row r="91" spans="1:34" ht="44.25" customHeight="1" x14ac:dyDescent="0.25">
      <c r="A91" s="86">
        <v>78</v>
      </c>
      <c r="B91" s="86">
        <v>2018</v>
      </c>
      <c r="C91" s="87" t="s">
        <v>336</v>
      </c>
      <c r="D91" s="74">
        <v>5</v>
      </c>
      <c r="E91" s="87" t="str">
        <f>IF(D91=1,'Tipo '!$B$2,IF(D91=2,'Tipo '!$B$3,IF(D91=3,'Tipo '!$B$4,IF(D91=4,'Tipo '!$B$5,IF(D91=5,'Tipo '!$B$6,IF(D91=6,'Tipo '!$B$7,IF(D91=7,'Tipo '!$B$8,IF(D91=8,'Tipo '!$B$9,IF(D91=9,'Tipo '!$B$10,IF(D91=10,'Tipo '!$B$11,IF(D91=11,'Tipo '!$B$12,IF(D91=12,'Tipo '!$B$13,IF(D91=13,'Tipo '!$B$14,IF(D91=14,'Tipo '!$B$15,IF(D91=15,'Tipo '!$B$16,IF(D91=16,'Tipo '!$B$17,IF(D91=17,'Tipo '!$B$18,IF(D91=18,'Tipo '!$B$19,IF(D91=19,'Tipo '!$B$20,IF(D91=20,'Tipo '!$B$21,"No ha seleccionado un tipo de contrato válido"))))))))))))))))))))</f>
        <v>CONTRATOS DE PRESTACIÓN DE SERVICIOS PROFESIONALES Y DE APOYO A LA GESTIÓN</v>
      </c>
      <c r="F91" s="112" t="s">
        <v>107</v>
      </c>
      <c r="G91" s="63" t="s">
        <v>116</v>
      </c>
      <c r="H91" s="64" t="s">
        <v>496</v>
      </c>
      <c r="I91" s="83" t="s">
        <v>163</v>
      </c>
      <c r="J91" s="84">
        <v>45</v>
      </c>
      <c r="K91" s="65" t="str">
        <f>IF(J91=1,'Equivalencia BH-BMPT'!$D$2,IF(J91=2,'Equivalencia BH-BMPT'!$D$3,IF(J91=3,'Equivalencia BH-BMPT'!$D$4,IF(J91=4,'Equivalencia BH-BMPT'!$D$5,IF(J91=5,'Equivalencia BH-BMPT'!$D$6,IF(J91=6,'Equivalencia BH-BMPT'!$D$7,IF(J91=7,'Equivalencia BH-BMPT'!$D$8,IF(J91=8,'Equivalencia BH-BMPT'!$D$9,IF(J91=9,'Equivalencia BH-BMPT'!$D$10,IF(J91=10,'Equivalencia BH-BMPT'!$D$11,IF(J91=11,'Equivalencia BH-BMPT'!$D$12,IF(J91=12,'Equivalencia BH-BMPT'!$D$13,IF(J91=13,'Equivalencia BH-BMPT'!$D$14,IF(J91=14,'Equivalencia BH-BMPT'!$D$15,IF(J91=15,'Equivalencia BH-BMPT'!$D$16,IF(J91=16,'Equivalencia BH-BMPT'!$D$17,IF(J91=17,'Equivalencia BH-BMPT'!$D$18,IF(J91=18,'Equivalencia BH-BMPT'!$D$19,IF(J91=19,'Equivalencia BH-BMPT'!$D$20,IF(J91=20,'Equivalencia BH-BMPT'!$D$21,IF(J91=21,'Equivalencia BH-BMPT'!$D$22,IF(J91=22,'Equivalencia BH-BMPT'!$D$23,IF(J91=23,'Equivalencia BH-BMPT'!#REF!,IF(J91=24,'Equivalencia BH-BMPT'!$D$25,IF(J91=25,'Equivalencia BH-BMPT'!$D$26,IF(J91=26,'Equivalencia BH-BMPT'!$D$27,IF(J91=27,'Equivalencia BH-BMPT'!$D$28,IF(J91=28,'Equivalencia BH-BMPT'!$D$29,IF(J91=29,'Equivalencia BH-BMPT'!$D$30,IF(J91=30,'Equivalencia BH-BMPT'!$D$31,IF(J91=31,'Equivalencia BH-BMPT'!$D$32,IF(J91=32,'Equivalencia BH-BMPT'!$D$33,IF(J91=33,'Equivalencia BH-BMPT'!$D$34,IF(J91=34,'Equivalencia BH-BMPT'!$D$35,IF(J91=35,'Equivalencia BH-BMPT'!$D$36,IF(J91=36,'Equivalencia BH-BMPT'!$D$37,IF(J91=37,'Equivalencia BH-BMPT'!$D$38,IF(J91=38,'Equivalencia BH-BMPT'!#REF!,IF(J91=39,'Equivalencia BH-BMPT'!$D$40,IF(J91=40,'Equivalencia BH-BMPT'!$D$41,IF(J91=41,'Equivalencia BH-BMPT'!$D$42,IF(J91=42,'Equivalencia BH-BMPT'!$D$43,IF(J91=43,'Equivalencia BH-BMPT'!$D$44,IF(J91=44,'Equivalencia BH-BMPT'!$D$45,IF(J91=45,'Equivalencia BH-BMPT'!$D$46,"No ha seleccionado un número de programa")))))))))))))))))))))))))))))))))))))))))))))</f>
        <v>Gobernanza e influencia local, regional e internacional</v>
      </c>
      <c r="L91" s="79" t="s">
        <v>642</v>
      </c>
      <c r="M91" s="113">
        <v>53178369</v>
      </c>
      <c r="N91" s="97" t="s">
        <v>727</v>
      </c>
      <c r="O91" s="110">
        <v>44550000</v>
      </c>
      <c r="P91" s="66"/>
      <c r="Q91" s="67"/>
      <c r="R91" s="110">
        <v>2</v>
      </c>
      <c r="S91" s="100">
        <v>18645000</v>
      </c>
      <c r="T91" s="100">
        <f t="shared" si="5"/>
        <v>63195000</v>
      </c>
      <c r="U91" s="100">
        <v>51480000</v>
      </c>
      <c r="V91" s="106">
        <v>43123</v>
      </c>
      <c r="W91" s="105">
        <v>43124</v>
      </c>
      <c r="X91" s="105">
        <v>43509</v>
      </c>
      <c r="Y91" s="86">
        <v>270</v>
      </c>
      <c r="Z91" s="86">
        <v>109</v>
      </c>
      <c r="AA91" s="68"/>
      <c r="AB91" s="62"/>
      <c r="AC91" s="62" t="s">
        <v>791</v>
      </c>
      <c r="AD91" s="62"/>
      <c r="AE91" s="62"/>
      <c r="AF91" s="69">
        <f t="shared" si="6"/>
        <v>0.81462140992167098</v>
      </c>
      <c r="AG91" s="27"/>
      <c r="AH91" s="27" t="b">
        <f t="shared" si="7"/>
        <v>0</v>
      </c>
    </row>
    <row r="92" spans="1:34" ht="44.25" customHeight="1" x14ac:dyDescent="0.25">
      <c r="A92" s="86">
        <v>79</v>
      </c>
      <c r="B92" s="86">
        <v>2018</v>
      </c>
      <c r="C92" s="87" t="s">
        <v>337</v>
      </c>
      <c r="D92" s="74">
        <v>5</v>
      </c>
      <c r="E92" s="87" t="str">
        <f>IF(D92=1,'Tipo '!$B$2,IF(D92=2,'Tipo '!$B$3,IF(D92=3,'Tipo '!$B$4,IF(D92=4,'Tipo '!$B$5,IF(D92=5,'Tipo '!$B$6,IF(D92=6,'Tipo '!$B$7,IF(D92=7,'Tipo '!$B$8,IF(D92=8,'Tipo '!$B$9,IF(D92=9,'Tipo '!$B$10,IF(D92=10,'Tipo '!$B$11,IF(D92=11,'Tipo '!$B$12,IF(D92=12,'Tipo '!$B$13,IF(D92=13,'Tipo '!$B$14,IF(D92=14,'Tipo '!$B$15,IF(D92=15,'Tipo '!$B$16,IF(D92=16,'Tipo '!$B$17,IF(D92=17,'Tipo '!$B$18,IF(D92=18,'Tipo '!$B$19,IF(D92=19,'Tipo '!$B$20,IF(D92=20,'Tipo '!$B$21,"No ha seleccionado un tipo de contrato válido"))))))))))))))))))))</f>
        <v>CONTRATOS DE PRESTACIÓN DE SERVICIOS PROFESIONALES Y DE APOYO A LA GESTIÓN</v>
      </c>
      <c r="F92" s="112" t="s">
        <v>107</v>
      </c>
      <c r="G92" s="63" t="s">
        <v>116</v>
      </c>
      <c r="H92" s="64" t="s">
        <v>497</v>
      </c>
      <c r="I92" s="83" t="s">
        <v>163</v>
      </c>
      <c r="J92" s="84">
        <v>45</v>
      </c>
      <c r="K92" s="65" t="str">
        <f>IF(J92=1,'Equivalencia BH-BMPT'!$D$2,IF(J92=2,'Equivalencia BH-BMPT'!$D$3,IF(J92=3,'Equivalencia BH-BMPT'!$D$4,IF(J92=4,'Equivalencia BH-BMPT'!$D$5,IF(J92=5,'Equivalencia BH-BMPT'!$D$6,IF(J92=6,'Equivalencia BH-BMPT'!$D$7,IF(J92=7,'Equivalencia BH-BMPT'!$D$8,IF(J92=8,'Equivalencia BH-BMPT'!$D$9,IF(J92=9,'Equivalencia BH-BMPT'!$D$10,IF(J92=10,'Equivalencia BH-BMPT'!$D$11,IF(J92=11,'Equivalencia BH-BMPT'!$D$12,IF(J92=12,'Equivalencia BH-BMPT'!$D$13,IF(J92=13,'Equivalencia BH-BMPT'!$D$14,IF(J92=14,'Equivalencia BH-BMPT'!$D$15,IF(J92=15,'Equivalencia BH-BMPT'!$D$16,IF(J92=16,'Equivalencia BH-BMPT'!$D$17,IF(J92=17,'Equivalencia BH-BMPT'!$D$18,IF(J92=18,'Equivalencia BH-BMPT'!$D$19,IF(J92=19,'Equivalencia BH-BMPT'!$D$20,IF(J92=20,'Equivalencia BH-BMPT'!$D$21,IF(J92=21,'Equivalencia BH-BMPT'!$D$22,IF(J92=22,'Equivalencia BH-BMPT'!$D$23,IF(J92=23,'Equivalencia BH-BMPT'!#REF!,IF(J92=24,'Equivalencia BH-BMPT'!$D$25,IF(J92=25,'Equivalencia BH-BMPT'!$D$26,IF(J92=26,'Equivalencia BH-BMPT'!$D$27,IF(J92=27,'Equivalencia BH-BMPT'!$D$28,IF(J92=28,'Equivalencia BH-BMPT'!$D$29,IF(J92=29,'Equivalencia BH-BMPT'!$D$30,IF(J92=30,'Equivalencia BH-BMPT'!$D$31,IF(J92=31,'Equivalencia BH-BMPT'!$D$32,IF(J92=32,'Equivalencia BH-BMPT'!$D$33,IF(J92=33,'Equivalencia BH-BMPT'!$D$34,IF(J92=34,'Equivalencia BH-BMPT'!$D$35,IF(J92=35,'Equivalencia BH-BMPT'!$D$36,IF(J92=36,'Equivalencia BH-BMPT'!$D$37,IF(J92=37,'Equivalencia BH-BMPT'!$D$38,IF(J92=38,'Equivalencia BH-BMPT'!#REF!,IF(J92=39,'Equivalencia BH-BMPT'!$D$40,IF(J92=40,'Equivalencia BH-BMPT'!$D$41,IF(J92=41,'Equivalencia BH-BMPT'!$D$42,IF(J92=42,'Equivalencia BH-BMPT'!$D$43,IF(J92=43,'Equivalencia BH-BMPT'!$D$44,IF(J92=44,'Equivalencia BH-BMPT'!$D$45,IF(J92=45,'Equivalencia BH-BMPT'!$D$46,"No ha seleccionado un número de programa")))))))))))))))))))))))))))))))))))))))))))))</f>
        <v>Gobernanza e influencia local, regional e internacional</v>
      </c>
      <c r="L92" s="79" t="s">
        <v>642</v>
      </c>
      <c r="M92" s="113">
        <v>52581670</v>
      </c>
      <c r="N92" s="97" t="s">
        <v>728</v>
      </c>
      <c r="O92" s="110">
        <v>35100000</v>
      </c>
      <c r="P92" s="66"/>
      <c r="Q92" s="67"/>
      <c r="R92" s="110">
        <v>2</v>
      </c>
      <c r="S92" s="100">
        <v>13260000</v>
      </c>
      <c r="T92" s="100">
        <f t="shared" si="5"/>
        <v>48360000</v>
      </c>
      <c r="U92" s="100">
        <v>40950000</v>
      </c>
      <c r="V92" s="106">
        <v>43123</v>
      </c>
      <c r="W92" s="105">
        <v>43125</v>
      </c>
      <c r="X92" s="105">
        <v>43499</v>
      </c>
      <c r="Y92" s="86">
        <v>270</v>
      </c>
      <c r="Z92" s="86">
        <v>102</v>
      </c>
      <c r="AA92" s="68"/>
      <c r="AB92" s="62"/>
      <c r="AC92" s="62" t="s">
        <v>791</v>
      </c>
      <c r="AD92" s="62"/>
      <c r="AE92" s="62"/>
      <c r="AF92" s="69">
        <f t="shared" si="6"/>
        <v>0.84677419354838712</v>
      </c>
      <c r="AG92" s="27"/>
      <c r="AH92" s="27" t="b">
        <f t="shared" si="7"/>
        <v>0</v>
      </c>
    </row>
    <row r="93" spans="1:34" ht="44.25" customHeight="1" x14ac:dyDescent="0.25">
      <c r="A93" s="86">
        <v>80</v>
      </c>
      <c r="B93" s="86">
        <v>2018</v>
      </c>
      <c r="C93" s="87" t="s">
        <v>338</v>
      </c>
      <c r="D93" s="74">
        <v>5</v>
      </c>
      <c r="E93" s="87" t="str">
        <f>IF(D93=1,'Tipo '!$B$2,IF(D93=2,'Tipo '!$B$3,IF(D93=3,'Tipo '!$B$4,IF(D93=4,'Tipo '!$B$5,IF(D93=5,'Tipo '!$B$6,IF(D93=6,'Tipo '!$B$7,IF(D93=7,'Tipo '!$B$8,IF(D93=8,'Tipo '!$B$9,IF(D93=9,'Tipo '!$B$10,IF(D93=10,'Tipo '!$B$11,IF(D93=11,'Tipo '!$B$12,IF(D93=12,'Tipo '!$B$13,IF(D93=13,'Tipo '!$B$14,IF(D93=14,'Tipo '!$B$15,IF(D93=15,'Tipo '!$B$16,IF(D93=16,'Tipo '!$B$17,IF(D93=17,'Tipo '!$B$18,IF(D93=18,'Tipo '!$B$19,IF(D93=19,'Tipo '!$B$20,IF(D93=20,'Tipo '!$B$21,"No ha seleccionado un tipo de contrato válido"))))))))))))))))))))</f>
        <v>CONTRATOS DE PRESTACIÓN DE SERVICIOS PROFESIONALES Y DE APOYO A LA GESTIÓN</v>
      </c>
      <c r="F93" s="112" t="s">
        <v>107</v>
      </c>
      <c r="G93" s="63" t="s">
        <v>116</v>
      </c>
      <c r="H93" s="64" t="s">
        <v>498</v>
      </c>
      <c r="I93" s="83" t="s">
        <v>163</v>
      </c>
      <c r="J93" s="84">
        <v>45</v>
      </c>
      <c r="K93" s="65" t="str">
        <f>IF(J93=1,'Equivalencia BH-BMPT'!$D$2,IF(J93=2,'Equivalencia BH-BMPT'!$D$3,IF(J93=3,'Equivalencia BH-BMPT'!$D$4,IF(J93=4,'Equivalencia BH-BMPT'!$D$5,IF(J93=5,'Equivalencia BH-BMPT'!$D$6,IF(J93=6,'Equivalencia BH-BMPT'!$D$7,IF(J93=7,'Equivalencia BH-BMPT'!$D$8,IF(J93=8,'Equivalencia BH-BMPT'!$D$9,IF(J93=9,'Equivalencia BH-BMPT'!$D$10,IF(J93=10,'Equivalencia BH-BMPT'!$D$11,IF(J93=11,'Equivalencia BH-BMPT'!$D$12,IF(J93=12,'Equivalencia BH-BMPT'!$D$13,IF(J93=13,'Equivalencia BH-BMPT'!$D$14,IF(J93=14,'Equivalencia BH-BMPT'!$D$15,IF(J93=15,'Equivalencia BH-BMPT'!$D$16,IF(J93=16,'Equivalencia BH-BMPT'!$D$17,IF(J93=17,'Equivalencia BH-BMPT'!$D$18,IF(J93=18,'Equivalencia BH-BMPT'!$D$19,IF(J93=19,'Equivalencia BH-BMPT'!$D$20,IF(J93=20,'Equivalencia BH-BMPT'!$D$21,IF(J93=21,'Equivalencia BH-BMPT'!$D$22,IF(J93=22,'Equivalencia BH-BMPT'!$D$23,IF(J93=23,'Equivalencia BH-BMPT'!#REF!,IF(J93=24,'Equivalencia BH-BMPT'!$D$25,IF(J93=25,'Equivalencia BH-BMPT'!$D$26,IF(J93=26,'Equivalencia BH-BMPT'!$D$27,IF(J93=27,'Equivalencia BH-BMPT'!$D$28,IF(J93=28,'Equivalencia BH-BMPT'!$D$29,IF(J93=29,'Equivalencia BH-BMPT'!$D$30,IF(J93=30,'Equivalencia BH-BMPT'!$D$31,IF(J93=31,'Equivalencia BH-BMPT'!$D$32,IF(J93=32,'Equivalencia BH-BMPT'!$D$33,IF(J93=33,'Equivalencia BH-BMPT'!$D$34,IF(J93=34,'Equivalencia BH-BMPT'!$D$35,IF(J93=35,'Equivalencia BH-BMPT'!$D$36,IF(J93=36,'Equivalencia BH-BMPT'!$D$37,IF(J93=37,'Equivalencia BH-BMPT'!$D$38,IF(J93=38,'Equivalencia BH-BMPT'!#REF!,IF(J93=39,'Equivalencia BH-BMPT'!$D$40,IF(J93=40,'Equivalencia BH-BMPT'!$D$41,IF(J93=41,'Equivalencia BH-BMPT'!$D$42,IF(J93=42,'Equivalencia BH-BMPT'!$D$43,IF(J93=43,'Equivalencia BH-BMPT'!$D$44,IF(J93=44,'Equivalencia BH-BMPT'!$D$45,IF(J93=45,'Equivalencia BH-BMPT'!$D$46,"No ha seleccionado un número de programa")))))))))))))))))))))))))))))))))))))))))))))</f>
        <v>Gobernanza e influencia local, regional e internacional</v>
      </c>
      <c r="L93" s="79" t="s">
        <v>642</v>
      </c>
      <c r="M93" s="113">
        <v>1015423525</v>
      </c>
      <c r="N93" s="97" t="s">
        <v>729</v>
      </c>
      <c r="O93" s="110">
        <v>44910000</v>
      </c>
      <c r="P93" s="66"/>
      <c r="Q93" s="67"/>
      <c r="R93" s="110">
        <v>2</v>
      </c>
      <c r="S93" s="100">
        <v>16134331</v>
      </c>
      <c r="T93" s="100">
        <f t="shared" si="5"/>
        <v>61044331</v>
      </c>
      <c r="U93" s="100">
        <v>52395000</v>
      </c>
      <c r="V93" s="106">
        <v>43123</v>
      </c>
      <c r="W93" s="105">
        <v>43125</v>
      </c>
      <c r="X93" s="105">
        <v>43494</v>
      </c>
      <c r="Y93" s="86">
        <v>270</v>
      </c>
      <c r="Z93" s="86">
        <v>97</v>
      </c>
      <c r="AA93" s="68"/>
      <c r="AB93" s="62"/>
      <c r="AC93" s="62" t="s">
        <v>791</v>
      </c>
      <c r="AD93" s="62"/>
      <c r="AE93" s="62"/>
      <c r="AF93" s="69">
        <f t="shared" si="6"/>
        <v>0.85831065951070873</v>
      </c>
      <c r="AG93" s="27"/>
      <c r="AH93" s="27" t="b">
        <f t="shared" si="7"/>
        <v>0</v>
      </c>
    </row>
    <row r="94" spans="1:34" ht="44.25" customHeight="1" x14ac:dyDescent="0.25">
      <c r="A94" s="86">
        <v>81</v>
      </c>
      <c r="B94" s="86">
        <v>2018</v>
      </c>
      <c r="C94" s="87" t="s">
        <v>339</v>
      </c>
      <c r="D94" s="74">
        <v>5</v>
      </c>
      <c r="E94" s="87" t="str">
        <f>IF(D94=1,'Tipo '!$B$2,IF(D94=2,'Tipo '!$B$3,IF(D94=3,'Tipo '!$B$4,IF(D94=4,'Tipo '!$B$5,IF(D94=5,'Tipo '!$B$6,IF(D94=6,'Tipo '!$B$7,IF(D94=7,'Tipo '!$B$8,IF(D94=8,'Tipo '!$B$9,IF(D94=9,'Tipo '!$B$10,IF(D94=10,'Tipo '!$B$11,IF(D94=11,'Tipo '!$B$12,IF(D94=12,'Tipo '!$B$13,IF(D94=13,'Tipo '!$B$14,IF(D94=14,'Tipo '!$B$15,IF(D94=15,'Tipo '!$B$16,IF(D94=16,'Tipo '!$B$17,IF(D94=17,'Tipo '!$B$18,IF(D94=18,'Tipo '!$B$19,IF(D94=19,'Tipo '!$B$20,IF(D94=20,'Tipo '!$B$21,"No ha seleccionado un tipo de contrato válido"))))))))))))))))))))</f>
        <v>CONTRATOS DE PRESTACIÓN DE SERVICIOS PROFESIONALES Y DE APOYO A LA GESTIÓN</v>
      </c>
      <c r="F94" s="112" t="s">
        <v>107</v>
      </c>
      <c r="G94" s="63" t="s">
        <v>116</v>
      </c>
      <c r="H94" s="64" t="s">
        <v>499</v>
      </c>
      <c r="I94" s="83" t="s">
        <v>163</v>
      </c>
      <c r="J94" s="84">
        <v>45</v>
      </c>
      <c r="K94" s="65" t="str">
        <f>IF(J94=1,'Equivalencia BH-BMPT'!$D$2,IF(J94=2,'Equivalencia BH-BMPT'!$D$3,IF(J94=3,'Equivalencia BH-BMPT'!$D$4,IF(J94=4,'Equivalencia BH-BMPT'!$D$5,IF(J94=5,'Equivalencia BH-BMPT'!$D$6,IF(J94=6,'Equivalencia BH-BMPT'!$D$7,IF(J94=7,'Equivalencia BH-BMPT'!$D$8,IF(J94=8,'Equivalencia BH-BMPT'!$D$9,IF(J94=9,'Equivalencia BH-BMPT'!$D$10,IF(J94=10,'Equivalencia BH-BMPT'!$D$11,IF(J94=11,'Equivalencia BH-BMPT'!$D$12,IF(J94=12,'Equivalencia BH-BMPT'!$D$13,IF(J94=13,'Equivalencia BH-BMPT'!$D$14,IF(J94=14,'Equivalencia BH-BMPT'!$D$15,IF(J94=15,'Equivalencia BH-BMPT'!$D$16,IF(J94=16,'Equivalencia BH-BMPT'!$D$17,IF(J94=17,'Equivalencia BH-BMPT'!$D$18,IF(J94=18,'Equivalencia BH-BMPT'!$D$19,IF(J94=19,'Equivalencia BH-BMPT'!$D$20,IF(J94=20,'Equivalencia BH-BMPT'!$D$21,IF(J94=21,'Equivalencia BH-BMPT'!$D$22,IF(J94=22,'Equivalencia BH-BMPT'!$D$23,IF(J94=23,'Equivalencia BH-BMPT'!#REF!,IF(J94=24,'Equivalencia BH-BMPT'!$D$25,IF(J94=25,'Equivalencia BH-BMPT'!$D$26,IF(J94=26,'Equivalencia BH-BMPT'!$D$27,IF(J94=27,'Equivalencia BH-BMPT'!$D$28,IF(J94=28,'Equivalencia BH-BMPT'!$D$29,IF(J94=29,'Equivalencia BH-BMPT'!$D$30,IF(J94=30,'Equivalencia BH-BMPT'!$D$31,IF(J94=31,'Equivalencia BH-BMPT'!$D$32,IF(J94=32,'Equivalencia BH-BMPT'!$D$33,IF(J94=33,'Equivalencia BH-BMPT'!$D$34,IF(J94=34,'Equivalencia BH-BMPT'!$D$35,IF(J94=35,'Equivalencia BH-BMPT'!$D$36,IF(J94=36,'Equivalencia BH-BMPT'!$D$37,IF(J94=37,'Equivalencia BH-BMPT'!$D$38,IF(J94=38,'Equivalencia BH-BMPT'!#REF!,IF(J94=39,'Equivalencia BH-BMPT'!$D$40,IF(J94=40,'Equivalencia BH-BMPT'!$D$41,IF(J94=41,'Equivalencia BH-BMPT'!$D$42,IF(J94=42,'Equivalencia BH-BMPT'!$D$43,IF(J94=43,'Equivalencia BH-BMPT'!$D$44,IF(J94=44,'Equivalencia BH-BMPT'!$D$45,IF(J94=45,'Equivalencia BH-BMPT'!$D$46,"No ha seleccionado un número de programa")))))))))))))))))))))))))))))))))))))))))))))</f>
        <v>Gobernanza e influencia local, regional e internacional</v>
      </c>
      <c r="L94" s="79" t="s">
        <v>642</v>
      </c>
      <c r="M94" s="113">
        <v>80084321</v>
      </c>
      <c r="N94" s="97" t="s">
        <v>730</v>
      </c>
      <c r="O94" s="110">
        <v>46800000</v>
      </c>
      <c r="P94" s="66"/>
      <c r="Q94" s="67"/>
      <c r="R94" s="110">
        <v>1</v>
      </c>
      <c r="S94" s="100">
        <v>9359992</v>
      </c>
      <c r="T94" s="100">
        <f t="shared" si="5"/>
        <v>56159992</v>
      </c>
      <c r="U94" s="100">
        <v>52346665</v>
      </c>
      <c r="V94" s="106">
        <v>43123</v>
      </c>
      <c r="W94" s="105">
        <v>43138</v>
      </c>
      <c r="X94" s="105">
        <v>43464</v>
      </c>
      <c r="Y94" s="86">
        <v>270</v>
      </c>
      <c r="Z94" s="86">
        <v>54</v>
      </c>
      <c r="AA94" s="68"/>
      <c r="AB94" s="62"/>
      <c r="AC94" s="62" t="s">
        <v>791</v>
      </c>
      <c r="AD94" s="62"/>
      <c r="AE94" s="62"/>
      <c r="AF94" s="69">
        <f t="shared" si="6"/>
        <v>0.93209886853260238</v>
      </c>
      <c r="AG94" s="27"/>
      <c r="AH94" s="27" t="b">
        <f t="shared" si="7"/>
        <v>0</v>
      </c>
    </row>
    <row r="95" spans="1:34" ht="44.25" customHeight="1" x14ac:dyDescent="0.25">
      <c r="A95" s="86">
        <v>82</v>
      </c>
      <c r="B95" s="86">
        <v>2018</v>
      </c>
      <c r="C95" s="87" t="s">
        <v>340</v>
      </c>
      <c r="D95" s="74">
        <v>5</v>
      </c>
      <c r="E95" s="87" t="str">
        <f>IF(D95=1,'Tipo '!$B$2,IF(D95=2,'Tipo '!$B$3,IF(D95=3,'Tipo '!$B$4,IF(D95=4,'Tipo '!$B$5,IF(D95=5,'Tipo '!$B$6,IF(D95=6,'Tipo '!$B$7,IF(D95=7,'Tipo '!$B$8,IF(D95=8,'Tipo '!$B$9,IF(D95=9,'Tipo '!$B$10,IF(D95=10,'Tipo '!$B$11,IF(D95=11,'Tipo '!$B$12,IF(D95=12,'Tipo '!$B$13,IF(D95=13,'Tipo '!$B$14,IF(D95=14,'Tipo '!$B$15,IF(D95=15,'Tipo '!$B$16,IF(D95=16,'Tipo '!$B$17,IF(D95=17,'Tipo '!$B$18,IF(D95=18,'Tipo '!$B$19,IF(D95=19,'Tipo '!$B$20,IF(D95=20,'Tipo '!$B$21,"No ha seleccionado un tipo de contrato válido"))))))))))))))))))))</f>
        <v>CONTRATOS DE PRESTACIÓN DE SERVICIOS PROFESIONALES Y DE APOYO A LA GESTIÓN</v>
      </c>
      <c r="F95" s="112" t="s">
        <v>107</v>
      </c>
      <c r="G95" s="63" t="s">
        <v>116</v>
      </c>
      <c r="H95" s="64" t="s">
        <v>500</v>
      </c>
      <c r="I95" s="83" t="s">
        <v>163</v>
      </c>
      <c r="J95" s="84">
        <v>45</v>
      </c>
      <c r="K95" s="65" t="str">
        <f>IF(J95=1,'Equivalencia BH-BMPT'!$D$2,IF(J95=2,'Equivalencia BH-BMPT'!$D$3,IF(J95=3,'Equivalencia BH-BMPT'!$D$4,IF(J95=4,'Equivalencia BH-BMPT'!$D$5,IF(J95=5,'Equivalencia BH-BMPT'!$D$6,IF(J95=6,'Equivalencia BH-BMPT'!$D$7,IF(J95=7,'Equivalencia BH-BMPT'!$D$8,IF(J95=8,'Equivalencia BH-BMPT'!$D$9,IF(J95=9,'Equivalencia BH-BMPT'!$D$10,IF(J95=10,'Equivalencia BH-BMPT'!$D$11,IF(J95=11,'Equivalencia BH-BMPT'!$D$12,IF(J95=12,'Equivalencia BH-BMPT'!$D$13,IF(J95=13,'Equivalencia BH-BMPT'!$D$14,IF(J95=14,'Equivalencia BH-BMPT'!$D$15,IF(J95=15,'Equivalencia BH-BMPT'!$D$16,IF(J95=16,'Equivalencia BH-BMPT'!$D$17,IF(J95=17,'Equivalencia BH-BMPT'!$D$18,IF(J95=18,'Equivalencia BH-BMPT'!$D$19,IF(J95=19,'Equivalencia BH-BMPT'!$D$20,IF(J95=20,'Equivalencia BH-BMPT'!$D$21,IF(J95=21,'Equivalencia BH-BMPT'!$D$22,IF(J95=22,'Equivalencia BH-BMPT'!$D$23,IF(J95=23,'Equivalencia BH-BMPT'!#REF!,IF(J95=24,'Equivalencia BH-BMPT'!$D$25,IF(J95=25,'Equivalencia BH-BMPT'!$D$26,IF(J95=26,'Equivalencia BH-BMPT'!$D$27,IF(J95=27,'Equivalencia BH-BMPT'!$D$28,IF(J95=28,'Equivalencia BH-BMPT'!$D$29,IF(J95=29,'Equivalencia BH-BMPT'!$D$30,IF(J95=30,'Equivalencia BH-BMPT'!$D$31,IF(J95=31,'Equivalencia BH-BMPT'!$D$32,IF(J95=32,'Equivalencia BH-BMPT'!$D$33,IF(J95=33,'Equivalencia BH-BMPT'!$D$34,IF(J95=34,'Equivalencia BH-BMPT'!$D$35,IF(J95=35,'Equivalencia BH-BMPT'!$D$36,IF(J95=36,'Equivalencia BH-BMPT'!$D$37,IF(J95=37,'Equivalencia BH-BMPT'!$D$38,IF(J95=38,'Equivalencia BH-BMPT'!#REF!,IF(J95=39,'Equivalencia BH-BMPT'!$D$40,IF(J95=40,'Equivalencia BH-BMPT'!$D$41,IF(J95=41,'Equivalencia BH-BMPT'!$D$42,IF(J95=42,'Equivalencia BH-BMPT'!$D$43,IF(J95=43,'Equivalencia BH-BMPT'!$D$44,IF(J95=44,'Equivalencia BH-BMPT'!$D$45,IF(J95=45,'Equivalencia BH-BMPT'!$D$46,"No ha seleccionado un número de programa")))))))))))))))))))))))))))))))))))))))))))))</f>
        <v>Gobernanza e influencia local, regional e internacional</v>
      </c>
      <c r="L95" s="79" t="s">
        <v>642</v>
      </c>
      <c r="M95" s="113">
        <v>1019051534</v>
      </c>
      <c r="N95" s="97" t="s">
        <v>731</v>
      </c>
      <c r="O95" s="110">
        <v>46800000</v>
      </c>
      <c r="P95" s="66"/>
      <c r="Q95" s="67"/>
      <c r="R95" s="110">
        <v>2</v>
      </c>
      <c r="S95" s="100">
        <v>17679986</v>
      </c>
      <c r="T95" s="100">
        <f t="shared" si="5"/>
        <v>64479986</v>
      </c>
      <c r="U95" s="100">
        <v>54600000</v>
      </c>
      <c r="V95" s="106">
        <v>43124</v>
      </c>
      <c r="W95" s="105">
        <v>43125</v>
      </c>
      <c r="X95" s="105">
        <v>43499</v>
      </c>
      <c r="Y95" s="86">
        <v>270</v>
      </c>
      <c r="Z95" s="86">
        <v>102</v>
      </c>
      <c r="AA95" s="68"/>
      <c r="AB95" s="62"/>
      <c r="AC95" s="62" t="s">
        <v>791</v>
      </c>
      <c r="AD95" s="62"/>
      <c r="AE95" s="62"/>
      <c r="AF95" s="69">
        <f t="shared" si="6"/>
        <v>0.84677437740138473</v>
      </c>
      <c r="AG95" s="27"/>
      <c r="AH95" s="27" t="b">
        <f t="shared" si="7"/>
        <v>0</v>
      </c>
    </row>
    <row r="96" spans="1:34" ht="44.25" customHeight="1" x14ac:dyDescent="0.25">
      <c r="A96" s="86">
        <v>83</v>
      </c>
      <c r="B96" s="86">
        <v>2018</v>
      </c>
      <c r="C96" s="87" t="s">
        <v>341</v>
      </c>
      <c r="D96" s="74">
        <v>5</v>
      </c>
      <c r="E96" s="87" t="str">
        <f>IF(D96=1,'Tipo '!$B$2,IF(D96=2,'Tipo '!$B$3,IF(D96=3,'Tipo '!$B$4,IF(D96=4,'Tipo '!$B$5,IF(D96=5,'Tipo '!$B$6,IF(D96=6,'Tipo '!$B$7,IF(D96=7,'Tipo '!$B$8,IF(D96=8,'Tipo '!$B$9,IF(D96=9,'Tipo '!$B$10,IF(D96=10,'Tipo '!$B$11,IF(D96=11,'Tipo '!$B$12,IF(D96=12,'Tipo '!$B$13,IF(D96=13,'Tipo '!$B$14,IF(D96=14,'Tipo '!$B$15,IF(D96=15,'Tipo '!$B$16,IF(D96=16,'Tipo '!$B$17,IF(D96=17,'Tipo '!$B$18,IF(D96=18,'Tipo '!$B$19,IF(D96=19,'Tipo '!$B$20,IF(D96=20,'Tipo '!$B$21,"No ha seleccionado un tipo de contrato válido"))))))))))))))))))))</f>
        <v>CONTRATOS DE PRESTACIÓN DE SERVICIOS PROFESIONALES Y DE APOYO A LA GESTIÓN</v>
      </c>
      <c r="F96" s="112" t="s">
        <v>107</v>
      </c>
      <c r="G96" s="63" t="s">
        <v>116</v>
      </c>
      <c r="H96" s="64" t="s">
        <v>501</v>
      </c>
      <c r="I96" s="83" t="s">
        <v>163</v>
      </c>
      <c r="J96" s="84">
        <v>45</v>
      </c>
      <c r="K96" s="65" t="str">
        <f>IF(J96=1,'Equivalencia BH-BMPT'!$D$2,IF(J96=2,'Equivalencia BH-BMPT'!$D$3,IF(J96=3,'Equivalencia BH-BMPT'!$D$4,IF(J96=4,'Equivalencia BH-BMPT'!$D$5,IF(J96=5,'Equivalencia BH-BMPT'!$D$6,IF(J96=6,'Equivalencia BH-BMPT'!$D$7,IF(J96=7,'Equivalencia BH-BMPT'!$D$8,IF(J96=8,'Equivalencia BH-BMPT'!$D$9,IF(J96=9,'Equivalencia BH-BMPT'!$D$10,IF(J96=10,'Equivalencia BH-BMPT'!$D$11,IF(J96=11,'Equivalencia BH-BMPT'!$D$12,IF(J96=12,'Equivalencia BH-BMPT'!$D$13,IF(J96=13,'Equivalencia BH-BMPT'!$D$14,IF(J96=14,'Equivalencia BH-BMPT'!$D$15,IF(J96=15,'Equivalencia BH-BMPT'!$D$16,IF(J96=16,'Equivalencia BH-BMPT'!$D$17,IF(J96=17,'Equivalencia BH-BMPT'!$D$18,IF(J96=18,'Equivalencia BH-BMPT'!$D$19,IF(J96=19,'Equivalencia BH-BMPT'!$D$20,IF(J96=20,'Equivalencia BH-BMPT'!$D$21,IF(J96=21,'Equivalencia BH-BMPT'!$D$22,IF(J96=22,'Equivalencia BH-BMPT'!$D$23,IF(J96=23,'Equivalencia BH-BMPT'!#REF!,IF(J96=24,'Equivalencia BH-BMPT'!$D$25,IF(J96=25,'Equivalencia BH-BMPT'!$D$26,IF(J96=26,'Equivalencia BH-BMPT'!$D$27,IF(J96=27,'Equivalencia BH-BMPT'!$D$28,IF(J96=28,'Equivalencia BH-BMPT'!$D$29,IF(J96=29,'Equivalencia BH-BMPT'!$D$30,IF(J96=30,'Equivalencia BH-BMPT'!$D$31,IF(J96=31,'Equivalencia BH-BMPT'!$D$32,IF(J96=32,'Equivalencia BH-BMPT'!$D$33,IF(J96=33,'Equivalencia BH-BMPT'!$D$34,IF(J96=34,'Equivalencia BH-BMPT'!$D$35,IF(J96=35,'Equivalencia BH-BMPT'!$D$36,IF(J96=36,'Equivalencia BH-BMPT'!$D$37,IF(J96=37,'Equivalencia BH-BMPT'!$D$38,IF(J96=38,'Equivalencia BH-BMPT'!#REF!,IF(J96=39,'Equivalencia BH-BMPT'!$D$40,IF(J96=40,'Equivalencia BH-BMPT'!$D$41,IF(J96=41,'Equivalencia BH-BMPT'!$D$42,IF(J96=42,'Equivalencia BH-BMPT'!$D$43,IF(J96=43,'Equivalencia BH-BMPT'!$D$44,IF(J96=44,'Equivalencia BH-BMPT'!$D$45,IF(J96=45,'Equivalencia BH-BMPT'!$D$46,"No ha seleccionado un número de programa")))))))))))))))))))))))))))))))))))))))))))))</f>
        <v>Gobernanza e influencia local, regional e internacional</v>
      </c>
      <c r="L96" s="79" t="s">
        <v>642</v>
      </c>
      <c r="M96" s="113">
        <v>1026267977</v>
      </c>
      <c r="N96" s="97" t="s">
        <v>732</v>
      </c>
      <c r="O96" s="110">
        <v>56700000</v>
      </c>
      <c r="P96" s="66"/>
      <c r="Q96" s="67"/>
      <c r="R96" s="110">
        <v>2</v>
      </c>
      <c r="S96" s="100">
        <v>26880000</v>
      </c>
      <c r="T96" s="100">
        <f t="shared" si="5"/>
        <v>83580000</v>
      </c>
      <c r="U96" s="100">
        <v>66150000</v>
      </c>
      <c r="V96" s="106">
        <v>43124</v>
      </c>
      <c r="W96" s="105">
        <v>43124</v>
      </c>
      <c r="X96" s="105">
        <v>43523</v>
      </c>
      <c r="Y96" s="86">
        <v>270</v>
      </c>
      <c r="Z96" s="86">
        <v>127</v>
      </c>
      <c r="AA96" s="68"/>
      <c r="AB96" s="62"/>
      <c r="AC96" s="62" t="s">
        <v>791</v>
      </c>
      <c r="AD96" s="62"/>
      <c r="AE96" s="62"/>
      <c r="AF96" s="69">
        <f t="shared" si="6"/>
        <v>0.79145728643216084</v>
      </c>
      <c r="AG96" s="27"/>
      <c r="AH96" s="27" t="b">
        <f t="shared" si="7"/>
        <v>0</v>
      </c>
    </row>
    <row r="97" spans="1:34" ht="44.25" customHeight="1" x14ac:dyDescent="0.25">
      <c r="A97" s="86">
        <v>84</v>
      </c>
      <c r="B97" s="86">
        <v>2018</v>
      </c>
      <c r="C97" s="87" t="s">
        <v>342</v>
      </c>
      <c r="D97" s="74">
        <v>5</v>
      </c>
      <c r="E97" s="87" t="str">
        <f>IF(D97=1,'Tipo '!$B$2,IF(D97=2,'Tipo '!$B$3,IF(D97=3,'Tipo '!$B$4,IF(D97=4,'Tipo '!$B$5,IF(D97=5,'Tipo '!$B$6,IF(D97=6,'Tipo '!$B$7,IF(D97=7,'Tipo '!$B$8,IF(D97=8,'Tipo '!$B$9,IF(D97=9,'Tipo '!$B$10,IF(D97=10,'Tipo '!$B$11,IF(D97=11,'Tipo '!$B$12,IF(D97=12,'Tipo '!$B$13,IF(D97=13,'Tipo '!$B$14,IF(D97=14,'Tipo '!$B$15,IF(D97=15,'Tipo '!$B$16,IF(D97=16,'Tipo '!$B$17,IF(D97=17,'Tipo '!$B$18,IF(D97=18,'Tipo '!$B$19,IF(D97=19,'Tipo '!$B$20,IF(D97=20,'Tipo '!$B$21,"No ha seleccionado un tipo de contrato válido"))))))))))))))))))))</f>
        <v>CONTRATOS DE PRESTACIÓN DE SERVICIOS PROFESIONALES Y DE APOYO A LA GESTIÓN</v>
      </c>
      <c r="F97" s="112" t="s">
        <v>107</v>
      </c>
      <c r="G97" s="63" t="s">
        <v>116</v>
      </c>
      <c r="H97" s="64" t="s">
        <v>502</v>
      </c>
      <c r="I97" s="83" t="s">
        <v>163</v>
      </c>
      <c r="J97" s="84">
        <v>45</v>
      </c>
      <c r="K97" s="65" t="str">
        <f>IF(J97=1,'Equivalencia BH-BMPT'!$D$2,IF(J97=2,'Equivalencia BH-BMPT'!$D$3,IF(J97=3,'Equivalencia BH-BMPT'!$D$4,IF(J97=4,'Equivalencia BH-BMPT'!$D$5,IF(J97=5,'Equivalencia BH-BMPT'!$D$6,IF(J97=6,'Equivalencia BH-BMPT'!$D$7,IF(J97=7,'Equivalencia BH-BMPT'!$D$8,IF(J97=8,'Equivalencia BH-BMPT'!$D$9,IF(J97=9,'Equivalencia BH-BMPT'!$D$10,IF(J97=10,'Equivalencia BH-BMPT'!$D$11,IF(J97=11,'Equivalencia BH-BMPT'!$D$12,IF(J97=12,'Equivalencia BH-BMPT'!$D$13,IF(J97=13,'Equivalencia BH-BMPT'!$D$14,IF(J97=14,'Equivalencia BH-BMPT'!$D$15,IF(J97=15,'Equivalencia BH-BMPT'!$D$16,IF(J97=16,'Equivalencia BH-BMPT'!$D$17,IF(J97=17,'Equivalencia BH-BMPT'!$D$18,IF(J97=18,'Equivalencia BH-BMPT'!$D$19,IF(J97=19,'Equivalencia BH-BMPT'!$D$20,IF(J97=20,'Equivalencia BH-BMPT'!$D$21,IF(J97=21,'Equivalencia BH-BMPT'!$D$22,IF(J97=22,'Equivalencia BH-BMPT'!$D$23,IF(J97=23,'Equivalencia BH-BMPT'!#REF!,IF(J97=24,'Equivalencia BH-BMPT'!$D$25,IF(J97=25,'Equivalencia BH-BMPT'!$D$26,IF(J97=26,'Equivalencia BH-BMPT'!$D$27,IF(J97=27,'Equivalencia BH-BMPT'!$D$28,IF(J97=28,'Equivalencia BH-BMPT'!$D$29,IF(J97=29,'Equivalencia BH-BMPT'!$D$30,IF(J97=30,'Equivalencia BH-BMPT'!$D$31,IF(J97=31,'Equivalencia BH-BMPT'!$D$32,IF(J97=32,'Equivalencia BH-BMPT'!$D$33,IF(J97=33,'Equivalencia BH-BMPT'!$D$34,IF(J97=34,'Equivalencia BH-BMPT'!$D$35,IF(J97=35,'Equivalencia BH-BMPT'!$D$36,IF(J97=36,'Equivalencia BH-BMPT'!$D$37,IF(J97=37,'Equivalencia BH-BMPT'!$D$38,IF(J97=38,'Equivalencia BH-BMPT'!#REF!,IF(J97=39,'Equivalencia BH-BMPT'!$D$40,IF(J97=40,'Equivalencia BH-BMPT'!$D$41,IF(J97=41,'Equivalencia BH-BMPT'!$D$42,IF(J97=42,'Equivalencia BH-BMPT'!$D$43,IF(J97=43,'Equivalencia BH-BMPT'!$D$44,IF(J97=44,'Equivalencia BH-BMPT'!$D$45,IF(J97=45,'Equivalencia BH-BMPT'!$D$46,"No ha seleccionado un número de programa")))))))))))))))))))))))))))))))))))))))))))))</f>
        <v>Gobernanza e influencia local, regional e internacional</v>
      </c>
      <c r="L97" s="79" t="s">
        <v>642</v>
      </c>
      <c r="M97" s="113">
        <v>1108763037</v>
      </c>
      <c r="N97" s="97" t="s">
        <v>733</v>
      </c>
      <c r="O97" s="110">
        <v>30150000</v>
      </c>
      <c r="P97" s="66"/>
      <c r="Q97" s="67"/>
      <c r="R97" s="110">
        <v>2</v>
      </c>
      <c r="S97" s="100">
        <v>10831662</v>
      </c>
      <c r="T97" s="100">
        <f t="shared" si="5"/>
        <v>40981662</v>
      </c>
      <c r="U97" s="100">
        <v>35175000</v>
      </c>
      <c r="V97" s="106">
        <v>43124</v>
      </c>
      <c r="W97" s="105">
        <v>43125</v>
      </c>
      <c r="X97" s="105">
        <v>43494</v>
      </c>
      <c r="Y97" s="86">
        <v>270</v>
      </c>
      <c r="Z97" s="86">
        <v>97</v>
      </c>
      <c r="AA97" s="68"/>
      <c r="AB97" s="62"/>
      <c r="AC97" s="62" t="s">
        <v>791</v>
      </c>
      <c r="AD97" s="62"/>
      <c r="AE97" s="62"/>
      <c r="AF97" s="69">
        <f t="shared" si="6"/>
        <v>0.85831072444060463</v>
      </c>
      <c r="AG97" s="27"/>
      <c r="AH97" s="27" t="b">
        <f t="shared" si="7"/>
        <v>0</v>
      </c>
    </row>
    <row r="98" spans="1:34" ht="44.25" customHeight="1" x14ac:dyDescent="0.25">
      <c r="A98" s="86">
        <v>85</v>
      </c>
      <c r="B98" s="86">
        <v>2018</v>
      </c>
      <c r="C98" s="87" t="s">
        <v>343</v>
      </c>
      <c r="D98" s="74">
        <v>5</v>
      </c>
      <c r="E98" s="87" t="str">
        <f>IF(D98=1,'Tipo '!$B$2,IF(D98=2,'Tipo '!$B$3,IF(D98=3,'Tipo '!$B$4,IF(D98=4,'Tipo '!$B$5,IF(D98=5,'Tipo '!$B$6,IF(D98=6,'Tipo '!$B$7,IF(D98=7,'Tipo '!$B$8,IF(D98=8,'Tipo '!$B$9,IF(D98=9,'Tipo '!$B$10,IF(D98=10,'Tipo '!$B$11,IF(D98=11,'Tipo '!$B$12,IF(D98=12,'Tipo '!$B$13,IF(D98=13,'Tipo '!$B$14,IF(D98=14,'Tipo '!$B$15,IF(D98=15,'Tipo '!$B$16,IF(D98=16,'Tipo '!$B$17,IF(D98=17,'Tipo '!$B$18,IF(D98=18,'Tipo '!$B$19,IF(D98=19,'Tipo '!$B$20,IF(D98=20,'Tipo '!$B$21,"No ha seleccionado un tipo de contrato válido"))))))))))))))))))))</f>
        <v>CONTRATOS DE PRESTACIÓN DE SERVICIOS PROFESIONALES Y DE APOYO A LA GESTIÓN</v>
      </c>
      <c r="F98" s="112" t="s">
        <v>107</v>
      </c>
      <c r="G98" s="63" t="s">
        <v>116</v>
      </c>
      <c r="H98" s="64" t="s">
        <v>503</v>
      </c>
      <c r="I98" s="83" t="s">
        <v>163</v>
      </c>
      <c r="J98" s="84">
        <v>45</v>
      </c>
      <c r="K98" s="65" t="str">
        <f>IF(J98=1,'Equivalencia BH-BMPT'!$D$2,IF(J98=2,'Equivalencia BH-BMPT'!$D$3,IF(J98=3,'Equivalencia BH-BMPT'!$D$4,IF(J98=4,'Equivalencia BH-BMPT'!$D$5,IF(J98=5,'Equivalencia BH-BMPT'!$D$6,IF(J98=6,'Equivalencia BH-BMPT'!$D$7,IF(J98=7,'Equivalencia BH-BMPT'!$D$8,IF(J98=8,'Equivalencia BH-BMPT'!$D$9,IF(J98=9,'Equivalencia BH-BMPT'!$D$10,IF(J98=10,'Equivalencia BH-BMPT'!$D$11,IF(J98=11,'Equivalencia BH-BMPT'!$D$12,IF(J98=12,'Equivalencia BH-BMPT'!$D$13,IF(J98=13,'Equivalencia BH-BMPT'!$D$14,IF(J98=14,'Equivalencia BH-BMPT'!$D$15,IF(J98=15,'Equivalencia BH-BMPT'!$D$16,IF(J98=16,'Equivalencia BH-BMPT'!$D$17,IF(J98=17,'Equivalencia BH-BMPT'!$D$18,IF(J98=18,'Equivalencia BH-BMPT'!$D$19,IF(J98=19,'Equivalencia BH-BMPT'!$D$20,IF(J98=20,'Equivalencia BH-BMPT'!$D$21,IF(J98=21,'Equivalencia BH-BMPT'!$D$22,IF(J98=22,'Equivalencia BH-BMPT'!$D$23,IF(J98=23,'Equivalencia BH-BMPT'!#REF!,IF(J98=24,'Equivalencia BH-BMPT'!$D$25,IF(J98=25,'Equivalencia BH-BMPT'!$D$26,IF(J98=26,'Equivalencia BH-BMPT'!$D$27,IF(J98=27,'Equivalencia BH-BMPT'!$D$28,IF(J98=28,'Equivalencia BH-BMPT'!$D$29,IF(J98=29,'Equivalencia BH-BMPT'!$D$30,IF(J98=30,'Equivalencia BH-BMPT'!$D$31,IF(J98=31,'Equivalencia BH-BMPT'!$D$32,IF(J98=32,'Equivalencia BH-BMPT'!$D$33,IF(J98=33,'Equivalencia BH-BMPT'!$D$34,IF(J98=34,'Equivalencia BH-BMPT'!$D$35,IF(J98=35,'Equivalencia BH-BMPT'!$D$36,IF(J98=36,'Equivalencia BH-BMPT'!$D$37,IF(J98=37,'Equivalencia BH-BMPT'!$D$38,IF(J98=38,'Equivalencia BH-BMPT'!#REF!,IF(J98=39,'Equivalencia BH-BMPT'!$D$40,IF(J98=40,'Equivalencia BH-BMPT'!$D$41,IF(J98=41,'Equivalencia BH-BMPT'!$D$42,IF(J98=42,'Equivalencia BH-BMPT'!$D$43,IF(J98=43,'Equivalencia BH-BMPT'!$D$44,IF(J98=44,'Equivalencia BH-BMPT'!$D$45,IF(J98=45,'Equivalencia BH-BMPT'!$D$46,"No ha seleccionado un número de programa")))))))))))))))))))))))))))))))))))))))))))))</f>
        <v>Gobernanza e influencia local, regional e internacional</v>
      </c>
      <c r="L98" s="79" t="s">
        <v>642</v>
      </c>
      <c r="M98" s="113">
        <v>40989527</v>
      </c>
      <c r="N98" s="97" t="s">
        <v>734</v>
      </c>
      <c r="O98" s="110">
        <v>55800000</v>
      </c>
      <c r="P98" s="66"/>
      <c r="Q98" s="67"/>
      <c r="R98" s="110">
        <v>2</v>
      </c>
      <c r="S98" s="100">
        <v>19013341</v>
      </c>
      <c r="T98" s="100">
        <f t="shared" si="5"/>
        <v>74813341</v>
      </c>
      <c r="U98" s="100">
        <v>65100000</v>
      </c>
      <c r="V98" s="106">
        <v>43124</v>
      </c>
      <c r="W98" s="105">
        <v>43125</v>
      </c>
      <c r="X98" s="105">
        <v>43489</v>
      </c>
      <c r="Y98" s="86">
        <v>270</v>
      </c>
      <c r="Z98" s="86">
        <v>92</v>
      </c>
      <c r="AA98" s="68"/>
      <c r="AB98" s="62"/>
      <c r="AC98" s="62" t="s">
        <v>791</v>
      </c>
      <c r="AD98" s="62"/>
      <c r="AE98" s="62"/>
      <c r="AF98" s="69">
        <f t="shared" si="6"/>
        <v>0.87016565668414669</v>
      </c>
      <c r="AG98" s="27"/>
      <c r="AH98" s="27" t="b">
        <f t="shared" si="7"/>
        <v>0</v>
      </c>
    </row>
    <row r="99" spans="1:34" ht="44.25" customHeight="1" x14ac:dyDescent="0.25">
      <c r="A99" s="86">
        <v>86</v>
      </c>
      <c r="B99" s="86">
        <v>2018</v>
      </c>
      <c r="C99" s="87" t="s">
        <v>344</v>
      </c>
      <c r="D99" s="74">
        <v>5</v>
      </c>
      <c r="E99" s="87" t="str">
        <f>IF(D99=1,'Tipo '!$B$2,IF(D99=2,'Tipo '!$B$3,IF(D99=3,'Tipo '!$B$4,IF(D99=4,'Tipo '!$B$5,IF(D99=5,'Tipo '!$B$6,IF(D99=6,'Tipo '!$B$7,IF(D99=7,'Tipo '!$B$8,IF(D99=8,'Tipo '!$B$9,IF(D99=9,'Tipo '!$B$10,IF(D99=10,'Tipo '!$B$11,IF(D99=11,'Tipo '!$B$12,IF(D99=12,'Tipo '!$B$13,IF(D99=13,'Tipo '!$B$14,IF(D99=14,'Tipo '!$B$15,IF(D99=15,'Tipo '!$B$16,IF(D99=16,'Tipo '!$B$17,IF(D99=17,'Tipo '!$B$18,IF(D99=18,'Tipo '!$B$19,IF(D99=19,'Tipo '!$B$20,IF(D99=20,'Tipo '!$B$21,"No ha seleccionado un tipo de contrato válido"))))))))))))))))))))</f>
        <v>CONTRATOS DE PRESTACIÓN DE SERVICIOS PROFESIONALES Y DE APOYO A LA GESTIÓN</v>
      </c>
      <c r="F99" s="112" t="s">
        <v>107</v>
      </c>
      <c r="G99" s="63" t="s">
        <v>116</v>
      </c>
      <c r="H99" s="64" t="s">
        <v>504</v>
      </c>
      <c r="I99" s="83" t="s">
        <v>163</v>
      </c>
      <c r="J99" s="84">
        <v>3</v>
      </c>
      <c r="K99" s="65" t="str">
        <f>IF(J99=1,'Equivalencia BH-BMPT'!$D$2,IF(J99=2,'Equivalencia BH-BMPT'!$D$3,IF(J99=3,'Equivalencia BH-BMPT'!$D$4,IF(J99=4,'Equivalencia BH-BMPT'!$D$5,IF(J99=5,'Equivalencia BH-BMPT'!$D$6,IF(J99=6,'Equivalencia BH-BMPT'!$D$7,IF(J99=7,'Equivalencia BH-BMPT'!$D$8,IF(J99=8,'Equivalencia BH-BMPT'!$D$9,IF(J99=9,'Equivalencia BH-BMPT'!$D$10,IF(J99=10,'Equivalencia BH-BMPT'!$D$11,IF(J99=11,'Equivalencia BH-BMPT'!$D$12,IF(J99=12,'Equivalencia BH-BMPT'!$D$13,IF(J99=13,'Equivalencia BH-BMPT'!$D$14,IF(J99=14,'Equivalencia BH-BMPT'!$D$15,IF(J99=15,'Equivalencia BH-BMPT'!$D$16,IF(J99=16,'Equivalencia BH-BMPT'!$D$17,IF(J99=17,'Equivalencia BH-BMPT'!$D$18,IF(J99=18,'Equivalencia BH-BMPT'!$D$19,IF(J99=19,'Equivalencia BH-BMPT'!$D$20,IF(J99=20,'Equivalencia BH-BMPT'!$D$21,IF(J99=21,'Equivalencia BH-BMPT'!$D$22,IF(J99=22,'Equivalencia BH-BMPT'!$D$23,IF(J99=23,'Equivalencia BH-BMPT'!#REF!,IF(J99=24,'Equivalencia BH-BMPT'!$D$25,IF(J99=25,'Equivalencia BH-BMPT'!$D$26,IF(J99=26,'Equivalencia BH-BMPT'!$D$27,IF(J99=27,'Equivalencia BH-BMPT'!$D$28,IF(J99=28,'Equivalencia BH-BMPT'!$D$29,IF(J99=29,'Equivalencia BH-BMPT'!$D$30,IF(J99=30,'Equivalencia BH-BMPT'!$D$31,IF(J99=31,'Equivalencia BH-BMPT'!$D$32,IF(J99=32,'Equivalencia BH-BMPT'!$D$33,IF(J99=33,'Equivalencia BH-BMPT'!$D$34,IF(J99=34,'Equivalencia BH-BMPT'!$D$35,IF(J99=35,'Equivalencia BH-BMPT'!$D$36,IF(J99=36,'Equivalencia BH-BMPT'!$D$37,IF(J99=37,'Equivalencia BH-BMPT'!$D$38,IF(J99=38,'Equivalencia BH-BMPT'!#REF!,IF(J99=39,'Equivalencia BH-BMPT'!$D$40,IF(J99=40,'Equivalencia BH-BMPT'!$D$41,IF(J99=41,'Equivalencia BH-BMPT'!$D$42,IF(J99=42,'Equivalencia BH-BMPT'!$D$43,IF(J99=43,'Equivalencia BH-BMPT'!$D$44,IF(J99=44,'Equivalencia BH-BMPT'!$D$45,IF(J99=45,'Equivalencia BH-BMPT'!$D$46,"No ha seleccionado un número de programa")))))))))))))))))))))))))))))))))))))))))))))</f>
        <v>Igualdad y autonomía para una Bogotá incluyente</v>
      </c>
      <c r="L99" s="79" t="s">
        <v>647</v>
      </c>
      <c r="M99" s="113">
        <v>1032452136</v>
      </c>
      <c r="N99" s="97" t="s">
        <v>735</v>
      </c>
      <c r="O99" s="110">
        <v>36000000</v>
      </c>
      <c r="P99" s="66"/>
      <c r="Q99" s="67"/>
      <c r="R99" s="110">
        <v>1</v>
      </c>
      <c r="S99" s="100">
        <v>11066659</v>
      </c>
      <c r="T99" s="100">
        <f t="shared" si="5"/>
        <v>47066659</v>
      </c>
      <c r="U99" s="100">
        <v>42000000</v>
      </c>
      <c r="V99" s="106">
        <v>43124</v>
      </c>
      <c r="W99" s="105">
        <v>43124</v>
      </c>
      <c r="X99" s="105">
        <v>43480</v>
      </c>
      <c r="Y99" s="86">
        <v>270</v>
      </c>
      <c r="Z99" s="86">
        <v>82</v>
      </c>
      <c r="AA99" s="68"/>
      <c r="AB99" s="62"/>
      <c r="AC99" s="62" t="s">
        <v>791</v>
      </c>
      <c r="AD99" s="62"/>
      <c r="AE99" s="62"/>
      <c r="AF99" s="69">
        <f t="shared" si="6"/>
        <v>0.89235142014222846</v>
      </c>
      <c r="AG99" s="27"/>
      <c r="AH99" s="27" t="b">
        <f t="shared" si="7"/>
        <v>0</v>
      </c>
    </row>
    <row r="100" spans="1:34" ht="44.25" customHeight="1" x14ac:dyDescent="0.25">
      <c r="A100" s="86">
        <v>87</v>
      </c>
      <c r="B100" s="86">
        <v>2018</v>
      </c>
      <c r="C100" s="87" t="s">
        <v>345</v>
      </c>
      <c r="D100" s="74">
        <v>5</v>
      </c>
      <c r="E100" s="87" t="str">
        <f>IF(D100=1,'Tipo '!$B$2,IF(D100=2,'Tipo '!$B$3,IF(D100=3,'Tipo '!$B$4,IF(D100=4,'Tipo '!$B$5,IF(D100=5,'Tipo '!$B$6,IF(D100=6,'Tipo '!$B$7,IF(D100=7,'Tipo '!$B$8,IF(D100=8,'Tipo '!$B$9,IF(D100=9,'Tipo '!$B$10,IF(D100=10,'Tipo '!$B$11,IF(D100=11,'Tipo '!$B$12,IF(D100=12,'Tipo '!$B$13,IF(D100=13,'Tipo '!$B$14,IF(D100=14,'Tipo '!$B$15,IF(D100=15,'Tipo '!$B$16,IF(D100=16,'Tipo '!$B$17,IF(D100=17,'Tipo '!$B$18,IF(D100=18,'Tipo '!$B$19,IF(D100=19,'Tipo '!$B$20,IF(D100=20,'Tipo '!$B$21,"No ha seleccionado un tipo de contrato válido"))))))))))))))))))))</f>
        <v>CONTRATOS DE PRESTACIÓN DE SERVICIOS PROFESIONALES Y DE APOYO A LA GESTIÓN</v>
      </c>
      <c r="F100" s="112" t="s">
        <v>107</v>
      </c>
      <c r="G100" s="63" t="s">
        <v>116</v>
      </c>
      <c r="H100" s="64" t="s">
        <v>505</v>
      </c>
      <c r="I100" s="83" t="s">
        <v>163</v>
      </c>
      <c r="J100" s="84">
        <v>18</v>
      </c>
      <c r="K100" s="65" t="str">
        <f>IF(J100=1,'Equivalencia BH-BMPT'!$D$2,IF(J100=2,'Equivalencia BH-BMPT'!$D$3,IF(J100=3,'Equivalencia BH-BMPT'!$D$4,IF(J100=4,'Equivalencia BH-BMPT'!$D$5,IF(J100=5,'Equivalencia BH-BMPT'!$D$6,IF(J100=6,'Equivalencia BH-BMPT'!$D$7,IF(J100=7,'Equivalencia BH-BMPT'!$D$8,IF(J100=8,'Equivalencia BH-BMPT'!$D$9,IF(J100=9,'Equivalencia BH-BMPT'!$D$10,IF(J100=10,'Equivalencia BH-BMPT'!$D$11,IF(J100=11,'Equivalencia BH-BMPT'!$D$12,IF(J100=12,'Equivalencia BH-BMPT'!$D$13,IF(J100=13,'Equivalencia BH-BMPT'!$D$14,IF(J100=14,'Equivalencia BH-BMPT'!$D$15,IF(J100=15,'Equivalencia BH-BMPT'!$D$16,IF(J100=16,'Equivalencia BH-BMPT'!$D$17,IF(J100=17,'Equivalencia BH-BMPT'!$D$18,IF(J100=18,'Equivalencia BH-BMPT'!$D$19,IF(J100=19,'Equivalencia BH-BMPT'!$D$20,IF(J100=20,'Equivalencia BH-BMPT'!$D$21,IF(J100=21,'Equivalencia BH-BMPT'!$D$22,IF(J100=22,'Equivalencia BH-BMPT'!$D$23,IF(J100=23,'Equivalencia BH-BMPT'!#REF!,IF(J100=24,'Equivalencia BH-BMPT'!$D$25,IF(J100=25,'Equivalencia BH-BMPT'!$D$26,IF(J100=26,'Equivalencia BH-BMPT'!$D$27,IF(J100=27,'Equivalencia BH-BMPT'!$D$28,IF(J100=28,'Equivalencia BH-BMPT'!$D$29,IF(J100=29,'Equivalencia BH-BMPT'!$D$30,IF(J100=30,'Equivalencia BH-BMPT'!$D$31,IF(J100=31,'Equivalencia BH-BMPT'!$D$32,IF(J100=32,'Equivalencia BH-BMPT'!$D$33,IF(J100=33,'Equivalencia BH-BMPT'!$D$34,IF(J100=34,'Equivalencia BH-BMPT'!$D$35,IF(J100=35,'Equivalencia BH-BMPT'!$D$36,IF(J100=36,'Equivalencia BH-BMPT'!$D$37,IF(J100=37,'Equivalencia BH-BMPT'!$D$38,IF(J100=38,'Equivalencia BH-BMPT'!#REF!,IF(J100=39,'Equivalencia BH-BMPT'!$D$40,IF(J100=40,'Equivalencia BH-BMPT'!$D$41,IF(J100=41,'Equivalencia BH-BMPT'!$D$42,IF(J100=42,'Equivalencia BH-BMPT'!$D$43,IF(J100=43,'Equivalencia BH-BMPT'!$D$44,IF(J100=44,'Equivalencia BH-BMPT'!$D$45,IF(J100=45,'Equivalencia BH-BMPT'!$D$46,"No ha seleccionado un número de programa")))))))))))))))))))))))))))))))))))))))))))))</f>
        <v>Mejor movilidad para todos</v>
      </c>
      <c r="L100" s="79" t="s">
        <v>644</v>
      </c>
      <c r="M100" s="113">
        <v>1128050756</v>
      </c>
      <c r="N100" s="97" t="s">
        <v>736</v>
      </c>
      <c r="O100" s="110">
        <v>61200000</v>
      </c>
      <c r="P100" s="66"/>
      <c r="Q100" s="67"/>
      <c r="R100" s="110">
        <v>2</v>
      </c>
      <c r="S100" s="100">
        <v>28106674</v>
      </c>
      <c r="T100" s="100">
        <f t="shared" si="5"/>
        <v>89306674</v>
      </c>
      <c r="U100" s="100">
        <v>71400000</v>
      </c>
      <c r="V100" s="106">
        <v>43124</v>
      </c>
      <c r="W100" s="105">
        <v>43124</v>
      </c>
      <c r="X100" s="105">
        <v>43519</v>
      </c>
      <c r="Y100" s="86">
        <v>270</v>
      </c>
      <c r="Z100" s="86">
        <v>123</v>
      </c>
      <c r="AA100" s="68"/>
      <c r="AB100" s="62"/>
      <c r="AC100" s="62" t="s">
        <v>791</v>
      </c>
      <c r="AD100" s="62"/>
      <c r="AE100" s="62"/>
      <c r="AF100" s="69">
        <f t="shared" si="6"/>
        <v>0.79949232013723859</v>
      </c>
      <c r="AG100" s="27"/>
      <c r="AH100" s="27" t="b">
        <f t="shared" si="7"/>
        <v>0</v>
      </c>
    </row>
    <row r="101" spans="1:34" ht="44.25" customHeight="1" x14ac:dyDescent="0.25">
      <c r="A101" s="86">
        <v>88</v>
      </c>
      <c r="B101" s="86">
        <v>2018</v>
      </c>
      <c r="C101" s="87" t="s">
        <v>346</v>
      </c>
      <c r="D101" s="74">
        <v>5</v>
      </c>
      <c r="E101" s="87" t="str">
        <f>IF(D101=1,'Tipo '!$B$2,IF(D101=2,'Tipo '!$B$3,IF(D101=3,'Tipo '!$B$4,IF(D101=4,'Tipo '!$B$5,IF(D101=5,'Tipo '!$B$6,IF(D101=6,'Tipo '!$B$7,IF(D101=7,'Tipo '!$B$8,IF(D101=8,'Tipo '!$B$9,IF(D101=9,'Tipo '!$B$10,IF(D101=10,'Tipo '!$B$11,IF(D101=11,'Tipo '!$B$12,IF(D101=12,'Tipo '!$B$13,IF(D101=13,'Tipo '!$B$14,IF(D101=14,'Tipo '!$B$15,IF(D101=15,'Tipo '!$B$16,IF(D101=16,'Tipo '!$B$17,IF(D101=17,'Tipo '!$B$18,IF(D101=18,'Tipo '!$B$19,IF(D101=19,'Tipo '!$B$20,IF(D101=20,'Tipo '!$B$21,"No ha seleccionado un tipo de contrato válido"))))))))))))))))))))</f>
        <v>CONTRATOS DE PRESTACIÓN DE SERVICIOS PROFESIONALES Y DE APOYO A LA GESTIÓN</v>
      </c>
      <c r="F101" s="112" t="s">
        <v>107</v>
      </c>
      <c r="G101" s="63" t="s">
        <v>116</v>
      </c>
      <c r="H101" s="64" t="s">
        <v>506</v>
      </c>
      <c r="I101" s="83" t="s">
        <v>163</v>
      </c>
      <c r="J101" s="84">
        <v>19</v>
      </c>
      <c r="K101" s="65" t="str">
        <f>IF(J101=1,'Equivalencia BH-BMPT'!$D$2,IF(J101=2,'Equivalencia BH-BMPT'!$D$3,IF(J101=3,'Equivalencia BH-BMPT'!$D$4,IF(J101=4,'Equivalencia BH-BMPT'!$D$5,IF(J101=5,'Equivalencia BH-BMPT'!$D$6,IF(J101=6,'Equivalencia BH-BMPT'!$D$7,IF(J101=7,'Equivalencia BH-BMPT'!$D$8,IF(J101=8,'Equivalencia BH-BMPT'!$D$9,IF(J101=9,'Equivalencia BH-BMPT'!$D$10,IF(J101=10,'Equivalencia BH-BMPT'!$D$11,IF(J101=11,'Equivalencia BH-BMPT'!$D$12,IF(J101=12,'Equivalencia BH-BMPT'!$D$13,IF(J101=13,'Equivalencia BH-BMPT'!$D$14,IF(J101=14,'Equivalencia BH-BMPT'!$D$15,IF(J101=15,'Equivalencia BH-BMPT'!$D$16,IF(J101=16,'Equivalencia BH-BMPT'!$D$17,IF(J101=17,'Equivalencia BH-BMPT'!$D$18,IF(J101=18,'Equivalencia BH-BMPT'!$D$19,IF(J101=19,'Equivalencia BH-BMPT'!$D$20,IF(J101=20,'Equivalencia BH-BMPT'!$D$21,IF(J101=21,'Equivalencia BH-BMPT'!$D$22,IF(J101=22,'Equivalencia BH-BMPT'!$D$23,IF(J101=23,'Equivalencia BH-BMPT'!#REF!,IF(J101=24,'Equivalencia BH-BMPT'!$D$25,IF(J101=25,'Equivalencia BH-BMPT'!$D$26,IF(J101=26,'Equivalencia BH-BMPT'!$D$27,IF(J101=27,'Equivalencia BH-BMPT'!$D$28,IF(J101=28,'Equivalencia BH-BMPT'!$D$29,IF(J101=29,'Equivalencia BH-BMPT'!$D$30,IF(J101=30,'Equivalencia BH-BMPT'!$D$31,IF(J101=31,'Equivalencia BH-BMPT'!$D$32,IF(J101=32,'Equivalencia BH-BMPT'!$D$33,IF(J101=33,'Equivalencia BH-BMPT'!$D$34,IF(J101=34,'Equivalencia BH-BMPT'!$D$35,IF(J101=35,'Equivalencia BH-BMPT'!$D$36,IF(J101=36,'Equivalencia BH-BMPT'!$D$37,IF(J101=37,'Equivalencia BH-BMPT'!$D$38,IF(J101=38,'Equivalencia BH-BMPT'!#REF!,IF(J101=39,'Equivalencia BH-BMPT'!$D$40,IF(J101=40,'Equivalencia BH-BMPT'!$D$41,IF(J101=41,'Equivalencia BH-BMPT'!$D$42,IF(J101=42,'Equivalencia BH-BMPT'!$D$43,IF(J101=43,'Equivalencia BH-BMPT'!$D$44,IF(J101=44,'Equivalencia BH-BMPT'!$D$45,IF(J101=45,'Equivalencia BH-BMPT'!$D$46,"No ha seleccionado un número de programa")))))))))))))))))))))))))))))))))))))))))))))</f>
        <v>Seguridad y convivencia para todos</v>
      </c>
      <c r="L101" s="79" t="s">
        <v>643</v>
      </c>
      <c r="M101" s="113">
        <v>79989849</v>
      </c>
      <c r="N101" s="97" t="s">
        <v>737</v>
      </c>
      <c r="O101" s="110">
        <v>31900000</v>
      </c>
      <c r="P101" s="66"/>
      <c r="Q101" s="67"/>
      <c r="R101" s="110"/>
      <c r="S101" s="100">
        <v>0</v>
      </c>
      <c r="T101" s="100">
        <f t="shared" si="5"/>
        <v>31900000</v>
      </c>
      <c r="U101" s="100">
        <v>31900000</v>
      </c>
      <c r="V101" s="106">
        <v>43124</v>
      </c>
      <c r="W101" s="105">
        <v>43125</v>
      </c>
      <c r="X101" s="105">
        <v>43291</v>
      </c>
      <c r="Y101" s="86">
        <v>270</v>
      </c>
      <c r="Z101" s="86">
        <v>0</v>
      </c>
      <c r="AA101" s="68"/>
      <c r="AB101" s="62"/>
      <c r="AC101" s="62"/>
      <c r="AD101" s="62" t="s">
        <v>791</v>
      </c>
      <c r="AE101" s="62"/>
      <c r="AF101" s="69">
        <f t="shared" si="6"/>
        <v>1</v>
      </c>
      <c r="AG101" s="27"/>
      <c r="AH101" s="27" t="b">
        <f t="shared" si="7"/>
        <v>0</v>
      </c>
    </row>
    <row r="102" spans="1:34" ht="44.25" customHeight="1" x14ac:dyDescent="0.25">
      <c r="A102" s="86">
        <v>89</v>
      </c>
      <c r="B102" s="86">
        <v>2018</v>
      </c>
      <c r="C102" s="87" t="s">
        <v>342</v>
      </c>
      <c r="D102" s="74">
        <v>5</v>
      </c>
      <c r="E102" s="87" t="str">
        <f>IF(D102=1,'Tipo '!$B$2,IF(D102=2,'Tipo '!$B$3,IF(D102=3,'Tipo '!$B$4,IF(D102=4,'Tipo '!$B$5,IF(D102=5,'Tipo '!$B$6,IF(D102=6,'Tipo '!$B$7,IF(D102=7,'Tipo '!$B$8,IF(D102=8,'Tipo '!$B$9,IF(D102=9,'Tipo '!$B$10,IF(D102=10,'Tipo '!$B$11,IF(D102=11,'Tipo '!$B$12,IF(D102=12,'Tipo '!$B$13,IF(D102=13,'Tipo '!$B$14,IF(D102=14,'Tipo '!$B$15,IF(D102=15,'Tipo '!$B$16,IF(D102=16,'Tipo '!$B$17,IF(D102=17,'Tipo '!$B$18,IF(D102=18,'Tipo '!$B$19,IF(D102=19,'Tipo '!$B$20,IF(D102=20,'Tipo '!$B$21,"No ha seleccionado un tipo de contrato válido"))))))))))))))))))))</f>
        <v>CONTRATOS DE PRESTACIÓN DE SERVICIOS PROFESIONALES Y DE APOYO A LA GESTIÓN</v>
      </c>
      <c r="F102" s="112" t="s">
        <v>107</v>
      </c>
      <c r="G102" s="63" t="s">
        <v>116</v>
      </c>
      <c r="H102" s="64" t="s">
        <v>502</v>
      </c>
      <c r="I102" s="83" t="s">
        <v>163</v>
      </c>
      <c r="J102" s="84">
        <v>45</v>
      </c>
      <c r="K102" s="65" t="str">
        <f>IF(J102=1,'Equivalencia BH-BMPT'!$D$2,IF(J102=2,'Equivalencia BH-BMPT'!$D$3,IF(J102=3,'Equivalencia BH-BMPT'!$D$4,IF(J102=4,'Equivalencia BH-BMPT'!$D$5,IF(J102=5,'Equivalencia BH-BMPT'!$D$6,IF(J102=6,'Equivalencia BH-BMPT'!$D$7,IF(J102=7,'Equivalencia BH-BMPT'!$D$8,IF(J102=8,'Equivalencia BH-BMPT'!$D$9,IF(J102=9,'Equivalencia BH-BMPT'!$D$10,IF(J102=10,'Equivalencia BH-BMPT'!$D$11,IF(J102=11,'Equivalencia BH-BMPT'!$D$12,IF(J102=12,'Equivalencia BH-BMPT'!$D$13,IF(J102=13,'Equivalencia BH-BMPT'!$D$14,IF(J102=14,'Equivalencia BH-BMPT'!$D$15,IF(J102=15,'Equivalencia BH-BMPT'!$D$16,IF(J102=16,'Equivalencia BH-BMPT'!$D$17,IF(J102=17,'Equivalencia BH-BMPT'!$D$18,IF(J102=18,'Equivalencia BH-BMPT'!$D$19,IF(J102=19,'Equivalencia BH-BMPT'!$D$20,IF(J102=20,'Equivalencia BH-BMPT'!$D$21,IF(J102=21,'Equivalencia BH-BMPT'!$D$22,IF(J102=22,'Equivalencia BH-BMPT'!$D$23,IF(J102=23,'Equivalencia BH-BMPT'!#REF!,IF(J102=24,'Equivalencia BH-BMPT'!$D$25,IF(J102=25,'Equivalencia BH-BMPT'!$D$26,IF(J102=26,'Equivalencia BH-BMPT'!$D$27,IF(J102=27,'Equivalencia BH-BMPT'!$D$28,IF(J102=28,'Equivalencia BH-BMPT'!$D$29,IF(J102=29,'Equivalencia BH-BMPT'!$D$30,IF(J102=30,'Equivalencia BH-BMPT'!$D$31,IF(J102=31,'Equivalencia BH-BMPT'!$D$32,IF(J102=32,'Equivalencia BH-BMPT'!$D$33,IF(J102=33,'Equivalencia BH-BMPT'!$D$34,IF(J102=34,'Equivalencia BH-BMPT'!$D$35,IF(J102=35,'Equivalencia BH-BMPT'!$D$36,IF(J102=36,'Equivalencia BH-BMPT'!$D$37,IF(J102=37,'Equivalencia BH-BMPT'!$D$38,IF(J102=38,'Equivalencia BH-BMPT'!#REF!,IF(J102=39,'Equivalencia BH-BMPT'!$D$40,IF(J102=40,'Equivalencia BH-BMPT'!$D$41,IF(J102=41,'Equivalencia BH-BMPT'!$D$42,IF(J102=42,'Equivalencia BH-BMPT'!$D$43,IF(J102=43,'Equivalencia BH-BMPT'!$D$44,IF(J102=44,'Equivalencia BH-BMPT'!$D$45,IF(J102=45,'Equivalencia BH-BMPT'!$D$46,"No ha seleccionado un número de programa")))))))))))))))))))))))))))))))))))))))))))))</f>
        <v>Gobernanza e influencia local, regional e internacional</v>
      </c>
      <c r="L102" s="79" t="s">
        <v>642</v>
      </c>
      <c r="M102" s="113">
        <v>22657691</v>
      </c>
      <c r="N102" s="97" t="s">
        <v>738</v>
      </c>
      <c r="O102" s="110">
        <v>30150000</v>
      </c>
      <c r="P102" s="66"/>
      <c r="Q102" s="67"/>
      <c r="R102" s="110">
        <v>1</v>
      </c>
      <c r="S102" s="100">
        <v>7481669</v>
      </c>
      <c r="T102" s="100">
        <f t="shared" si="5"/>
        <v>37631669</v>
      </c>
      <c r="U102" s="100">
        <v>35175000</v>
      </c>
      <c r="V102" s="106">
        <v>43124</v>
      </c>
      <c r="W102" s="105">
        <v>43125</v>
      </c>
      <c r="X102" s="105">
        <v>43464</v>
      </c>
      <c r="Y102" s="86">
        <v>270</v>
      </c>
      <c r="Z102" s="86">
        <v>67</v>
      </c>
      <c r="AA102" s="68"/>
      <c r="AB102" s="62"/>
      <c r="AC102" s="62" t="s">
        <v>791</v>
      </c>
      <c r="AD102" s="62"/>
      <c r="AE102" s="62"/>
      <c r="AF102" s="69">
        <f t="shared" si="6"/>
        <v>0.9347180429334665</v>
      </c>
      <c r="AG102" s="27"/>
      <c r="AH102" s="27" t="b">
        <f t="shared" si="7"/>
        <v>0</v>
      </c>
    </row>
    <row r="103" spans="1:34" ht="44.25" customHeight="1" x14ac:dyDescent="0.25">
      <c r="A103" s="86">
        <v>90</v>
      </c>
      <c r="B103" s="86">
        <v>2018</v>
      </c>
      <c r="C103" s="87" t="s">
        <v>347</v>
      </c>
      <c r="D103" s="74">
        <v>5</v>
      </c>
      <c r="E103" s="87" t="str">
        <f>IF(D103=1,'Tipo '!$B$2,IF(D103=2,'Tipo '!$B$3,IF(D103=3,'Tipo '!$B$4,IF(D103=4,'Tipo '!$B$5,IF(D103=5,'Tipo '!$B$6,IF(D103=6,'Tipo '!$B$7,IF(D103=7,'Tipo '!$B$8,IF(D103=8,'Tipo '!$B$9,IF(D103=9,'Tipo '!$B$10,IF(D103=10,'Tipo '!$B$11,IF(D103=11,'Tipo '!$B$12,IF(D103=12,'Tipo '!$B$13,IF(D103=13,'Tipo '!$B$14,IF(D103=14,'Tipo '!$B$15,IF(D103=15,'Tipo '!$B$16,IF(D103=16,'Tipo '!$B$17,IF(D103=17,'Tipo '!$B$18,IF(D103=18,'Tipo '!$B$19,IF(D103=19,'Tipo '!$B$20,IF(D103=20,'Tipo '!$B$21,"No ha seleccionado un tipo de contrato válido"))))))))))))))))))))</f>
        <v>CONTRATOS DE PRESTACIÓN DE SERVICIOS PROFESIONALES Y DE APOYO A LA GESTIÓN</v>
      </c>
      <c r="F103" s="112" t="s">
        <v>107</v>
      </c>
      <c r="G103" s="63" t="s">
        <v>116</v>
      </c>
      <c r="H103" s="64" t="s">
        <v>507</v>
      </c>
      <c r="I103" s="83" t="s">
        <v>163</v>
      </c>
      <c r="J103" s="84">
        <v>45</v>
      </c>
      <c r="K103" s="65" t="str">
        <f>IF(J103=1,'Equivalencia BH-BMPT'!$D$2,IF(J103=2,'Equivalencia BH-BMPT'!$D$3,IF(J103=3,'Equivalencia BH-BMPT'!$D$4,IF(J103=4,'Equivalencia BH-BMPT'!$D$5,IF(J103=5,'Equivalencia BH-BMPT'!$D$6,IF(J103=6,'Equivalencia BH-BMPT'!$D$7,IF(J103=7,'Equivalencia BH-BMPT'!$D$8,IF(J103=8,'Equivalencia BH-BMPT'!$D$9,IF(J103=9,'Equivalencia BH-BMPT'!$D$10,IF(J103=10,'Equivalencia BH-BMPT'!$D$11,IF(J103=11,'Equivalencia BH-BMPT'!$D$12,IF(J103=12,'Equivalencia BH-BMPT'!$D$13,IF(J103=13,'Equivalencia BH-BMPT'!$D$14,IF(J103=14,'Equivalencia BH-BMPT'!$D$15,IF(J103=15,'Equivalencia BH-BMPT'!$D$16,IF(J103=16,'Equivalencia BH-BMPT'!$D$17,IF(J103=17,'Equivalencia BH-BMPT'!$D$18,IF(J103=18,'Equivalencia BH-BMPT'!$D$19,IF(J103=19,'Equivalencia BH-BMPT'!$D$20,IF(J103=20,'Equivalencia BH-BMPT'!$D$21,IF(J103=21,'Equivalencia BH-BMPT'!$D$22,IF(J103=22,'Equivalencia BH-BMPT'!$D$23,IF(J103=23,'Equivalencia BH-BMPT'!#REF!,IF(J103=24,'Equivalencia BH-BMPT'!$D$25,IF(J103=25,'Equivalencia BH-BMPT'!$D$26,IF(J103=26,'Equivalencia BH-BMPT'!$D$27,IF(J103=27,'Equivalencia BH-BMPT'!$D$28,IF(J103=28,'Equivalencia BH-BMPT'!$D$29,IF(J103=29,'Equivalencia BH-BMPT'!$D$30,IF(J103=30,'Equivalencia BH-BMPT'!$D$31,IF(J103=31,'Equivalencia BH-BMPT'!$D$32,IF(J103=32,'Equivalencia BH-BMPT'!$D$33,IF(J103=33,'Equivalencia BH-BMPT'!$D$34,IF(J103=34,'Equivalencia BH-BMPT'!$D$35,IF(J103=35,'Equivalencia BH-BMPT'!$D$36,IF(J103=36,'Equivalencia BH-BMPT'!$D$37,IF(J103=37,'Equivalencia BH-BMPT'!$D$38,IF(J103=38,'Equivalencia BH-BMPT'!#REF!,IF(J103=39,'Equivalencia BH-BMPT'!$D$40,IF(J103=40,'Equivalencia BH-BMPT'!$D$41,IF(J103=41,'Equivalencia BH-BMPT'!$D$42,IF(J103=42,'Equivalencia BH-BMPT'!$D$43,IF(J103=43,'Equivalencia BH-BMPT'!$D$44,IF(J103=44,'Equivalencia BH-BMPT'!$D$45,IF(J103=45,'Equivalencia BH-BMPT'!$D$46,"No ha seleccionado un número de programa")))))))))))))))))))))))))))))))))))))))))))))</f>
        <v>Gobernanza e influencia local, regional e internacional</v>
      </c>
      <c r="L103" s="79" t="s">
        <v>642</v>
      </c>
      <c r="M103" s="113">
        <v>33704283</v>
      </c>
      <c r="N103" s="97" t="s">
        <v>739</v>
      </c>
      <c r="O103" s="110">
        <v>25200000</v>
      </c>
      <c r="P103" s="66"/>
      <c r="Q103" s="67"/>
      <c r="R103" s="110">
        <v>1</v>
      </c>
      <c r="S103" s="100">
        <v>6159998</v>
      </c>
      <c r="T103" s="100">
        <f t="shared" si="5"/>
        <v>31359998</v>
      </c>
      <c r="U103" s="100">
        <v>29306667</v>
      </c>
      <c r="V103" s="106">
        <v>43125</v>
      </c>
      <c r="W103" s="105">
        <v>43126</v>
      </c>
      <c r="X103" s="105">
        <v>43464</v>
      </c>
      <c r="Y103" s="86">
        <v>270</v>
      </c>
      <c r="Z103" s="86">
        <v>66</v>
      </c>
      <c r="AA103" s="68"/>
      <c r="AB103" s="62"/>
      <c r="AC103" s="62" t="s">
        <v>791</v>
      </c>
      <c r="AD103" s="62"/>
      <c r="AE103" s="62"/>
      <c r="AF103" s="69">
        <f t="shared" si="6"/>
        <v>0.93452387975279849</v>
      </c>
      <c r="AG103" s="27"/>
      <c r="AH103" s="27" t="b">
        <f t="shared" si="7"/>
        <v>0</v>
      </c>
    </row>
    <row r="104" spans="1:34" ht="44.25" customHeight="1" x14ac:dyDescent="0.25">
      <c r="A104" s="86">
        <v>91</v>
      </c>
      <c r="B104" s="86">
        <v>2018</v>
      </c>
      <c r="C104" s="87" t="s">
        <v>348</v>
      </c>
      <c r="D104" s="74">
        <v>5</v>
      </c>
      <c r="E104" s="87" t="str">
        <f>IF(D104=1,'Tipo '!$B$2,IF(D104=2,'Tipo '!$B$3,IF(D104=3,'Tipo '!$B$4,IF(D104=4,'Tipo '!$B$5,IF(D104=5,'Tipo '!$B$6,IF(D104=6,'Tipo '!$B$7,IF(D104=7,'Tipo '!$B$8,IF(D104=8,'Tipo '!$B$9,IF(D104=9,'Tipo '!$B$10,IF(D104=10,'Tipo '!$B$11,IF(D104=11,'Tipo '!$B$12,IF(D104=12,'Tipo '!$B$13,IF(D104=13,'Tipo '!$B$14,IF(D104=14,'Tipo '!$B$15,IF(D104=15,'Tipo '!$B$16,IF(D104=16,'Tipo '!$B$17,IF(D104=17,'Tipo '!$B$18,IF(D104=18,'Tipo '!$B$19,IF(D104=19,'Tipo '!$B$20,IF(D104=20,'Tipo '!$B$21,"No ha seleccionado un tipo de contrato válido"))))))))))))))))))))</f>
        <v>CONTRATOS DE PRESTACIÓN DE SERVICIOS PROFESIONALES Y DE APOYO A LA GESTIÓN</v>
      </c>
      <c r="F104" s="112" t="s">
        <v>107</v>
      </c>
      <c r="G104" s="63" t="s">
        <v>116</v>
      </c>
      <c r="H104" s="64" t="s">
        <v>508</v>
      </c>
      <c r="I104" s="83" t="s">
        <v>163</v>
      </c>
      <c r="J104" s="84">
        <v>45</v>
      </c>
      <c r="K104" s="65" t="str">
        <f>IF(J104=1,'Equivalencia BH-BMPT'!$D$2,IF(J104=2,'Equivalencia BH-BMPT'!$D$3,IF(J104=3,'Equivalencia BH-BMPT'!$D$4,IF(J104=4,'Equivalencia BH-BMPT'!$D$5,IF(J104=5,'Equivalencia BH-BMPT'!$D$6,IF(J104=6,'Equivalencia BH-BMPT'!$D$7,IF(J104=7,'Equivalencia BH-BMPT'!$D$8,IF(J104=8,'Equivalencia BH-BMPT'!$D$9,IF(J104=9,'Equivalencia BH-BMPT'!$D$10,IF(J104=10,'Equivalencia BH-BMPT'!$D$11,IF(J104=11,'Equivalencia BH-BMPT'!$D$12,IF(J104=12,'Equivalencia BH-BMPT'!$D$13,IF(J104=13,'Equivalencia BH-BMPT'!$D$14,IF(J104=14,'Equivalencia BH-BMPT'!$D$15,IF(J104=15,'Equivalencia BH-BMPT'!$D$16,IF(J104=16,'Equivalencia BH-BMPT'!$D$17,IF(J104=17,'Equivalencia BH-BMPT'!$D$18,IF(J104=18,'Equivalencia BH-BMPT'!$D$19,IF(J104=19,'Equivalencia BH-BMPT'!$D$20,IF(J104=20,'Equivalencia BH-BMPT'!$D$21,IF(J104=21,'Equivalencia BH-BMPT'!$D$22,IF(J104=22,'Equivalencia BH-BMPT'!$D$23,IF(J104=23,'Equivalencia BH-BMPT'!#REF!,IF(J104=24,'Equivalencia BH-BMPT'!$D$25,IF(J104=25,'Equivalencia BH-BMPT'!$D$26,IF(J104=26,'Equivalencia BH-BMPT'!$D$27,IF(J104=27,'Equivalencia BH-BMPT'!$D$28,IF(J104=28,'Equivalencia BH-BMPT'!$D$29,IF(J104=29,'Equivalencia BH-BMPT'!$D$30,IF(J104=30,'Equivalencia BH-BMPT'!$D$31,IF(J104=31,'Equivalencia BH-BMPT'!$D$32,IF(J104=32,'Equivalencia BH-BMPT'!$D$33,IF(J104=33,'Equivalencia BH-BMPT'!$D$34,IF(J104=34,'Equivalencia BH-BMPT'!$D$35,IF(J104=35,'Equivalencia BH-BMPT'!$D$36,IF(J104=36,'Equivalencia BH-BMPT'!$D$37,IF(J104=37,'Equivalencia BH-BMPT'!$D$38,IF(J104=38,'Equivalencia BH-BMPT'!#REF!,IF(J104=39,'Equivalencia BH-BMPT'!$D$40,IF(J104=40,'Equivalencia BH-BMPT'!$D$41,IF(J104=41,'Equivalencia BH-BMPT'!$D$42,IF(J104=42,'Equivalencia BH-BMPT'!$D$43,IF(J104=43,'Equivalencia BH-BMPT'!$D$44,IF(J104=44,'Equivalencia BH-BMPT'!$D$45,IF(J104=45,'Equivalencia BH-BMPT'!$D$46,"No ha seleccionado un número de programa")))))))))))))))))))))))))))))))))))))))))))))</f>
        <v>Gobernanza e influencia local, regional e internacional</v>
      </c>
      <c r="L104" s="79" t="s">
        <v>642</v>
      </c>
      <c r="M104" s="113">
        <v>25099517</v>
      </c>
      <c r="N104" s="97" t="s">
        <v>740</v>
      </c>
      <c r="O104" s="110">
        <v>46800000</v>
      </c>
      <c r="P104" s="66"/>
      <c r="Q104" s="67"/>
      <c r="R104" s="110">
        <v>1</v>
      </c>
      <c r="S104" s="100">
        <v>10919999</v>
      </c>
      <c r="T104" s="100">
        <f t="shared" si="5"/>
        <v>57719999</v>
      </c>
      <c r="U104" s="100">
        <v>53906667</v>
      </c>
      <c r="V104" s="106">
        <v>43125</v>
      </c>
      <c r="W104" s="105">
        <v>43129</v>
      </c>
      <c r="X104" s="105">
        <v>43464</v>
      </c>
      <c r="Y104" s="86">
        <v>270</v>
      </c>
      <c r="Z104" s="86">
        <v>63</v>
      </c>
      <c r="AA104" s="68"/>
      <c r="AB104" s="62"/>
      <c r="AC104" s="62" t="s">
        <v>791</v>
      </c>
      <c r="AD104" s="62"/>
      <c r="AE104" s="62"/>
      <c r="AF104" s="69">
        <f t="shared" si="6"/>
        <v>0.93393395588936168</v>
      </c>
      <c r="AG104" s="27"/>
      <c r="AH104" s="27" t="b">
        <f t="shared" si="7"/>
        <v>0</v>
      </c>
    </row>
    <row r="105" spans="1:34" ht="44.25" customHeight="1" x14ac:dyDescent="0.25">
      <c r="A105" s="86">
        <v>92</v>
      </c>
      <c r="B105" s="86">
        <v>2018</v>
      </c>
      <c r="C105" s="87" t="s">
        <v>303</v>
      </c>
      <c r="D105" s="74">
        <v>5</v>
      </c>
      <c r="E105" s="87" t="str">
        <f>IF(D105=1,'Tipo '!$B$2,IF(D105=2,'Tipo '!$B$3,IF(D105=3,'Tipo '!$B$4,IF(D105=4,'Tipo '!$B$5,IF(D105=5,'Tipo '!$B$6,IF(D105=6,'Tipo '!$B$7,IF(D105=7,'Tipo '!$B$8,IF(D105=8,'Tipo '!$B$9,IF(D105=9,'Tipo '!$B$10,IF(D105=10,'Tipo '!$B$11,IF(D105=11,'Tipo '!$B$12,IF(D105=12,'Tipo '!$B$13,IF(D105=13,'Tipo '!$B$14,IF(D105=14,'Tipo '!$B$15,IF(D105=15,'Tipo '!$B$16,IF(D105=16,'Tipo '!$B$17,IF(D105=17,'Tipo '!$B$18,IF(D105=18,'Tipo '!$B$19,IF(D105=19,'Tipo '!$B$20,IF(D105=20,'Tipo '!$B$21,"No ha seleccionado un tipo de contrato válido"))))))))))))))))))))</f>
        <v>CONTRATOS DE PRESTACIÓN DE SERVICIOS PROFESIONALES Y DE APOYO A LA GESTIÓN</v>
      </c>
      <c r="F105" s="112" t="s">
        <v>107</v>
      </c>
      <c r="G105" s="63" t="s">
        <v>116</v>
      </c>
      <c r="H105" s="64" t="s">
        <v>509</v>
      </c>
      <c r="I105" s="83" t="s">
        <v>163</v>
      </c>
      <c r="J105" s="84">
        <v>45</v>
      </c>
      <c r="K105" s="65" t="str">
        <f>IF(J105=1,'Equivalencia BH-BMPT'!$D$2,IF(J105=2,'Equivalencia BH-BMPT'!$D$3,IF(J105=3,'Equivalencia BH-BMPT'!$D$4,IF(J105=4,'Equivalencia BH-BMPT'!$D$5,IF(J105=5,'Equivalencia BH-BMPT'!$D$6,IF(J105=6,'Equivalencia BH-BMPT'!$D$7,IF(J105=7,'Equivalencia BH-BMPT'!$D$8,IF(J105=8,'Equivalencia BH-BMPT'!$D$9,IF(J105=9,'Equivalencia BH-BMPT'!$D$10,IF(J105=10,'Equivalencia BH-BMPT'!$D$11,IF(J105=11,'Equivalencia BH-BMPT'!$D$12,IF(J105=12,'Equivalencia BH-BMPT'!$D$13,IF(J105=13,'Equivalencia BH-BMPT'!$D$14,IF(J105=14,'Equivalencia BH-BMPT'!$D$15,IF(J105=15,'Equivalencia BH-BMPT'!$D$16,IF(J105=16,'Equivalencia BH-BMPT'!$D$17,IF(J105=17,'Equivalencia BH-BMPT'!$D$18,IF(J105=18,'Equivalencia BH-BMPT'!$D$19,IF(J105=19,'Equivalencia BH-BMPT'!$D$20,IF(J105=20,'Equivalencia BH-BMPT'!$D$21,IF(J105=21,'Equivalencia BH-BMPT'!$D$22,IF(J105=22,'Equivalencia BH-BMPT'!$D$23,IF(J105=23,'Equivalencia BH-BMPT'!#REF!,IF(J105=24,'Equivalencia BH-BMPT'!$D$25,IF(J105=25,'Equivalencia BH-BMPT'!$D$26,IF(J105=26,'Equivalencia BH-BMPT'!$D$27,IF(J105=27,'Equivalencia BH-BMPT'!$D$28,IF(J105=28,'Equivalencia BH-BMPT'!$D$29,IF(J105=29,'Equivalencia BH-BMPT'!$D$30,IF(J105=30,'Equivalencia BH-BMPT'!$D$31,IF(J105=31,'Equivalencia BH-BMPT'!$D$32,IF(J105=32,'Equivalencia BH-BMPT'!$D$33,IF(J105=33,'Equivalencia BH-BMPT'!$D$34,IF(J105=34,'Equivalencia BH-BMPT'!$D$35,IF(J105=35,'Equivalencia BH-BMPT'!$D$36,IF(J105=36,'Equivalencia BH-BMPT'!$D$37,IF(J105=37,'Equivalencia BH-BMPT'!$D$38,IF(J105=38,'Equivalencia BH-BMPT'!#REF!,IF(J105=39,'Equivalencia BH-BMPT'!$D$40,IF(J105=40,'Equivalencia BH-BMPT'!$D$41,IF(J105=41,'Equivalencia BH-BMPT'!$D$42,IF(J105=42,'Equivalencia BH-BMPT'!$D$43,IF(J105=43,'Equivalencia BH-BMPT'!$D$44,IF(J105=44,'Equivalencia BH-BMPT'!$D$45,IF(J105=45,'Equivalencia BH-BMPT'!$D$46,"No ha seleccionado un número de programa")))))))))))))))))))))))))))))))))))))))))))))</f>
        <v>Gobernanza e influencia local, regional e internacional</v>
      </c>
      <c r="L105" s="79" t="s">
        <v>642</v>
      </c>
      <c r="M105" s="113">
        <v>91283520</v>
      </c>
      <c r="N105" s="97" t="s">
        <v>741</v>
      </c>
      <c r="O105" s="110">
        <v>35700000</v>
      </c>
      <c r="P105" s="66"/>
      <c r="Q105" s="67"/>
      <c r="R105" s="110"/>
      <c r="S105" s="100">
        <v>0</v>
      </c>
      <c r="T105" s="100">
        <f t="shared" si="5"/>
        <v>35700000</v>
      </c>
      <c r="U105" s="100">
        <v>35700000</v>
      </c>
      <c r="V105" s="106">
        <v>43125</v>
      </c>
      <c r="W105" s="105">
        <v>43126</v>
      </c>
      <c r="X105" s="105">
        <v>43337</v>
      </c>
      <c r="Y105" s="86">
        <v>210</v>
      </c>
      <c r="Z105" s="86">
        <v>0</v>
      </c>
      <c r="AA105" s="68"/>
      <c r="AB105" s="62"/>
      <c r="AC105" s="62"/>
      <c r="AD105" s="62" t="s">
        <v>791</v>
      </c>
      <c r="AE105" s="62"/>
      <c r="AF105" s="69">
        <f t="shared" si="6"/>
        <v>1</v>
      </c>
      <c r="AG105" s="27"/>
      <c r="AH105" s="27" t="b">
        <f t="shared" si="7"/>
        <v>0</v>
      </c>
    </row>
    <row r="106" spans="1:34" ht="44.25" customHeight="1" x14ac:dyDescent="0.25">
      <c r="A106" s="86">
        <v>93</v>
      </c>
      <c r="B106" s="86">
        <v>2018</v>
      </c>
      <c r="C106" s="87" t="s">
        <v>331</v>
      </c>
      <c r="D106" s="74">
        <v>5</v>
      </c>
      <c r="E106" s="87" t="str">
        <f>IF(D106=1,'Tipo '!$B$2,IF(D106=2,'Tipo '!$B$3,IF(D106=3,'Tipo '!$B$4,IF(D106=4,'Tipo '!$B$5,IF(D106=5,'Tipo '!$B$6,IF(D106=6,'Tipo '!$B$7,IF(D106=7,'Tipo '!$B$8,IF(D106=8,'Tipo '!$B$9,IF(D106=9,'Tipo '!$B$10,IF(D106=10,'Tipo '!$B$11,IF(D106=11,'Tipo '!$B$12,IF(D106=12,'Tipo '!$B$13,IF(D106=13,'Tipo '!$B$14,IF(D106=14,'Tipo '!$B$15,IF(D106=15,'Tipo '!$B$16,IF(D106=16,'Tipo '!$B$17,IF(D106=17,'Tipo '!$B$18,IF(D106=18,'Tipo '!$B$19,IF(D106=19,'Tipo '!$B$20,IF(D106=20,'Tipo '!$B$21,"No ha seleccionado un tipo de contrato válido"))))))))))))))))))))</f>
        <v>CONTRATOS DE PRESTACIÓN DE SERVICIOS PROFESIONALES Y DE APOYO A LA GESTIÓN</v>
      </c>
      <c r="F106" s="112" t="s">
        <v>107</v>
      </c>
      <c r="G106" s="63" t="s">
        <v>116</v>
      </c>
      <c r="H106" s="64" t="s">
        <v>510</v>
      </c>
      <c r="I106" s="83" t="s">
        <v>163</v>
      </c>
      <c r="J106" s="84">
        <v>45</v>
      </c>
      <c r="K106" s="65" t="str">
        <f>IF(J106=1,'Equivalencia BH-BMPT'!$D$2,IF(J106=2,'Equivalencia BH-BMPT'!$D$3,IF(J106=3,'Equivalencia BH-BMPT'!$D$4,IF(J106=4,'Equivalencia BH-BMPT'!$D$5,IF(J106=5,'Equivalencia BH-BMPT'!$D$6,IF(J106=6,'Equivalencia BH-BMPT'!$D$7,IF(J106=7,'Equivalencia BH-BMPT'!$D$8,IF(J106=8,'Equivalencia BH-BMPT'!$D$9,IF(J106=9,'Equivalencia BH-BMPT'!$D$10,IF(J106=10,'Equivalencia BH-BMPT'!$D$11,IF(J106=11,'Equivalencia BH-BMPT'!$D$12,IF(J106=12,'Equivalencia BH-BMPT'!$D$13,IF(J106=13,'Equivalencia BH-BMPT'!$D$14,IF(J106=14,'Equivalencia BH-BMPT'!$D$15,IF(J106=15,'Equivalencia BH-BMPT'!$D$16,IF(J106=16,'Equivalencia BH-BMPT'!$D$17,IF(J106=17,'Equivalencia BH-BMPT'!$D$18,IF(J106=18,'Equivalencia BH-BMPT'!$D$19,IF(J106=19,'Equivalencia BH-BMPT'!$D$20,IF(J106=20,'Equivalencia BH-BMPT'!$D$21,IF(J106=21,'Equivalencia BH-BMPT'!$D$22,IF(J106=22,'Equivalencia BH-BMPT'!$D$23,IF(J106=23,'Equivalencia BH-BMPT'!#REF!,IF(J106=24,'Equivalencia BH-BMPT'!$D$25,IF(J106=25,'Equivalencia BH-BMPT'!$D$26,IF(J106=26,'Equivalencia BH-BMPT'!$D$27,IF(J106=27,'Equivalencia BH-BMPT'!$D$28,IF(J106=28,'Equivalencia BH-BMPT'!$D$29,IF(J106=29,'Equivalencia BH-BMPT'!$D$30,IF(J106=30,'Equivalencia BH-BMPT'!$D$31,IF(J106=31,'Equivalencia BH-BMPT'!$D$32,IF(J106=32,'Equivalencia BH-BMPT'!$D$33,IF(J106=33,'Equivalencia BH-BMPT'!$D$34,IF(J106=34,'Equivalencia BH-BMPT'!$D$35,IF(J106=35,'Equivalencia BH-BMPT'!$D$36,IF(J106=36,'Equivalencia BH-BMPT'!$D$37,IF(J106=37,'Equivalencia BH-BMPT'!$D$38,IF(J106=38,'Equivalencia BH-BMPT'!#REF!,IF(J106=39,'Equivalencia BH-BMPT'!$D$40,IF(J106=40,'Equivalencia BH-BMPT'!$D$41,IF(J106=41,'Equivalencia BH-BMPT'!$D$42,IF(J106=42,'Equivalencia BH-BMPT'!$D$43,IF(J106=43,'Equivalencia BH-BMPT'!$D$44,IF(J106=44,'Equivalencia BH-BMPT'!$D$45,IF(J106=45,'Equivalencia BH-BMPT'!$D$46,"No ha seleccionado un número de programa")))))))))))))))))))))))))))))))))))))))))))))</f>
        <v>Gobernanza e influencia local, regional e internacional</v>
      </c>
      <c r="L106" s="79" t="s">
        <v>642</v>
      </c>
      <c r="M106" s="113">
        <v>1128281402</v>
      </c>
      <c r="N106" s="97" t="s">
        <v>742</v>
      </c>
      <c r="O106" s="110">
        <v>49500000</v>
      </c>
      <c r="P106" s="66"/>
      <c r="Q106" s="67"/>
      <c r="R106" s="110">
        <v>2</v>
      </c>
      <c r="S106" s="100">
        <v>20349993</v>
      </c>
      <c r="T106" s="100">
        <f t="shared" si="5"/>
        <v>69849993</v>
      </c>
      <c r="U106" s="100">
        <v>57566667</v>
      </c>
      <c r="V106" s="106">
        <v>43125</v>
      </c>
      <c r="W106" s="105">
        <v>43126</v>
      </c>
      <c r="X106" s="105">
        <v>43509</v>
      </c>
      <c r="Y106" s="86">
        <v>270</v>
      </c>
      <c r="Z106" s="86">
        <v>111</v>
      </c>
      <c r="AA106" s="68"/>
      <c r="AB106" s="62"/>
      <c r="AC106" s="62" t="s">
        <v>791</v>
      </c>
      <c r="AD106" s="62"/>
      <c r="AE106" s="62"/>
      <c r="AF106" s="69">
        <f t="shared" si="6"/>
        <v>0.82414706899111645</v>
      </c>
      <c r="AG106" s="27"/>
      <c r="AH106" s="27" t="b">
        <f t="shared" si="7"/>
        <v>0</v>
      </c>
    </row>
    <row r="107" spans="1:34" ht="44.25" customHeight="1" x14ac:dyDescent="0.25">
      <c r="A107" s="86">
        <v>94</v>
      </c>
      <c r="B107" s="86">
        <v>2018</v>
      </c>
      <c r="C107" s="87" t="s">
        <v>349</v>
      </c>
      <c r="D107" s="74">
        <v>5</v>
      </c>
      <c r="E107" s="87" t="str">
        <f>IF(D107=1,'Tipo '!$B$2,IF(D107=2,'Tipo '!$B$3,IF(D107=3,'Tipo '!$B$4,IF(D107=4,'Tipo '!$B$5,IF(D107=5,'Tipo '!$B$6,IF(D107=6,'Tipo '!$B$7,IF(D107=7,'Tipo '!$B$8,IF(D107=8,'Tipo '!$B$9,IF(D107=9,'Tipo '!$B$10,IF(D107=10,'Tipo '!$B$11,IF(D107=11,'Tipo '!$B$12,IF(D107=12,'Tipo '!$B$13,IF(D107=13,'Tipo '!$B$14,IF(D107=14,'Tipo '!$B$15,IF(D107=15,'Tipo '!$B$16,IF(D107=16,'Tipo '!$B$17,IF(D107=17,'Tipo '!$B$18,IF(D107=18,'Tipo '!$B$19,IF(D107=19,'Tipo '!$B$20,IF(D107=20,'Tipo '!$B$21,"No ha seleccionado un tipo de contrato válido"))))))))))))))))))))</f>
        <v>CONTRATOS DE PRESTACIÓN DE SERVICIOS PROFESIONALES Y DE APOYO A LA GESTIÓN</v>
      </c>
      <c r="F107" s="112" t="s">
        <v>107</v>
      </c>
      <c r="G107" s="63" t="s">
        <v>116</v>
      </c>
      <c r="H107" s="64" t="s">
        <v>511</v>
      </c>
      <c r="I107" s="83" t="s">
        <v>163</v>
      </c>
      <c r="J107" s="84">
        <v>45</v>
      </c>
      <c r="K107" s="65" t="str">
        <f>IF(J107=1,'Equivalencia BH-BMPT'!$D$2,IF(J107=2,'Equivalencia BH-BMPT'!$D$3,IF(J107=3,'Equivalencia BH-BMPT'!$D$4,IF(J107=4,'Equivalencia BH-BMPT'!$D$5,IF(J107=5,'Equivalencia BH-BMPT'!$D$6,IF(J107=6,'Equivalencia BH-BMPT'!$D$7,IF(J107=7,'Equivalencia BH-BMPT'!$D$8,IF(J107=8,'Equivalencia BH-BMPT'!$D$9,IF(J107=9,'Equivalencia BH-BMPT'!$D$10,IF(J107=10,'Equivalencia BH-BMPT'!$D$11,IF(J107=11,'Equivalencia BH-BMPT'!$D$12,IF(J107=12,'Equivalencia BH-BMPT'!$D$13,IF(J107=13,'Equivalencia BH-BMPT'!$D$14,IF(J107=14,'Equivalencia BH-BMPT'!$D$15,IF(J107=15,'Equivalencia BH-BMPT'!$D$16,IF(J107=16,'Equivalencia BH-BMPT'!$D$17,IF(J107=17,'Equivalencia BH-BMPT'!$D$18,IF(J107=18,'Equivalencia BH-BMPT'!$D$19,IF(J107=19,'Equivalencia BH-BMPT'!$D$20,IF(J107=20,'Equivalencia BH-BMPT'!$D$21,IF(J107=21,'Equivalencia BH-BMPT'!$D$22,IF(J107=22,'Equivalencia BH-BMPT'!$D$23,IF(J107=23,'Equivalencia BH-BMPT'!#REF!,IF(J107=24,'Equivalencia BH-BMPT'!$D$25,IF(J107=25,'Equivalencia BH-BMPT'!$D$26,IF(J107=26,'Equivalencia BH-BMPT'!$D$27,IF(J107=27,'Equivalencia BH-BMPT'!$D$28,IF(J107=28,'Equivalencia BH-BMPT'!$D$29,IF(J107=29,'Equivalencia BH-BMPT'!$D$30,IF(J107=30,'Equivalencia BH-BMPT'!$D$31,IF(J107=31,'Equivalencia BH-BMPT'!$D$32,IF(J107=32,'Equivalencia BH-BMPT'!$D$33,IF(J107=33,'Equivalencia BH-BMPT'!$D$34,IF(J107=34,'Equivalencia BH-BMPT'!$D$35,IF(J107=35,'Equivalencia BH-BMPT'!$D$36,IF(J107=36,'Equivalencia BH-BMPT'!$D$37,IF(J107=37,'Equivalencia BH-BMPT'!$D$38,IF(J107=38,'Equivalencia BH-BMPT'!#REF!,IF(J107=39,'Equivalencia BH-BMPT'!$D$40,IF(J107=40,'Equivalencia BH-BMPT'!$D$41,IF(J107=41,'Equivalencia BH-BMPT'!$D$42,IF(J107=42,'Equivalencia BH-BMPT'!$D$43,IF(J107=43,'Equivalencia BH-BMPT'!$D$44,IF(J107=44,'Equivalencia BH-BMPT'!$D$45,IF(J107=45,'Equivalencia BH-BMPT'!$D$46,"No ha seleccionado un número de programa")))))))))))))))))))))))))))))))))))))))))))))</f>
        <v>Gobernanza e influencia local, regional e internacional</v>
      </c>
      <c r="L107" s="79" t="s">
        <v>642</v>
      </c>
      <c r="M107" s="113">
        <v>1032450825</v>
      </c>
      <c r="N107" s="97" t="s">
        <v>743</v>
      </c>
      <c r="O107" s="110">
        <v>25200000</v>
      </c>
      <c r="P107" s="66"/>
      <c r="Q107" s="67"/>
      <c r="R107" s="110">
        <v>1</v>
      </c>
      <c r="S107" s="100">
        <v>7559993</v>
      </c>
      <c r="T107" s="100">
        <f t="shared" si="5"/>
        <v>32759993</v>
      </c>
      <c r="U107" s="100">
        <v>29306661</v>
      </c>
      <c r="V107" s="106">
        <v>43126</v>
      </c>
      <c r="W107" s="105">
        <v>43126</v>
      </c>
      <c r="X107" s="105">
        <v>43480</v>
      </c>
      <c r="Y107" s="86">
        <v>270</v>
      </c>
      <c r="Z107" s="86">
        <v>81</v>
      </c>
      <c r="AA107" s="68"/>
      <c r="AB107" s="62"/>
      <c r="AC107" s="62" t="s">
        <v>791</v>
      </c>
      <c r="AD107" s="62"/>
      <c r="AE107" s="62"/>
      <c r="AF107" s="69">
        <f t="shared" si="6"/>
        <v>0.89458691276277136</v>
      </c>
      <c r="AG107" s="27"/>
      <c r="AH107" s="27" t="b">
        <f t="shared" si="7"/>
        <v>0</v>
      </c>
    </row>
    <row r="108" spans="1:34" ht="44.25" customHeight="1" x14ac:dyDescent="0.25">
      <c r="A108" s="86">
        <v>95</v>
      </c>
      <c r="B108" s="86">
        <v>2018</v>
      </c>
      <c r="C108" s="87" t="s">
        <v>349</v>
      </c>
      <c r="D108" s="74">
        <v>5</v>
      </c>
      <c r="E108" s="87" t="str">
        <f>IF(D108=1,'Tipo '!$B$2,IF(D108=2,'Tipo '!$B$3,IF(D108=3,'Tipo '!$B$4,IF(D108=4,'Tipo '!$B$5,IF(D108=5,'Tipo '!$B$6,IF(D108=6,'Tipo '!$B$7,IF(D108=7,'Tipo '!$B$8,IF(D108=8,'Tipo '!$B$9,IF(D108=9,'Tipo '!$B$10,IF(D108=10,'Tipo '!$B$11,IF(D108=11,'Tipo '!$B$12,IF(D108=12,'Tipo '!$B$13,IF(D108=13,'Tipo '!$B$14,IF(D108=14,'Tipo '!$B$15,IF(D108=15,'Tipo '!$B$16,IF(D108=16,'Tipo '!$B$17,IF(D108=17,'Tipo '!$B$18,IF(D108=18,'Tipo '!$B$19,IF(D108=19,'Tipo '!$B$20,IF(D108=20,'Tipo '!$B$21,"No ha seleccionado un tipo de contrato válido"))))))))))))))))))))</f>
        <v>CONTRATOS DE PRESTACIÓN DE SERVICIOS PROFESIONALES Y DE APOYO A LA GESTIÓN</v>
      </c>
      <c r="F108" s="112" t="s">
        <v>107</v>
      </c>
      <c r="G108" s="63" t="s">
        <v>116</v>
      </c>
      <c r="H108" s="64" t="s">
        <v>511</v>
      </c>
      <c r="I108" s="83" t="s">
        <v>163</v>
      </c>
      <c r="J108" s="84">
        <v>45</v>
      </c>
      <c r="K108" s="65" t="str">
        <f>IF(J108=1,'Equivalencia BH-BMPT'!$D$2,IF(J108=2,'Equivalencia BH-BMPT'!$D$3,IF(J108=3,'Equivalencia BH-BMPT'!$D$4,IF(J108=4,'Equivalencia BH-BMPT'!$D$5,IF(J108=5,'Equivalencia BH-BMPT'!$D$6,IF(J108=6,'Equivalencia BH-BMPT'!$D$7,IF(J108=7,'Equivalencia BH-BMPT'!$D$8,IF(J108=8,'Equivalencia BH-BMPT'!$D$9,IF(J108=9,'Equivalencia BH-BMPT'!$D$10,IF(J108=10,'Equivalencia BH-BMPT'!$D$11,IF(J108=11,'Equivalencia BH-BMPT'!$D$12,IF(J108=12,'Equivalencia BH-BMPT'!$D$13,IF(J108=13,'Equivalencia BH-BMPT'!$D$14,IF(J108=14,'Equivalencia BH-BMPT'!$D$15,IF(J108=15,'Equivalencia BH-BMPT'!$D$16,IF(J108=16,'Equivalencia BH-BMPT'!$D$17,IF(J108=17,'Equivalencia BH-BMPT'!$D$18,IF(J108=18,'Equivalencia BH-BMPT'!$D$19,IF(J108=19,'Equivalencia BH-BMPT'!$D$20,IF(J108=20,'Equivalencia BH-BMPT'!$D$21,IF(J108=21,'Equivalencia BH-BMPT'!$D$22,IF(J108=22,'Equivalencia BH-BMPT'!$D$23,IF(J108=23,'Equivalencia BH-BMPT'!#REF!,IF(J108=24,'Equivalencia BH-BMPT'!$D$25,IF(J108=25,'Equivalencia BH-BMPT'!$D$26,IF(J108=26,'Equivalencia BH-BMPT'!$D$27,IF(J108=27,'Equivalencia BH-BMPT'!$D$28,IF(J108=28,'Equivalencia BH-BMPT'!$D$29,IF(J108=29,'Equivalencia BH-BMPT'!$D$30,IF(J108=30,'Equivalencia BH-BMPT'!$D$31,IF(J108=31,'Equivalencia BH-BMPT'!$D$32,IF(J108=32,'Equivalencia BH-BMPT'!$D$33,IF(J108=33,'Equivalencia BH-BMPT'!$D$34,IF(J108=34,'Equivalencia BH-BMPT'!$D$35,IF(J108=35,'Equivalencia BH-BMPT'!$D$36,IF(J108=36,'Equivalencia BH-BMPT'!$D$37,IF(J108=37,'Equivalencia BH-BMPT'!$D$38,IF(J108=38,'Equivalencia BH-BMPT'!#REF!,IF(J108=39,'Equivalencia BH-BMPT'!$D$40,IF(J108=40,'Equivalencia BH-BMPT'!$D$41,IF(J108=41,'Equivalencia BH-BMPT'!$D$42,IF(J108=42,'Equivalencia BH-BMPT'!$D$43,IF(J108=43,'Equivalencia BH-BMPT'!$D$44,IF(J108=44,'Equivalencia BH-BMPT'!$D$45,IF(J108=45,'Equivalencia BH-BMPT'!$D$46,"No ha seleccionado un número de programa")))))))))))))))))))))))))))))))))))))))))))))</f>
        <v>Gobernanza e influencia local, regional e internacional</v>
      </c>
      <c r="L108" s="79" t="s">
        <v>642</v>
      </c>
      <c r="M108" s="113">
        <v>80726081</v>
      </c>
      <c r="N108" s="97" t="s">
        <v>744</v>
      </c>
      <c r="O108" s="110">
        <v>25200000</v>
      </c>
      <c r="P108" s="66"/>
      <c r="Q108" s="67"/>
      <c r="R108" s="110">
        <v>1</v>
      </c>
      <c r="S108" s="100">
        <v>7279994</v>
      </c>
      <c r="T108" s="100">
        <f t="shared" si="5"/>
        <v>32479994</v>
      </c>
      <c r="U108" s="100">
        <v>29026666</v>
      </c>
      <c r="V108" s="106">
        <v>43126</v>
      </c>
      <c r="W108" s="105">
        <v>43126</v>
      </c>
      <c r="X108" s="105">
        <v>43478</v>
      </c>
      <c r="Y108" s="86">
        <v>270</v>
      </c>
      <c r="Z108" s="86">
        <v>78</v>
      </c>
      <c r="AA108" s="68"/>
      <c r="AB108" s="62"/>
      <c r="AC108" s="62" t="s">
        <v>791</v>
      </c>
      <c r="AD108" s="62"/>
      <c r="AE108" s="62"/>
      <c r="AF108" s="69">
        <f t="shared" si="6"/>
        <v>0.89367830548244565</v>
      </c>
      <c r="AG108" s="27"/>
      <c r="AH108" s="27" t="b">
        <f t="shared" si="7"/>
        <v>0</v>
      </c>
    </row>
    <row r="109" spans="1:34" ht="44.25" customHeight="1" x14ac:dyDescent="0.25">
      <c r="A109" s="86">
        <v>96</v>
      </c>
      <c r="B109" s="86">
        <v>2018</v>
      </c>
      <c r="C109" s="87" t="s">
        <v>350</v>
      </c>
      <c r="D109" s="74">
        <v>5</v>
      </c>
      <c r="E109" s="87" t="str">
        <f>IF(D109=1,'Tipo '!$B$2,IF(D109=2,'Tipo '!$B$3,IF(D109=3,'Tipo '!$B$4,IF(D109=4,'Tipo '!$B$5,IF(D109=5,'Tipo '!$B$6,IF(D109=6,'Tipo '!$B$7,IF(D109=7,'Tipo '!$B$8,IF(D109=8,'Tipo '!$B$9,IF(D109=9,'Tipo '!$B$10,IF(D109=10,'Tipo '!$B$11,IF(D109=11,'Tipo '!$B$12,IF(D109=12,'Tipo '!$B$13,IF(D109=13,'Tipo '!$B$14,IF(D109=14,'Tipo '!$B$15,IF(D109=15,'Tipo '!$B$16,IF(D109=16,'Tipo '!$B$17,IF(D109=17,'Tipo '!$B$18,IF(D109=18,'Tipo '!$B$19,IF(D109=19,'Tipo '!$B$20,IF(D109=20,'Tipo '!$B$21,"No ha seleccionado un tipo de contrato válido"))))))))))))))))))))</f>
        <v>CONTRATOS DE PRESTACIÓN DE SERVICIOS PROFESIONALES Y DE APOYO A LA GESTIÓN</v>
      </c>
      <c r="F109" s="112" t="s">
        <v>107</v>
      </c>
      <c r="G109" s="63" t="s">
        <v>116</v>
      </c>
      <c r="H109" s="64" t="s">
        <v>512</v>
      </c>
      <c r="I109" s="83" t="s">
        <v>163</v>
      </c>
      <c r="J109" s="84">
        <v>45</v>
      </c>
      <c r="K109" s="65" t="str">
        <f>IF(J109=1,'Equivalencia BH-BMPT'!$D$2,IF(J109=2,'Equivalencia BH-BMPT'!$D$3,IF(J109=3,'Equivalencia BH-BMPT'!$D$4,IF(J109=4,'Equivalencia BH-BMPT'!$D$5,IF(J109=5,'Equivalencia BH-BMPT'!$D$6,IF(J109=6,'Equivalencia BH-BMPT'!$D$7,IF(J109=7,'Equivalencia BH-BMPT'!$D$8,IF(J109=8,'Equivalencia BH-BMPT'!$D$9,IF(J109=9,'Equivalencia BH-BMPT'!$D$10,IF(J109=10,'Equivalencia BH-BMPT'!$D$11,IF(J109=11,'Equivalencia BH-BMPT'!$D$12,IF(J109=12,'Equivalencia BH-BMPT'!$D$13,IF(J109=13,'Equivalencia BH-BMPT'!$D$14,IF(J109=14,'Equivalencia BH-BMPT'!$D$15,IF(J109=15,'Equivalencia BH-BMPT'!$D$16,IF(J109=16,'Equivalencia BH-BMPT'!$D$17,IF(J109=17,'Equivalencia BH-BMPT'!$D$18,IF(J109=18,'Equivalencia BH-BMPT'!$D$19,IF(J109=19,'Equivalencia BH-BMPT'!$D$20,IF(J109=20,'Equivalencia BH-BMPT'!$D$21,IF(J109=21,'Equivalencia BH-BMPT'!$D$22,IF(J109=22,'Equivalencia BH-BMPT'!$D$23,IF(J109=23,'Equivalencia BH-BMPT'!#REF!,IF(J109=24,'Equivalencia BH-BMPT'!$D$25,IF(J109=25,'Equivalencia BH-BMPT'!$D$26,IF(J109=26,'Equivalencia BH-BMPT'!$D$27,IF(J109=27,'Equivalencia BH-BMPT'!$D$28,IF(J109=28,'Equivalencia BH-BMPT'!$D$29,IF(J109=29,'Equivalencia BH-BMPT'!$D$30,IF(J109=30,'Equivalencia BH-BMPT'!$D$31,IF(J109=31,'Equivalencia BH-BMPT'!$D$32,IF(J109=32,'Equivalencia BH-BMPT'!$D$33,IF(J109=33,'Equivalencia BH-BMPT'!$D$34,IF(J109=34,'Equivalencia BH-BMPT'!$D$35,IF(J109=35,'Equivalencia BH-BMPT'!$D$36,IF(J109=36,'Equivalencia BH-BMPT'!$D$37,IF(J109=37,'Equivalencia BH-BMPT'!$D$38,IF(J109=38,'Equivalencia BH-BMPT'!#REF!,IF(J109=39,'Equivalencia BH-BMPT'!$D$40,IF(J109=40,'Equivalencia BH-BMPT'!$D$41,IF(J109=41,'Equivalencia BH-BMPT'!$D$42,IF(J109=42,'Equivalencia BH-BMPT'!$D$43,IF(J109=43,'Equivalencia BH-BMPT'!$D$44,IF(J109=44,'Equivalencia BH-BMPT'!$D$45,IF(J109=45,'Equivalencia BH-BMPT'!$D$46,"No ha seleccionado un número de programa")))))))))))))))))))))))))))))))))))))))))))))</f>
        <v>Gobernanza e influencia local, regional e internacional</v>
      </c>
      <c r="L109" s="79" t="s">
        <v>642</v>
      </c>
      <c r="M109" s="113">
        <v>53165832</v>
      </c>
      <c r="N109" s="97" t="s">
        <v>745</v>
      </c>
      <c r="O109" s="110">
        <v>45000000</v>
      </c>
      <c r="P109" s="66"/>
      <c r="Q109" s="67"/>
      <c r="R109" s="110"/>
      <c r="S109" s="100">
        <v>10500001</v>
      </c>
      <c r="T109" s="100">
        <f t="shared" si="5"/>
        <v>55500001</v>
      </c>
      <c r="U109" s="100">
        <v>41833333</v>
      </c>
      <c r="V109" s="106">
        <v>43126</v>
      </c>
      <c r="W109" s="105">
        <v>43126</v>
      </c>
      <c r="X109" s="105">
        <v>43461</v>
      </c>
      <c r="Y109" s="86">
        <v>270</v>
      </c>
      <c r="Z109" s="86">
        <v>63</v>
      </c>
      <c r="AA109" s="68"/>
      <c r="AB109" s="62"/>
      <c r="AC109" s="62" t="s">
        <v>791</v>
      </c>
      <c r="AD109" s="62"/>
      <c r="AE109" s="62"/>
      <c r="AF109" s="69">
        <f t="shared" si="6"/>
        <v>0.75375373416659941</v>
      </c>
      <c r="AG109" s="27"/>
      <c r="AH109" s="27" t="b">
        <f t="shared" si="7"/>
        <v>0</v>
      </c>
    </row>
    <row r="110" spans="1:34" ht="44.25" customHeight="1" x14ac:dyDescent="0.25">
      <c r="A110" s="86">
        <v>97</v>
      </c>
      <c r="B110" s="86">
        <v>2018</v>
      </c>
      <c r="C110" s="87" t="s">
        <v>351</v>
      </c>
      <c r="D110" s="74">
        <v>5</v>
      </c>
      <c r="E110" s="87" t="str">
        <f>IF(D110=1,'Tipo '!$B$2,IF(D110=2,'Tipo '!$B$3,IF(D110=3,'Tipo '!$B$4,IF(D110=4,'Tipo '!$B$5,IF(D110=5,'Tipo '!$B$6,IF(D110=6,'Tipo '!$B$7,IF(D110=7,'Tipo '!$B$8,IF(D110=8,'Tipo '!$B$9,IF(D110=9,'Tipo '!$B$10,IF(D110=10,'Tipo '!$B$11,IF(D110=11,'Tipo '!$B$12,IF(D110=12,'Tipo '!$B$13,IF(D110=13,'Tipo '!$B$14,IF(D110=14,'Tipo '!$B$15,IF(D110=15,'Tipo '!$B$16,IF(D110=16,'Tipo '!$B$17,IF(D110=17,'Tipo '!$B$18,IF(D110=18,'Tipo '!$B$19,IF(D110=19,'Tipo '!$B$20,IF(D110=20,'Tipo '!$B$21,"No ha seleccionado un tipo de contrato válido"))))))))))))))))))))</f>
        <v>CONTRATOS DE PRESTACIÓN DE SERVICIOS PROFESIONALES Y DE APOYO A LA GESTIÓN</v>
      </c>
      <c r="F110" s="112" t="s">
        <v>107</v>
      </c>
      <c r="G110" s="63" t="s">
        <v>116</v>
      </c>
      <c r="H110" s="64" t="s">
        <v>513</v>
      </c>
      <c r="I110" s="83" t="s">
        <v>163</v>
      </c>
      <c r="J110" s="84">
        <v>45</v>
      </c>
      <c r="K110" s="65" t="str">
        <f>IF(J110=1,'Equivalencia BH-BMPT'!$D$2,IF(J110=2,'Equivalencia BH-BMPT'!$D$3,IF(J110=3,'Equivalencia BH-BMPT'!$D$4,IF(J110=4,'Equivalencia BH-BMPT'!$D$5,IF(J110=5,'Equivalencia BH-BMPT'!$D$6,IF(J110=6,'Equivalencia BH-BMPT'!$D$7,IF(J110=7,'Equivalencia BH-BMPT'!$D$8,IF(J110=8,'Equivalencia BH-BMPT'!$D$9,IF(J110=9,'Equivalencia BH-BMPT'!$D$10,IF(J110=10,'Equivalencia BH-BMPT'!$D$11,IF(J110=11,'Equivalencia BH-BMPT'!$D$12,IF(J110=12,'Equivalencia BH-BMPT'!$D$13,IF(J110=13,'Equivalencia BH-BMPT'!$D$14,IF(J110=14,'Equivalencia BH-BMPT'!$D$15,IF(J110=15,'Equivalencia BH-BMPT'!$D$16,IF(J110=16,'Equivalencia BH-BMPT'!$D$17,IF(J110=17,'Equivalencia BH-BMPT'!$D$18,IF(J110=18,'Equivalencia BH-BMPT'!$D$19,IF(J110=19,'Equivalencia BH-BMPT'!$D$20,IF(J110=20,'Equivalencia BH-BMPT'!$D$21,IF(J110=21,'Equivalencia BH-BMPT'!$D$22,IF(J110=22,'Equivalencia BH-BMPT'!$D$23,IF(J110=23,'Equivalencia BH-BMPT'!#REF!,IF(J110=24,'Equivalencia BH-BMPT'!$D$25,IF(J110=25,'Equivalencia BH-BMPT'!$D$26,IF(J110=26,'Equivalencia BH-BMPT'!$D$27,IF(J110=27,'Equivalencia BH-BMPT'!$D$28,IF(J110=28,'Equivalencia BH-BMPT'!$D$29,IF(J110=29,'Equivalencia BH-BMPT'!$D$30,IF(J110=30,'Equivalencia BH-BMPT'!$D$31,IF(J110=31,'Equivalencia BH-BMPT'!$D$32,IF(J110=32,'Equivalencia BH-BMPT'!$D$33,IF(J110=33,'Equivalencia BH-BMPT'!$D$34,IF(J110=34,'Equivalencia BH-BMPT'!$D$35,IF(J110=35,'Equivalencia BH-BMPT'!$D$36,IF(J110=36,'Equivalencia BH-BMPT'!$D$37,IF(J110=37,'Equivalencia BH-BMPT'!$D$38,IF(J110=38,'Equivalencia BH-BMPT'!#REF!,IF(J110=39,'Equivalencia BH-BMPT'!$D$40,IF(J110=40,'Equivalencia BH-BMPT'!$D$41,IF(J110=41,'Equivalencia BH-BMPT'!$D$42,IF(J110=42,'Equivalencia BH-BMPT'!$D$43,IF(J110=43,'Equivalencia BH-BMPT'!$D$44,IF(J110=44,'Equivalencia BH-BMPT'!$D$45,IF(J110=45,'Equivalencia BH-BMPT'!$D$46,"No ha seleccionado un número de programa")))))))))))))))))))))))))))))))))))))))))))))</f>
        <v>Gobernanza e influencia local, regional e internacional</v>
      </c>
      <c r="L110" s="79" t="s">
        <v>642</v>
      </c>
      <c r="M110" s="113">
        <v>37728161</v>
      </c>
      <c r="N110" s="97" t="s">
        <v>746</v>
      </c>
      <c r="O110" s="110">
        <v>52200000</v>
      </c>
      <c r="P110" s="66"/>
      <c r="Q110" s="67"/>
      <c r="R110" s="110">
        <v>2</v>
      </c>
      <c r="S110" s="100">
        <v>24359992</v>
      </c>
      <c r="T110" s="100">
        <f t="shared" ref="T110:T141" si="8">+O110+Q110+S110</f>
        <v>76559992</v>
      </c>
      <c r="U110" s="100">
        <v>60706667</v>
      </c>
      <c r="V110" s="105">
        <v>43125</v>
      </c>
      <c r="W110" s="105">
        <v>43126</v>
      </c>
      <c r="X110" s="105">
        <v>43524</v>
      </c>
      <c r="Y110" s="86">
        <v>270</v>
      </c>
      <c r="Z110" s="86">
        <v>126</v>
      </c>
      <c r="AA110" s="68"/>
      <c r="AB110" s="62"/>
      <c r="AC110" s="62" t="s">
        <v>791</v>
      </c>
      <c r="AD110" s="62"/>
      <c r="AE110" s="62"/>
      <c r="AF110" s="69">
        <f t="shared" si="6"/>
        <v>0.79292938013891123</v>
      </c>
      <c r="AG110" s="27"/>
      <c r="AH110" s="27" t="b">
        <f t="shared" si="7"/>
        <v>0</v>
      </c>
    </row>
    <row r="111" spans="1:34" ht="44.25" customHeight="1" x14ac:dyDescent="0.25">
      <c r="A111" s="86">
        <v>98</v>
      </c>
      <c r="B111" s="86">
        <v>2018</v>
      </c>
      <c r="C111" s="87" t="s">
        <v>303</v>
      </c>
      <c r="D111" s="74">
        <v>5</v>
      </c>
      <c r="E111" s="87" t="str">
        <f>IF(D111=1,'Tipo '!$B$2,IF(D111=2,'Tipo '!$B$3,IF(D111=3,'Tipo '!$B$4,IF(D111=4,'Tipo '!$B$5,IF(D111=5,'Tipo '!$B$6,IF(D111=6,'Tipo '!$B$7,IF(D111=7,'Tipo '!$B$8,IF(D111=8,'Tipo '!$B$9,IF(D111=9,'Tipo '!$B$10,IF(D111=10,'Tipo '!$B$11,IF(D111=11,'Tipo '!$B$12,IF(D111=12,'Tipo '!$B$13,IF(D111=13,'Tipo '!$B$14,IF(D111=14,'Tipo '!$B$15,IF(D111=15,'Tipo '!$B$16,IF(D111=16,'Tipo '!$B$17,IF(D111=17,'Tipo '!$B$18,IF(D111=18,'Tipo '!$B$19,IF(D111=19,'Tipo '!$B$20,IF(D111=20,'Tipo '!$B$21,"No ha seleccionado un tipo de contrato válido"))))))))))))))))))))</f>
        <v>CONTRATOS DE PRESTACIÓN DE SERVICIOS PROFESIONALES Y DE APOYO A LA GESTIÓN</v>
      </c>
      <c r="F111" s="112" t="s">
        <v>107</v>
      </c>
      <c r="G111" s="63" t="s">
        <v>116</v>
      </c>
      <c r="H111" s="64" t="s">
        <v>509</v>
      </c>
      <c r="I111" s="83" t="s">
        <v>163</v>
      </c>
      <c r="J111" s="84">
        <v>45</v>
      </c>
      <c r="K111" s="65" t="str">
        <f>IF(J111=1,'Equivalencia BH-BMPT'!$D$2,IF(J111=2,'Equivalencia BH-BMPT'!$D$3,IF(J111=3,'Equivalencia BH-BMPT'!$D$4,IF(J111=4,'Equivalencia BH-BMPT'!$D$5,IF(J111=5,'Equivalencia BH-BMPT'!$D$6,IF(J111=6,'Equivalencia BH-BMPT'!$D$7,IF(J111=7,'Equivalencia BH-BMPT'!$D$8,IF(J111=8,'Equivalencia BH-BMPT'!$D$9,IF(J111=9,'Equivalencia BH-BMPT'!$D$10,IF(J111=10,'Equivalencia BH-BMPT'!$D$11,IF(J111=11,'Equivalencia BH-BMPT'!$D$12,IF(J111=12,'Equivalencia BH-BMPT'!$D$13,IF(J111=13,'Equivalencia BH-BMPT'!$D$14,IF(J111=14,'Equivalencia BH-BMPT'!$D$15,IF(J111=15,'Equivalencia BH-BMPT'!$D$16,IF(J111=16,'Equivalencia BH-BMPT'!$D$17,IF(J111=17,'Equivalencia BH-BMPT'!$D$18,IF(J111=18,'Equivalencia BH-BMPT'!$D$19,IF(J111=19,'Equivalencia BH-BMPT'!$D$20,IF(J111=20,'Equivalencia BH-BMPT'!$D$21,IF(J111=21,'Equivalencia BH-BMPT'!$D$22,IF(J111=22,'Equivalencia BH-BMPT'!$D$23,IF(J111=23,'Equivalencia BH-BMPT'!#REF!,IF(J111=24,'Equivalencia BH-BMPT'!$D$25,IF(J111=25,'Equivalencia BH-BMPT'!$D$26,IF(J111=26,'Equivalencia BH-BMPT'!$D$27,IF(J111=27,'Equivalencia BH-BMPT'!$D$28,IF(J111=28,'Equivalencia BH-BMPT'!$D$29,IF(J111=29,'Equivalencia BH-BMPT'!$D$30,IF(J111=30,'Equivalencia BH-BMPT'!$D$31,IF(J111=31,'Equivalencia BH-BMPT'!$D$32,IF(J111=32,'Equivalencia BH-BMPT'!$D$33,IF(J111=33,'Equivalencia BH-BMPT'!$D$34,IF(J111=34,'Equivalencia BH-BMPT'!$D$35,IF(J111=35,'Equivalencia BH-BMPT'!$D$36,IF(J111=36,'Equivalencia BH-BMPT'!$D$37,IF(J111=37,'Equivalencia BH-BMPT'!$D$38,IF(J111=38,'Equivalencia BH-BMPT'!#REF!,IF(J111=39,'Equivalencia BH-BMPT'!$D$40,IF(J111=40,'Equivalencia BH-BMPT'!$D$41,IF(J111=41,'Equivalencia BH-BMPT'!$D$42,IF(J111=42,'Equivalencia BH-BMPT'!$D$43,IF(J111=43,'Equivalencia BH-BMPT'!$D$44,IF(J111=44,'Equivalencia BH-BMPT'!$D$45,IF(J111=45,'Equivalencia BH-BMPT'!$D$46,"No ha seleccionado un número de programa")))))))))))))))))))))))))))))))))))))))))))))</f>
        <v>Gobernanza e influencia local, regional e internacional</v>
      </c>
      <c r="L111" s="79" t="s">
        <v>642</v>
      </c>
      <c r="M111" s="113">
        <v>79627358</v>
      </c>
      <c r="N111" s="97" t="s">
        <v>747</v>
      </c>
      <c r="O111" s="110">
        <v>35700000</v>
      </c>
      <c r="P111" s="66"/>
      <c r="Q111" s="67"/>
      <c r="R111" s="110">
        <v>1</v>
      </c>
      <c r="S111" s="100">
        <v>17850000</v>
      </c>
      <c r="T111" s="100">
        <f t="shared" si="8"/>
        <v>53550000</v>
      </c>
      <c r="U111" s="100">
        <v>53380000</v>
      </c>
      <c r="V111" s="105">
        <v>43125</v>
      </c>
      <c r="W111" s="105">
        <v>43126</v>
      </c>
      <c r="X111" s="105">
        <v>43445</v>
      </c>
      <c r="Y111" s="86">
        <v>210</v>
      </c>
      <c r="Z111" s="86">
        <v>108</v>
      </c>
      <c r="AA111" s="68"/>
      <c r="AB111" s="62"/>
      <c r="AC111" s="62" t="s">
        <v>791</v>
      </c>
      <c r="AD111" s="62"/>
      <c r="AE111" s="62"/>
      <c r="AF111" s="69">
        <f t="shared" si="6"/>
        <v>0.99682539682539684</v>
      </c>
      <c r="AG111" s="27"/>
      <c r="AH111" s="27" t="b">
        <f t="shared" si="7"/>
        <v>0</v>
      </c>
    </row>
    <row r="112" spans="1:34" ht="44.25" customHeight="1" x14ac:dyDescent="0.25">
      <c r="A112" s="86">
        <v>99</v>
      </c>
      <c r="B112" s="86">
        <v>2018</v>
      </c>
      <c r="C112" s="87" t="s">
        <v>303</v>
      </c>
      <c r="D112" s="74">
        <v>5</v>
      </c>
      <c r="E112" s="87" t="str">
        <f>IF(D112=1,'Tipo '!$B$2,IF(D112=2,'Tipo '!$B$3,IF(D112=3,'Tipo '!$B$4,IF(D112=4,'Tipo '!$B$5,IF(D112=5,'Tipo '!$B$6,IF(D112=6,'Tipo '!$B$7,IF(D112=7,'Tipo '!$B$8,IF(D112=8,'Tipo '!$B$9,IF(D112=9,'Tipo '!$B$10,IF(D112=10,'Tipo '!$B$11,IF(D112=11,'Tipo '!$B$12,IF(D112=12,'Tipo '!$B$13,IF(D112=13,'Tipo '!$B$14,IF(D112=14,'Tipo '!$B$15,IF(D112=15,'Tipo '!$B$16,IF(D112=16,'Tipo '!$B$17,IF(D112=17,'Tipo '!$B$18,IF(D112=18,'Tipo '!$B$19,IF(D112=19,'Tipo '!$B$20,IF(D112=20,'Tipo '!$B$21,"No ha seleccionado un tipo de contrato válido"))))))))))))))))))))</f>
        <v>CONTRATOS DE PRESTACIÓN DE SERVICIOS PROFESIONALES Y DE APOYO A LA GESTIÓN</v>
      </c>
      <c r="F112" s="112" t="s">
        <v>107</v>
      </c>
      <c r="G112" s="63" t="s">
        <v>116</v>
      </c>
      <c r="H112" s="64" t="s">
        <v>509</v>
      </c>
      <c r="I112" s="83" t="s">
        <v>163</v>
      </c>
      <c r="J112" s="84">
        <v>45</v>
      </c>
      <c r="K112" s="65" t="str">
        <f>IF(J112=1,'Equivalencia BH-BMPT'!$D$2,IF(J112=2,'Equivalencia BH-BMPT'!$D$3,IF(J112=3,'Equivalencia BH-BMPT'!$D$4,IF(J112=4,'Equivalencia BH-BMPT'!$D$5,IF(J112=5,'Equivalencia BH-BMPT'!$D$6,IF(J112=6,'Equivalencia BH-BMPT'!$D$7,IF(J112=7,'Equivalencia BH-BMPT'!$D$8,IF(J112=8,'Equivalencia BH-BMPT'!$D$9,IF(J112=9,'Equivalencia BH-BMPT'!$D$10,IF(J112=10,'Equivalencia BH-BMPT'!$D$11,IF(J112=11,'Equivalencia BH-BMPT'!$D$12,IF(J112=12,'Equivalencia BH-BMPT'!$D$13,IF(J112=13,'Equivalencia BH-BMPT'!$D$14,IF(J112=14,'Equivalencia BH-BMPT'!$D$15,IF(J112=15,'Equivalencia BH-BMPT'!$D$16,IF(J112=16,'Equivalencia BH-BMPT'!$D$17,IF(J112=17,'Equivalencia BH-BMPT'!$D$18,IF(J112=18,'Equivalencia BH-BMPT'!$D$19,IF(J112=19,'Equivalencia BH-BMPT'!$D$20,IF(J112=20,'Equivalencia BH-BMPT'!$D$21,IF(J112=21,'Equivalencia BH-BMPT'!$D$22,IF(J112=22,'Equivalencia BH-BMPT'!$D$23,IF(J112=23,'Equivalencia BH-BMPT'!#REF!,IF(J112=24,'Equivalencia BH-BMPT'!$D$25,IF(J112=25,'Equivalencia BH-BMPT'!$D$26,IF(J112=26,'Equivalencia BH-BMPT'!$D$27,IF(J112=27,'Equivalencia BH-BMPT'!$D$28,IF(J112=28,'Equivalencia BH-BMPT'!$D$29,IF(J112=29,'Equivalencia BH-BMPT'!$D$30,IF(J112=30,'Equivalencia BH-BMPT'!$D$31,IF(J112=31,'Equivalencia BH-BMPT'!$D$32,IF(J112=32,'Equivalencia BH-BMPT'!$D$33,IF(J112=33,'Equivalencia BH-BMPT'!$D$34,IF(J112=34,'Equivalencia BH-BMPT'!$D$35,IF(J112=35,'Equivalencia BH-BMPT'!$D$36,IF(J112=36,'Equivalencia BH-BMPT'!$D$37,IF(J112=37,'Equivalencia BH-BMPT'!$D$38,IF(J112=38,'Equivalencia BH-BMPT'!#REF!,IF(J112=39,'Equivalencia BH-BMPT'!$D$40,IF(J112=40,'Equivalencia BH-BMPT'!$D$41,IF(J112=41,'Equivalencia BH-BMPT'!$D$42,IF(J112=42,'Equivalencia BH-BMPT'!$D$43,IF(J112=43,'Equivalencia BH-BMPT'!$D$44,IF(J112=44,'Equivalencia BH-BMPT'!$D$45,IF(J112=45,'Equivalencia BH-BMPT'!$D$46,"No ha seleccionado un número de programa")))))))))))))))))))))))))))))))))))))))))))))</f>
        <v>Gobernanza e influencia local, regional e internacional</v>
      </c>
      <c r="L112" s="79" t="s">
        <v>642</v>
      </c>
      <c r="M112" s="113">
        <v>3227278</v>
      </c>
      <c r="N112" s="97" t="s">
        <v>748</v>
      </c>
      <c r="O112" s="110">
        <v>35700000</v>
      </c>
      <c r="P112" s="66"/>
      <c r="Q112" s="67"/>
      <c r="R112" s="110"/>
      <c r="S112" s="100">
        <v>0</v>
      </c>
      <c r="T112" s="100">
        <f t="shared" si="8"/>
        <v>35700000</v>
      </c>
      <c r="U112" s="100">
        <v>35700000</v>
      </c>
      <c r="V112" s="105">
        <v>43125</v>
      </c>
      <c r="W112" s="105">
        <v>43126</v>
      </c>
      <c r="X112" s="105">
        <v>43337</v>
      </c>
      <c r="Y112" s="86">
        <v>210</v>
      </c>
      <c r="Z112" s="86">
        <v>0</v>
      </c>
      <c r="AA112" s="68"/>
      <c r="AB112" s="62"/>
      <c r="AC112" s="62"/>
      <c r="AD112" s="62" t="s">
        <v>791</v>
      </c>
      <c r="AE112" s="62"/>
      <c r="AF112" s="69">
        <f t="shared" si="6"/>
        <v>1</v>
      </c>
      <c r="AG112" s="27"/>
      <c r="AH112" s="27" t="b">
        <f t="shared" si="7"/>
        <v>0</v>
      </c>
    </row>
    <row r="113" spans="1:34" ht="44.25" customHeight="1" x14ac:dyDescent="0.25">
      <c r="A113" s="86">
        <v>100</v>
      </c>
      <c r="B113" s="86">
        <v>2018</v>
      </c>
      <c r="C113" s="87" t="s">
        <v>352</v>
      </c>
      <c r="D113" s="74">
        <v>5</v>
      </c>
      <c r="E113" s="87" t="str">
        <f>IF(D113=1,'Tipo '!$B$2,IF(D113=2,'Tipo '!$B$3,IF(D113=3,'Tipo '!$B$4,IF(D113=4,'Tipo '!$B$5,IF(D113=5,'Tipo '!$B$6,IF(D113=6,'Tipo '!$B$7,IF(D113=7,'Tipo '!$B$8,IF(D113=8,'Tipo '!$B$9,IF(D113=9,'Tipo '!$B$10,IF(D113=10,'Tipo '!$B$11,IF(D113=11,'Tipo '!$B$12,IF(D113=12,'Tipo '!$B$13,IF(D113=13,'Tipo '!$B$14,IF(D113=14,'Tipo '!$B$15,IF(D113=15,'Tipo '!$B$16,IF(D113=16,'Tipo '!$B$17,IF(D113=17,'Tipo '!$B$18,IF(D113=18,'Tipo '!$B$19,IF(D113=19,'Tipo '!$B$20,IF(D113=20,'Tipo '!$B$21,"No ha seleccionado un tipo de contrato válido"))))))))))))))))))))</f>
        <v>CONTRATOS DE PRESTACIÓN DE SERVICIOS PROFESIONALES Y DE APOYO A LA GESTIÓN</v>
      </c>
      <c r="F113" s="112" t="s">
        <v>107</v>
      </c>
      <c r="G113" s="63" t="s">
        <v>116</v>
      </c>
      <c r="H113" s="64" t="s">
        <v>514</v>
      </c>
      <c r="I113" s="83" t="s">
        <v>163</v>
      </c>
      <c r="J113" s="84">
        <v>45</v>
      </c>
      <c r="K113" s="65" t="str">
        <f>IF(J113=1,'Equivalencia BH-BMPT'!$D$2,IF(J113=2,'Equivalencia BH-BMPT'!$D$3,IF(J113=3,'Equivalencia BH-BMPT'!$D$4,IF(J113=4,'Equivalencia BH-BMPT'!$D$5,IF(J113=5,'Equivalencia BH-BMPT'!$D$6,IF(J113=6,'Equivalencia BH-BMPT'!$D$7,IF(J113=7,'Equivalencia BH-BMPT'!$D$8,IF(J113=8,'Equivalencia BH-BMPT'!$D$9,IF(J113=9,'Equivalencia BH-BMPT'!$D$10,IF(J113=10,'Equivalencia BH-BMPT'!$D$11,IF(J113=11,'Equivalencia BH-BMPT'!$D$12,IF(J113=12,'Equivalencia BH-BMPT'!$D$13,IF(J113=13,'Equivalencia BH-BMPT'!$D$14,IF(J113=14,'Equivalencia BH-BMPT'!$D$15,IF(J113=15,'Equivalencia BH-BMPT'!$D$16,IF(J113=16,'Equivalencia BH-BMPT'!$D$17,IF(J113=17,'Equivalencia BH-BMPT'!$D$18,IF(J113=18,'Equivalencia BH-BMPT'!$D$19,IF(J113=19,'Equivalencia BH-BMPT'!$D$20,IF(J113=20,'Equivalencia BH-BMPT'!$D$21,IF(J113=21,'Equivalencia BH-BMPT'!$D$22,IF(J113=22,'Equivalencia BH-BMPT'!$D$23,IF(J113=23,'Equivalencia BH-BMPT'!#REF!,IF(J113=24,'Equivalencia BH-BMPT'!$D$25,IF(J113=25,'Equivalencia BH-BMPT'!$D$26,IF(J113=26,'Equivalencia BH-BMPT'!$D$27,IF(J113=27,'Equivalencia BH-BMPT'!$D$28,IF(J113=28,'Equivalencia BH-BMPT'!$D$29,IF(J113=29,'Equivalencia BH-BMPT'!$D$30,IF(J113=30,'Equivalencia BH-BMPT'!$D$31,IF(J113=31,'Equivalencia BH-BMPT'!$D$32,IF(J113=32,'Equivalencia BH-BMPT'!$D$33,IF(J113=33,'Equivalencia BH-BMPT'!$D$34,IF(J113=34,'Equivalencia BH-BMPT'!$D$35,IF(J113=35,'Equivalencia BH-BMPT'!$D$36,IF(J113=36,'Equivalencia BH-BMPT'!$D$37,IF(J113=37,'Equivalencia BH-BMPT'!$D$38,IF(J113=38,'Equivalencia BH-BMPT'!#REF!,IF(J113=39,'Equivalencia BH-BMPT'!$D$40,IF(J113=40,'Equivalencia BH-BMPT'!$D$41,IF(J113=41,'Equivalencia BH-BMPT'!$D$42,IF(J113=42,'Equivalencia BH-BMPT'!$D$43,IF(J113=43,'Equivalencia BH-BMPT'!$D$44,IF(J113=44,'Equivalencia BH-BMPT'!$D$45,IF(J113=45,'Equivalencia BH-BMPT'!$D$46,"No ha seleccionado un número de programa")))))))))))))))))))))))))))))))))))))))))))))</f>
        <v>Gobernanza e influencia local, regional e internacional</v>
      </c>
      <c r="L113" s="79" t="s">
        <v>642</v>
      </c>
      <c r="M113" s="113">
        <v>1014284302</v>
      </c>
      <c r="N113" s="97" t="s">
        <v>749</v>
      </c>
      <c r="O113" s="110">
        <v>25200000</v>
      </c>
      <c r="P113" s="66"/>
      <c r="Q113" s="67"/>
      <c r="R113" s="110"/>
      <c r="S113" s="100">
        <v>0</v>
      </c>
      <c r="T113" s="100">
        <f t="shared" si="8"/>
        <v>25200000</v>
      </c>
      <c r="U113" s="100">
        <v>25200000</v>
      </c>
      <c r="V113" s="105">
        <v>43126</v>
      </c>
      <c r="W113" s="105">
        <v>43129</v>
      </c>
      <c r="X113" s="105">
        <v>43401</v>
      </c>
      <c r="Y113" s="86">
        <v>270</v>
      </c>
      <c r="Z113" s="86">
        <v>0</v>
      </c>
      <c r="AA113" s="68"/>
      <c r="AB113" s="62"/>
      <c r="AC113" s="62"/>
      <c r="AD113" s="62" t="s">
        <v>791</v>
      </c>
      <c r="AE113" s="62"/>
      <c r="AF113" s="69">
        <f t="shared" si="6"/>
        <v>1</v>
      </c>
      <c r="AG113" s="27"/>
      <c r="AH113" s="27" t="b">
        <f t="shared" si="7"/>
        <v>0</v>
      </c>
    </row>
    <row r="114" spans="1:34" ht="44.25" customHeight="1" x14ac:dyDescent="0.25">
      <c r="A114" s="86">
        <v>101</v>
      </c>
      <c r="B114" s="86">
        <v>2018</v>
      </c>
      <c r="C114" s="87" t="s">
        <v>353</v>
      </c>
      <c r="D114" s="74">
        <v>5</v>
      </c>
      <c r="E114" s="87" t="str">
        <f>IF(D114=1,'Tipo '!$B$2,IF(D114=2,'Tipo '!$B$3,IF(D114=3,'Tipo '!$B$4,IF(D114=4,'Tipo '!$B$5,IF(D114=5,'Tipo '!$B$6,IF(D114=6,'Tipo '!$B$7,IF(D114=7,'Tipo '!$B$8,IF(D114=8,'Tipo '!$B$9,IF(D114=9,'Tipo '!$B$10,IF(D114=10,'Tipo '!$B$11,IF(D114=11,'Tipo '!$B$12,IF(D114=12,'Tipo '!$B$13,IF(D114=13,'Tipo '!$B$14,IF(D114=14,'Tipo '!$B$15,IF(D114=15,'Tipo '!$B$16,IF(D114=16,'Tipo '!$B$17,IF(D114=17,'Tipo '!$B$18,IF(D114=18,'Tipo '!$B$19,IF(D114=19,'Tipo '!$B$20,IF(D114=20,'Tipo '!$B$21,"No ha seleccionado un tipo de contrato válido"))))))))))))))))))))</f>
        <v>CONTRATOS DE PRESTACIÓN DE SERVICIOS PROFESIONALES Y DE APOYO A LA GESTIÓN</v>
      </c>
      <c r="F114" s="112" t="s">
        <v>107</v>
      </c>
      <c r="G114" s="63" t="s">
        <v>116</v>
      </c>
      <c r="H114" s="64" t="s">
        <v>515</v>
      </c>
      <c r="I114" s="83" t="s">
        <v>163</v>
      </c>
      <c r="J114" s="84">
        <v>45</v>
      </c>
      <c r="K114" s="65" t="str">
        <f>IF(J114=1,'Equivalencia BH-BMPT'!$D$2,IF(J114=2,'Equivalencia BH-BMPT'!$D$3,IF(J114=3,'Equivalencia BH-BMPT'!$D$4,IF(J114=4,'Equivalencia BH-BMPT'!$D$5,IF(J114=5,'Equivalencia BH-BMPT'!$D$6,IF(J114=6,'Equivalencia BH-BMPT'!$D$7,IF(J114=7,'Equivalencia BH-BMPT'!$D$8,IF(J114=8,'Equivalencia BH-BMPT'!$D$9,IF(J114=9,'Equivalencia BH-BMPT'!$D$10,IF(J114=10,'Equivalencia BH-BMPT'!$D$11,IF(J114=11,'Equivalencia BH-BMPT'!$D$12,IF(J114=12,'Equivalencia BH-BMPT'!$D$13,IF(J114=13,'Equivalencia BH-BMPT'!$D$14,IF(J114=14,'Equivalencia BH-BMPT'!$D$15,IF(J114=15,'Equivalencia BH-BMPT'!$D$16,IF(J114=16,'Equivalencia BH-BMPT'!$D$17,IF(J114=17,'Equivalencia BH-BMPT'!$D$18,IF(J114=18,'Equivalencia BH-BMPT'!$D$19,IF(J114=19,'Equivalencia BH-BMPT'!$D$20,IF(J114=20,'Equivalencia BH-BMPT'!$D$21,IF(J114=21,'Equivalencia BH-BMPT'!$D$22,IF(J114=22,'Equivalencia BH-BMPT'!$D$23,IF(J114=23,'Equivalencia BH-BMPT'!#REF!,IF(J114=24,'Equivalencia BH-BMPT'!$D$25,IF(J114=25,'Equivalencia BH-BMPT'!$D$26,IF(J114=26,'Equivalencia BH-BMPT'!$D$27,IF(J114=27,'Equivalencia BH-BMPT'!$D$28,IF(J114=28,'Equivalencia BH-BMPT'!$D$29,IF(J114=29,'Equivalencia BH-BMPT'!$D$30,IF(J114=30,'Equivalencia BH-BMPT'!$D$31,IF(J114=31,'Equivalencia BH-BMPT'!$D$32,IF(J114=32,'Equivalencia BH-BMPT'!$D$33,IF(J114=33,'Equivalencia BH-BMPT'!$D$34,IF(J114=34,'Equivalencia BH-BMPT'!$D$35,IF(J114=35,'Equivalencia BH-BMPT'!$D$36,IF(J114=36,'Equivalencia BH-BMPT'!$D$37,IF(J114=37,'Equivalencia BH-BMPT'!$D$38,IF(J114=38,'Equivalencia BH-BMPT'!#REF!,IF(J114=39,'Equivalencia BH-BMPT'!$D$40,IF(J114=40,'Equivalencia BH-BMPT'!$D$41,IF(J114=41,'Equivalencia BH-BMPT'!$D$42,IF(J114=42,'Equivalencia BH-BMPT'!$D$43,IF(J114=43,'Equivalencia BH-BMPT'!$D$44,IF(J114=44,'Equivalencia BH-BMPT'!$D$45,IF(J114=45,'Equivalencia BH-BMPT'!$D$46,"No ha seleccionado un número de programa")))))))))))))))))))))))))))))))))))))))))))))</f>
        <v>Gobernanza e influencia local, regional e internacional</v>
      </c>
      <c r="L114" s="79" t="s">
        <v>642</v>
      </c>
      <c r="M114" s="113">
        <v>79606650</v>
      </c>
      <c r="N114" s="97" t="s">
        <v>750</v>
      </c>
      <c r="O114" s="110">
        <v>44550000</v>
      </c>
      <c r="P114" s="66"/>
      <c r="Q114" s="67"/>
      <c r="R114" s="110">
        <v>1</v>
      </c>
      <c r="S114" s="100">
        <v>10065000</v>
      </c>
      <c r="T114" s="100">
        <f t="shared" si="8"/>
        <v>54615000</v>
      </c>
      <c r="U114" s="100">
        <v>51810000</v>
      </c>
      <c r="V114" s="105">
        <v>43126</v>
      </c>
      <c r="W114" s="105">
        <v>43131</v>
      </c>
      <c r="X114" s="105">
        <v>43464</v>
      </c>
      <c r="Y114" s="86">
        <v>270</v>
      </c>
      <c r="Z114" s="86">
        <v>61</v>
      </c>
      <c r="AA114" s="68"/>
      <c r="AB114" s="62"/>
      <c r="AC114" s="62" t="s">
        <v>791</v>
      </c>
      <c r="AD114" s="62"/>
      <c r="AE114" s="62"/>
      <c r="AF114" s="69">
        <f t="shared" si="6"/>
        <v>0.94864048338368578</v>
      </c>
      <c r="AG114" s="27"/>
      <c r="AH114" s="27" t="b">
        <f t="shared" si="7"/>
        <v>0</v>
      </c>
    </row>
    <row r="115" spans="1:34" ht="44.25" customHeight="1" x14ac:dyDescent="0.25">
      <c r="A115" s="86">
        <v>102</v>
      </c>
      <c r="B115" s="86">
        <v>2018</v>
      </c>
      <c r="C115" s="87" t="s">
        <v>295</v>
      </c>
      <c r="D115" s="74">
        <v>5</v>
      </c>
      <c r="E115" s="87" t="str">
        <f>IF(D115=1,'Tipo '!$B$2,IF(D115=2,'Tipo '!$B$3,IF(D115=3,'Tipo '!$B$4,IF(D115=4,'Tipo '!$B$5,IF(D115=5,'Tipo '!$B$6,IF(D115=6,'Tipo '!$B$7,IF(D115=7,'Tipo '!$B$8,IF(D115=8,'Tipo '!$B$9,IF(D115=9,'Tipo '!$B$10,IF(D115=10,'Tipo '!$B$11,IF(D115=11,'Tipo '!$B$12,IF(D115=12,'Tipo '!$B$13,IF(D115=13,'Tipo '!$B$14,IF(D115=14,'Tipo '!$B$15,IF(D115=15,'Tipo '!$B$16,IF(D115=16,'Tipo '!$B$17,IF(D115=17,'Tipo '!$B$18,IF(D115=18,'Tipo '!$B$19,IF(D115=19,'Tipo '!$B$20,IF(D115=20,'Tipo '!$B$21,"No ha seleccionado un tipo de contrato válido"))))))))))))))))))))</f>
        <v>CONTRATOS DE PRESTACIÓN DE SERVICIOS PROFESIONALES Y DE APOYO A LA GESTIÓN</v>
      </c>
      <c r="F115" s="112" t="s">
        <v>107</v>
      </c>
      <c r="G115" s="63" t="s">
        <v>116</v>
      </c>
      <c r="H115" s="64" t="s">
        <v>516</v>
      </c>
      <c r="I115" s="83" t="s">
        <v>163</v>
      </c>
      <c r="J115" s="84">
        <v>45</v>
      </c>
      <c r="K115" s="65" t="str">
        <f>IF(J115=1,'Equivalencia BH-BMPT'!$D$2,IF(J115=2,'Equivalencia BH-BMPT'!$D$3,IF(J115=3,'Equivalencia BH-BMPT'!$D$4,IF(J115=4,'Equivalencia BH-BMPT'!$D$5,IF(J115=5,'Equivalencia BH-BMPT'!$D$6,IF(J115=6,'Equivalencia BH-BMPT'!$D$7,IF(J115=7,'Equivalencia BH-BMPT'!$D$8,IF(J115=8,'Equivalencia BH-BMPT'!$D$9,IF(J115=9,'Equivalencia BH-BMPT'!$D$10,IF(J115=10,'Equivalencia BH-BMPT'!$D$11,IF(J115=11,'Equivalencia BH-BMPT'!$D$12,IF(J115=12,'Equivalencia BH-BMPT'!$D$13,IF(J115=13,'Equivalencia BH-BMPT'!$D$14,IF(J115=14,'Equivalencia BH-BMPT'!$D$15,IF(J115=15,'Equivalencia BH-BMPT'!$D$16,IF(J115=16,'Equivalencia BH-BMPT'!$D$17,IF(J115=17,'Equivalencia BH-BMPT'!$D$18,IF(J115=18,'Equivalencia BH-BMPT'!$D$19,IF(J115=19,'Equivalencia BH-BMPT'!$D$20,IF(J115=20,'Equivalencia BH-BMPT'!$D$21,IF(J115=21,'Equivalencia BH-BMPT'!$D$22,IF(J115=22,'Equivalencia BH-BMPT'!$D$23,IF(J115=23,'Equivalencia BH-BMPT'!#REF!,IF(J115=24,'Equivalencia BH-BMPT'!$D$25,IF(J115=25,'Equivalencia BH-BMPT'!$D$26,IF(J115=26,'Equivalencia BH-BMPT'!$D$27,IF(J115=27,'Equivalencia BH-BMPT'!$D$28,IF(J115=28,'Equivalencia BH-BMPT'!$D$29,IF(J115=29,'Equivalencia BH-BMPT'!$D$30,IF(J115=30,'Equivalencia BH-BMPT'!$D$31,IF(J115=31,'Equivalencia BH-BMPT'!$D$32,IF(J115=32,'Equivalencia BH-BMPT'!$D$33,IF(J115=33,'Equivalencia BH-BMPT'!$D$34,IF(J115=34,'Equivalencia BH-BMPT'!$D$35,IF(J115=35,'Equivalencia BH-BMPT'!$D$36,IF(J115=36,'Equivalencia BH-BMPT'!$D$37,IF(J115=37,'Equivalencia BH-BMPT'!$D$38,IF(J115=38,'Equivalencia BH-BMPT'!#REF!,IF(J115=39,'Equivalencia BH-BMPT'!$D$40,IF(J115=40,'Equivalencia BH-BMPT'!$D$41,IF(J115=41,'Equivalencia BH-BMPT'!$D$42,IF(J115=42,'Equivalencia BH-BMPT'!$D$43,IF(J115=43,'Equivalencia BH-BMPT'!$D$44,IF(J115=44,'Equivalencia BH-BMPT'!$D$45,IF(J115=45,'Equivalencia BH-BMPT'!$D$46,"No ha seleccionado un número de programa")))))))))))))))))))))))))))))))))))))))))))))</f>
        <v>Gobernanza e influencia local, regional e internacional</v>
      </c>
      <c r="L115" s="79" t="s">
        <v>642</v>
      </c>
      <c r="M115" s="113">
        <v>91182130</v>
      </c>
      <c r="N115" s="97" t="s">
        <v>751</v>
      </c>
      <c r="O115" s="110">
        <v>44550000</v>
      </c>
      <c r="P115" s="66"/>
      <c r="Q115" s="67"/>
      <c r="R115" s="110">
        <v>2</v>
      </c>
      <c r="S115" s="100">
        <v>18315000</v>
      </c>
      <c r="T115" s="100">
        <f t="shared" si="8"/>
        <v>62865000</v>
      </c>
      <c r="U115" s="100">
        <v>51810000</v>
      </c>
      <c r="V115" s="105">
        <v>43126</v>
      </c>
      <c r="W115" s="105">
        <v>43126</v>
      </c>
      <c r="X115" s="105">
        <v>43509</v>
      </c>
      <c r="Y115" s="86">
        <v>270</v>
      </c>
      <c r="Z115" s="86">
        <v>111</v>
      </c>
      <c r="AA115" s="68"/>
      <c r="AB115" s="62"/>
      <c r="AC115" s="62" t="s">
        <v>791</v>
      </c>
      <c r="AD115" s="62"/>
      <c r="AE115" s="62"/>
      <c r="AF115" s="69">
        <f t="shared" si="6"/>
        <v>0.8241469816272966</v>
      </c>
      <c r="AG115" s="27"/>
      <c r="AH115" s="27" t="b">
        <f t="shared" si="7"/>
        <v>0</v>
      </c>
    </row>
    <row r="116" spans="1:34" ht="44.25" customHeight="1" x14ac:dyDescent="0.25">
      <c r="A116" s="86">
        <v>103</v>
      </c>
      <c r="B116" s="86">
        <v>2018</v>
      </c>
      <c r="C116" s="87" t="s">
        <v>354</v>
      </c>
      <c r="D116" s="74">
        <v>5</v>
      </c>
      <c r="E116" s="87" t="str">
        <f>IF(D116=1,'Tipo '!$B$2,IF(D116=2,'Tipo '!$B$3,IF(D116=3,'Tipo '!$B$4,IF(D116=4,'Tipo '!$B$5,IF(D116=5,'Tipo '!$B$6,IF(D116=6,'Tipo '!$B$7,IF(D116=7,'Tipo '!$B$8,IF(D116=8,'Tipo '!$B$9,IF(D116=9,'Tipo '!$B$10,IF(D116=10,'Tipo '!$B$11,IF(D116=11,'Tipo '!$B$12,IF(D116=12,'Tipo '!$B$13,IF(D116=13,'Tipo '!$B$14,IF(D116=14,'Tipo '!$B$15,IF(D116=15,'Tipo '!$B$16,IF(D116=16,'Tipo '!$B$17,IF(D116=17,'Tipo '!$B$18,IF(D116=18,'Tipo '!$B$19,IF(D116=19,'Tipo '!$B$20,IF(D116=20,'Tipo '!$B$21,"No ha seleccionado un tipo de contrato válido"))))))))))))))))))))</f>
        <v>CONTRATOS DE PRESTACIÓN DE SERVICIOS PROFESIONALES Y DE APOYO A LA GESTIÓN</v>
      </c>
      <c r="F116" s="112" t="s">
        <v>107</v>
      </c>
      <c r="G116" s="63" t="s">
        <v>116</v>
      </c>
      <c r="H116" s="64" t="s">
        <v>517</v>
      </c>
      <c r="I116" s="83" t="s">
        <v>163</v>
      </c>
      <c r="J116" s="84">
        <v>45</v>
      </c>
      <c r="K116" s="65" t="str">
        <f>IF(J116=1,'Equivalencia BH-BMPT'!$D$2,IF(J116=2,'Equivalencia BH-BMPT'!$D$3,IF(J116=3,'Equivalencia BH-BMPT'!$D$4,IF(J116=4,'Equivalencia BH-BMPT'!$D$5,IF(J116=5,'Equivalencia BH-BMPT'!$D$6,IF(J116=6,'Equivalencia BH-BMPT'!$D$7,IF(J116=7,'Equivalencia BH-BMPT'!$D$8,IF(J116=8,'Equivalencia BH-BMPT'!$D$9,IF(J116=9,'Equivalencia BH-BMPT'!$D$10,IF(J116=10,'Equivalencia BH-BMPT'!$D$11,IF(J116=11,'Equivalencia BH-BMPT'!$D$12,IF(J116=12,'Equivalencia BH-BMPT'!$D$13,IF(J116=13,'Equivalencia BH-BMPT'!$D$14,IF(J116=14,'Equivalencia BH-BMPT'!$D$15,IF(J116=15,'Equivalencia BH-BMPT'!$D$16,IF(J116=16,'Equivalencia BH-BMPT'!$D$17,IF(J116=17,'Equivalencia BH-BMPT'!$D$18,IF(J116=18,'Equivalencia BH-BMPT'!$D$19,IF(J116=19,'Equivalencia BH-BMPT'!$D$20,IF(J116=20,'Equivalencia BH-BMPT'!$D$21,IF(J116=21,'Equivalencia BH-BMPT'!$D$22,IF(J116=22,'Equivalencia BH-BMPT'!$D$23,IF(J116=23,'Equivalencia BH-BMPT'!#REF!,IF(J116=24,'Equivalencia BH-BMPT'!$D$25,IF(J116=25,'Equivalencia BH-BMPT'!$D$26,IF(J116=26,'Equivalencia BH-BMPT'!$D$27,IF(J116=27,'Equivalencia BH-BMPT'!$D$28,IF(J116=28,'Equivalencia BH-BMPT'!$D$29,IF(J116=29,'Equivalencia BH-BMPT'!$D$30,IF(J116=30,'Equivalencia BH-BMPT'!$D$31,IF(J116=31,'Equivalencia BH-BMPT'!$D$32,IF(J116=32,'Equivalencia BH-BMPT'!$D$33,IF(J116=33,'Equivalencia BH-BMPT'!$D$34,IF(J116=34,'Equivalencia BH-BMPT'!$D$35,IF(J116=35,'Equivalencia BH-BMPT'!$D$36,IF(J116=36,'Equivalencia BH-BMPT'!$D$37,IF(J116=37,'Equivalencia BH-BMPT'!$D$38,IF(J116=38,'Equivalencia BH-BMPT'!#REF!,IF(J116=39,'Equivalencia BH-BMPT'!$D$40,IF(J116=40,'Equivalencia BH-BMPT'!$D$41,IF(J116=41,'Equivalencia BH-BMPT'!$D$42,IF(J116=42,'Equivalencia BH-BMPT'!$D$43,IF(J116=43,'Equivalencia BH-BMPT'!$D$44,IF(J116=44,'Equivalencia BH-BMPT'!$D$45,IF(J116=45,'Equivalencia BH-BMPT'!$D$46,"No ha seleccionado un número de programa")))))))))))))))))))))))))))))))))))))))))))))</f>
        <v>Gobernanza e influencia local, regional e internacional</v>
      </c>
      <c r="L116" s="79" t="s">
        <v>642</v>
      </c>
      <c r="M116" s="113">
        <v>79577635</v>
      </c>
      <c r="N116" s="97" t="s">
        <v>752</v>
      </c>
      <c r="O116" s="110">
        <v>25200000</v>
      </c>
      <c r="P116" s="66"/>
      <c r="Q116" s="67"/>
      <c r="R116" s="110">
        <v>1</v>
      </c>
      <c r="S116" s="100">
        <v>7279994</v>
      </c>
      <c r="T116" s="100">
        <f t="shared" si="8"/>
        <v>32479994</v>
      </c>
      <c r="U116" s="100">
        <v>25573334</v>
      </c>
      <c r="V116" s="105">
        <v>43126</v>
      </c>
      <c r="W116" s="105">
        <v>43129</v>
      </c>
      <c r="X116" s="105">
        <v>43480</v>
      </c>
      <c r="Y116" s="86">
        <v>270</v>
      </c>
      <c r="Z116" s="86">
        <v>78</v>
      </c>
      <c r="AA116" s="68"/>
      <c r="AB116" s="62"/>
      <c r="AC116" s="62" t="s">
        <v>791</v>
      </c>
      <c r="AD116" s="62"/>
      <c r="AE116" s="62"/>
      <c r="AF116" s="69">
        <f t="shared" si="6"/>
        <v>0.78735648781215906</v>
      </c>
      <c r="AG116" s="27"/>
      <c r="AH116" s="27" t="b">
        <f t="shared" si="7"/>
        <v>0</v>
      </c>
    </row>
    <row r="117" spans="1:34" ht="44.25" customHeight="1" x14ac:dyDescent="0.25">
      <c r="A117" s="86">
        <v>104</v>
      </c>
      <c r="B117" s="86">
        <v>2018</v>
      </c>
      <c r="C117" s="87" t="s">
        <v>355</v>
      </c>
      <c r="D117" s="74">
        <v>5</v>
      </c>
      <c r="E117" s="87" t="str">
        <f>IF(D117=1,'Tipo '!$B$2,IF(D117=2,'Tipo '!$B$3,IF(D117=3,'Tipo '!$B$4,IF(D117=4,'Tipo '!$B$5,IF(D117=5,'Tipo '!$B$6,IF(D117=6,'Tipo '!$B$7,IF(D117=7,'Tipo '!$B$8,IF(D117=8,'Tipo '!$B$9,IF(D117=9,'Tipo '!$B$10,IF(D117=10,'Tipo '!$B$11,IF(D117=11,'Tipo '!$B$12,IF(D117=12,'Tipo '!$B$13,IF(D117=13,'Tipo '!$B$14,IF(D117=14,'Tipo '!$B$15,IF(D117=15,'Tipo '!$B$16,IF(D117=16,'Tipo '!$B$17,IF(D117=17,'Tipo '!$B$18,IF(D117=18,'Tipo '!$B$19,IF(D117=19,'Tipo '!$B$20,IF(D117=20,'Tipo '!$B$21,"No ha seleccionado un tipo de contrato válido"))))))))))))))))))))</f>
        <v>CONTRATOS DE PRESTACIÓN DE SERVICIOS PROFESIONALES Y DE APOYO A LA GESTIÓN</v>
      </c>
      <c r="F117" s="112" t="s">
        <v>107</v>
      </c>
      <c r="G117" s="63" t="s">
        <v>116</v>
      </c>
      <c r="H117" s="64" t="s">
        <v>518</v>
      </c>
      <c r="I117" s="83" t="s">
        <v>163</v>
      </c>
      <c r="J117" s="84">
        <v>45</v>
      </c>
      <c r="K117" s="65" t="str">
        <f>IF(J117=1,'Equivalencia BH-BMPT'!$D$2,IF(J117=2,'Equivalencia BH-BMPT'!$D$3,IF(J117=3,'Equivalencia BH-BMPT'!$D$4,IF(J117=4,'Equivalencia BH-BMPT'!$D$5,IF(J117=5,'Equivalencia BH-BMPT'!$D$6,IF(J117=6,'Equivalencia BH-BMPT'!$D$7,IF(J117=7,'Equivalencia BH-BMPT'!$D$8,IF(J117=8,'Equivalencia BH-BMPT'!$D$9,IF(J117=9,'Equivalencia BH-BMPT'!$D$10,IF(J117=10,'Equivalencia BH-BMPT'!$D$11,IF(J117=11,'Equivalencia BH-BMPT'!$D$12,IF(J117=12,'Equivalencia BH-BMPT'!$D$13,IF(J117=13,'Equivalencia BH-BMPT'!$D$14,IF(J117=14,'Equivalencia BH-BMPT'!$D$15,IF(J117=15,'Equivalencia BH-BMPT'!$D$16,IF(J117=16,'Equivalencia BH-BMPT'!$D$17,IF(J117=17,'Equivalencia BH-BMPT'!$D$18,IF(J117=18,'Equivalencia BH-BMPT'!$D$19,IF(J117=19,'Equivalencia BH-BMPT'!$D$20,IF(J117=20,'Equivalencia BH-BMPT'!$D$21,IF(J117=21,'Equivalencia BH-BMPT'!$D$22,IF(J117=22,'Equivalencia BH-BMPT'!$D$23,IF(J117=23,'Equivalencia BH-BMPT'!#REF!,IF(J117=24,'Equivalencia BH-BMPT'!$D$25,IF(J117=25,'Equivalencia BH-BMPT'!$D$26,IF(J117=26,'Equivalencia BH-BMPT'!$D$27,IF(J117=27,'Equivalencia BH-BMPT'!$D$28,IF(J117=28,'Equivalencia BH-BMPT'!$D$29,IF(J117=29,'Equivalencia BH-BMPT'!$D$30,IF(J117=30,'Equivalencia BH-BMPT'!$D$31,IF(J117=31,'Equivalencia BH-BMPT'!$D$32,IF(J117=32,'Equivalencia BH-BMPT'!$D$33,IF(J117=33,'Equivalencia BH-BMPT'!$D$34,IF(J117=34,'Equivalencia BH-BMPT'!$D$35,IF(J117=35,'Equivalencia BH-BMPT'!$D$36,IF(J117=36,'Equivalencia BH-BMPT'!$D$37,IF(J117=37,'Equivalencia BH-BMPT'!$D$38,IF(J117=38,'Equivalencia BH-BMPT'!#REF!,IF(J117=39,'Equivalencia BH-BMPT'!$D$40,IF(J117=40,'Equivalencia BH-BMPT'!$D$41,IF(J117=41,'Equivalencia BH-BMPT'!$D$42,IF(J117=42,'Equivalencia BH-BMPT'!$D$43,IF(J117=43,'Equivalencia BH-BMPT'!$D$44,IF(J117=44,'Equivalencia BH-BMPT'!$D$45,IF(J117=45,'Equivalencia BH-BMPT'!$D$46,"No ha seleccionado un número de programa")))))))))))))))))))))))))))))))))))))))))))))</f>
        <v>Gobernanza e influencia local, regional e internacional</v>
      </c>
      <c r="L117" s="79" t="s">
        <v>642</v>
      </c>
      <c r="M117" s="113">
        <v>1018470150</v>
      </c>
      <c r="N117" s="97" t="s">
        <v>623</v>
      </c>
      <c r="O117" s="110">
        <v>27000000</v>
      </c>
      <c r="P117" s="66"/>
      <c r="Q117" s="67"/>
      <c r="R117" s="110"/>
      <c r="S117" s="100">
        <v>0</v>
      </c>
      <c r="T117" s="100">
        <f t="shared" si="8"/>
        <v>27000000</v>
      </c>
      <c r="U117" s="100">
        <v>27000000</v>
      </c>
      <c r="V117" s="105">
        <v>43126</v>
      </c>
      <c r="W117" s="105">
        <v>43129</v>
      </c>
      <c r="X117" s="105">
        <v>43401</v>
      </c>
      <c r="Y117" s="86">
        <v>270</v>
      </c>
      <c r="Z117" s="86">
        <v>0</v>
      </c>
      <c r="AA117" s="68"/>
      <c r="AB117" s="62"/>
      <c r="AC117" s="62"/>
      <c r="AD117" s="62" t="s">
        <v>791</v>
      </c>
      <c r="AE117" s="62"/>
      <c r="AF117" s="69">
        <f t="shared" si="6"/>
        <v>1</v>
      </c>
      <c r="AG117" s="27"/>
      <c r="AH117" s="27" t="b">
        <f t="shared" si="7"/>
        <v>0</v>
      </c>
    </row>
    <row r="118" spans="1:34" ht="44.25" customHeight="1" x14ac:dyDescent="0.25">
      <c r="A118" s="86">
        <v>105</v>
      </c>
      <c r="B118" s="86">
        <v>2018</v>
      </c>
      <c r="C118" s="87" t="s">
        <v>355</v>
      </c>
      <c r="D118" s="74">
        <v>5</v>
      </c>
      <c r="E118" s="87" t="str">
        <f>IF(D118=1,'Tipo '!$B$2,IF(D118=2,'Tipo '!$B$3,IF(D118=3,'Tipo '!$B$4,IF(D118=4,'Tipo '!$B$5,IF(D118=5,'Tipo '!$B$6,IF(D118=6,'Tipo '!$B$7,IF(D118=7,'Tipo '!$B$8,IF(D118=8,'Tipo '!$B$9,IF(D118=9,'Tipo '!$B$10,IF(D118=10,'Tipo '!$B$11,IF(D118=11,'Tipo '!$B$12,IF(D118=12,'Tipo '!$B$13,IF(D118=13,'Tipo '!$B$14,IF(D118=14,'Tipo '!$B$15,IF(D118=15,'Tipo '!$B$16,IF(D118=16,'Tipo '!$B$17,IF(D118=17,'Tipo '!$B$18,IF(D118=18,'Tipo '!$B$19,IF(D118=19,'Tipo '!$B$20,IF(D118=20,'Tipo '!$B$21,"No ha seleccionado un tipo de contrato válido"))))))))))))))))))))</f>
        <v>CONTRATOS DE PRESTACIÓN DE SERVICIOS PROFESIONALES Y DE APOYO A LA GESTIÓN</v>
      </c>
      <c r="F118" s="112" t="s">
        <v>107</v>
      </c>
      <c r="G118" s="63" t="s">
        <v>116</v>
      </c>
      <c r="H118" s="64" t="s">
        <v>519</v>
      </c>
      <c r="I118" s="83" t="s">
        <v>163</v>
      </c>
      <c r="J118" s="84">
        <v>45</v>
      </c>
      <c r="K118" s="65" t="str">
        <f>IF(J118=1,'Equivalencia BH-BMPT'!$D$2,IF(J118=2,'Equivalencia BH-BMPT'!$D$3,IF(J118=3,'Equivalencia BH-BMPT'!$D$4,IF(J118=4,'Equivalencia BH-BMPT'!$D$5,IF(J118=5,'Equivalencia BH-BMPT'!$D$6,IF(J118=6,'Equivalencia BH-BMPT'!$D$7,IF(J118=7,'Equivalencia BH-BMPT'!$D$8,IF(J118=8,'Equivalencia BH-BMPT'!$D$9,IF(J118=9,'Equivalencia BH-BMPT'!$D$10,IF(J118=10,'Equivalencia BH-BMPT'!$D$11,IF(J118=11,'Equivalencia BH-BMPT'!$D$12,IF(J118=12,'Equivalencia BH-BMPT'!$D$13,IF(J118=13,'Equivalencia BH-BMPT'!$D$14,IF(J118=14,'Equivalencia BH-BMPT'!$D$15,IF(J118=15,'Equivalencia BH-BMPT'!$D$16,IF(J118=16,'Equivalencia BH-BMPT'!$D$17,IF(J118=17,'Equivalencia BH-BMPT'!$D$18,IF(J118=18,'Equivalencia BH-BMPT'!$D$19,IF(J118=19,'Equivalencia BH-BMPT'!$D$20,IF(J118=20,'Equivalencia BH-BMPT'!$D$21,IF(J118=21,'Equivalencia BH-BMPT'!$D$22,IF(J118=22,'Equivalencia BH-BMPT'!$D$23,IF(J118=23,'Equivalencia BH-BMPT'!#REF!,IF(J118=24,'Equivalencia BH-BMPT'!$D$25,IF(J118=25,'Equivalencia BH-BMPT'!$D$26,IF(J118=26,'Equivalencia BH-BMPT'!$D$27,IF(J118=27,'Equivalencia BH-BMPT'!$D$28,IF(J118=28,'Equivalencia BH-BMPT'!$D$29,IF(J118=29,'Equivalencia BH-BMPT'!$D$30,IF(J118=30,'Equivalencia BH-BMPT'!$D$31,IF(J118=31,'Equivalencia BH-BMPT'!$D$32,IF(J118=32,'Equivalencia BH-BMPT'!$D$33,IF(J118=33,'Equivalencia BH-BMPT'!$D$34,IF(J118=34,'Equivalencia BH-BMPT'!$D$35,IF(J118=35,'Equivalencia BH-BMPT'!$D$36,IF(J118=36,'Equivalencia BH-BMPT'!$D$37,IF(J118=37,'Equivalencia BH-BMPT'!$D$38,IF(J118=38,'Equivalencia BH-BMPT'!#REF!,IF(J118=39,'Equivalencia BH-BMPT'!$D$40,IF(J118=40,'Equivalencia BH-BMPT'!$D$41,IF(J118=41,'Equivalencia BH-BMPT'!$D$42,IF(J118=42,'Equivalencia BH-BMPT'!$D$43,IF(J118=43,'Equivalencia BH-BMPT'!$D$44,IF(J118=44,'Equivalencia BH-BMPT'!$D$45,IF(J118=45,'Equivalencia BH-BMPT'!$D$46,"No ha seleccionado un número de programa")))))))))))))))))))))))))))))))))))))))))))))</f>
        <v>Gobernanza e influencia local, regional e internacional</v>
      </c>
      <c r="L118" s="79" t="s">
        <v>642</v>
      </c>
      <c r="M118" s="113">
        <v>57429343</v>
      </c>
      <c r="N118" s="97" t="s">
        <v>753</v>
      </c>
      <c r="O118" s="110">
        <v>27000000</v>
      </c>
      <c r="P118" s="66"/>
      <c r="Q118" s="67"/>
      <c r="R118" s="110"/>
      <c r="S118" s="100">
        <v>0</v>
      </c>
      <c r="T118" s="100">
        <f t="shared" si="8"/>
        <v>27000000</v>
      </c>
      <c r="U118" s="100">
        <v>24900000</v>
      </c>
      <c r="V118" s="105">
        <v>43126</v>
      </c>
      <c r="W118" s="105">
        <v>43131</v>
      </c>
      <c r="X118" s="105">
        <v>43403</v>
      </c>
      <c r="Y118" s="86">
        <v>270</v>
      </c>
      <c r="Z118" s="86">
        <v>0</v>
      </c>
      <c r="AA118" s="68"/>
      <c r="AB118" s="62"/>
      <c r="AC118" s="62" t="s">
        <v>791</v>
      </c>
      <c r="AD118" s="62"/>
      <c r="AE118" s="62"/>
      <c r="AF118" s="69">
        <f t="shared" si="6"/>
        <v>0.92222222222222228</v>
      </c>
      <c r="AG118" s="27"/>
      <c r="AH118" s="27" t="b">
        <f t="shared" si="7"/>
        <v>0</v>
      </c>
    </row>
    <row r="119" spans="1:34" ht="44.25" customHeight="1" x14ac:dyDescent="0.25">
      <c r="A119" s="86">
        <v>106</v>
      </c>
      <c r="B119" s="86">
        <v>2018</v>
      </c>
      <c r="C119" s="87" t="s">
        <v>356</v>
      </c>
      <c r="D119" s="74">
        <v>4</v>
      </c>
      <c r="E119" s="87" t="str">
        <f>IF(D119=1,'Tipo '!$B$2,IF(D119=2,'Tipo '!$B$3,IF(D119=3,'Tipo '!$B$4,IF(D119=4,'Tipo '!$B$5,IF(D119=5,'Tipo '!$B$6,IF(D119=6,'Tipo '!$B$7,IF(D119=7,'Tipo '!$B$8,IF(D119=8,'Tipo '!$B$9,IF(D119=9,'Tipo '!$B$10,IF(D119=10,'Tipo '!$B$11,IF(D119=11,'Tipo '!$B$12,IF(D119=12,'Tipo '!$B$13,IF(D119=13,'Tipo '!$B$14,IF(D119=14,'Tipo '!$B$15,IF(D119=15,'Tipo '!$B$16,IF(D119=16,'Tipo '!$B$17,IF(D119=17,'Tipo '!$B$18,IF(D119=18,'Tipo '!$B$19,IF(D119=19,'Tipo '!$B$20,IF(D119=20,'Tipo '!$B$21,"No ha seleccionado un tipo de contrato válido"))))))))))))))))))))</f>
        <v>CONTRATOS DE PRESTACIÓN DE SERVICIOS</v>
      </c>
      <c r="F119" s="112" t="s">
        <v>104</v>
      </c>
      <c r="G119" s="63" t="s">
        <v>121</v>
      </c>
      <c r="H119" s="64" t="s">
        <v>520</v>
      </c>
      <c r="I119" s="83" t="s">
        <v>162</v>
      </c>
      <c r="J119" s="84"/>
      <c r="K119" s="65" t="str">
        <f>IF(J119=1,'Equivalencia BH-BMPT'!$D$2,IF(J119=2,'Equivalencia BH-BMPT'!$D$3,IF(J119=3,'Equivalencia BH-BMPT'!$D$4,IF(J119=4,'Equivalencia BH-BMPT'!$D$5,IF(J119=5,'Equivalencia BH-BMPT'!$D$6,IF(J119=6,'Equivalencia BH-BMPT'!$D$7,IF(J119=7,'Equivalencia BH-BMPT'!$D$8,IF(J119=8,'Equivalencia BH-BMPT'!$D$9,IF(J119=9,'Equivalencia BH-BMPT'!$D$10,IF(J119=10,'Equivalencia BH-BMPT'!$D$11,IF(J119=11,'Equivalencia BH-BMPT'!$D$12,IF(J119=12,'Equivalencia BH-BMPT'!$D$13,IF(J119=13,'Equivalencia BH-BMPT'!$D$14,IF(J119=14,'Equivalencia BH-BMPT'!$D$15,IF(J119=15,'Equivalencia BH-BMPT'!$D$16,IF(J119=16,'Equivalencia BH-BMPT'!$D$17,IF(J119=17,'Equivalencia BH-BMPT'!$D$18,IF(J119=18,'Equivalencia BH-BMPT'!$D$19,IF(J119=19,'Equivalencia BH-BMPT'!$D$20,IF(J119=20,'Equivalencia BH-BMPT'!$D$21,IF(J119=21,'Equivalencia BH-BMPT'!$D$22,IF(J119=22,'Equivalencia BH-BMPT'!$D$23,IF(J119=23,'Equivalencia BH-BMPT'!#REF!,IF(J119=24,'Equivalencia BH-BMPT'!$D$25,IF(J119=25,'Equivalencia BH-BMPT'!$D$26,IF(J119=26,'Equivalencia BH-BMPT'!$D$27,IF(J119=27,'Equivalencia BH-BMPT'!$D$28,IF(J119=28,'Equivalencia BH-BMPT'!$D$29,IF(J119=29,'Equivalencia BH-BMPT'!$D$30,IF(J119=30,'Equivalencia BH-BMPT'!$D$31,IF(J119=31,'Equivalencia BH-BMPT'!$D$32,IF(J119=32,'Equivalencia BH-BMPT'!$D$33,IF(J119=33,'Equivalencia BH-BMPT'!$D$34,IF(J119=34,'Equivalencia BH-BMPT'!$D$35,IF(J119=35,'Equivalencia BH-BMPT'!$D$36,IF(J119=36,'Equivalencia BH-BMPT'!$D$37,IF(J119=37,'Equivalencia BH-BMPT'!$D$38,IF(J119=38,'Equivalencia BH-BMPT'!#REF!,IF(J119=39,'Equivalencia BH-BMPT'!$D$40,IF(J119=40,'Equivalencia BH-BMPT'!$D$41,IF(J119=41,'Equivalencia BH-BMPT'!$D$42,IF(J119=42,'Equivalencia BH-BMPT'!$D$43,IF(J119=43,'Equivalencia BH-BMPT'!$D$44,IF(J119=44,'Equivalencia BH-BMPT'!$D$45,IF(J119=45,'Equivalencia BH-BMPT'!$D$46,"No ha seleccionado un número de programa")))))))))))))))))))))))))))))))))))))))))))))</f>
        <v>No ha seleccionado un número de programa</v>
      </c>
      <c r="L119" s="79">
        <v>0</v>
      </c>
      <c r="M119" s="76">
        <v>9002763960</v>
      </c>
      <c r="N119" s="97" t="s">
        <v>596</v>
      </c>
      <c r="O119" s="110"/>
      <c r="P119" s="66"/>
      <c r="Q119" s="67"/>
      <c r="R119" s="110"/>
      <c r="S119" s="100">
        <v>500000</v>
      </c>
      <c r="T119" s="100">
        <f t="shared" si="8"/>
        <v>500000</v>
      </c>
      <c r="U119" s="100">
        <v>0</v>
      </c>
      <c r="V119" s="105">
        <v>43171</v>
      </c>
      <c r="W119" s="105">
        <v>43171</v>
      </c>
      <c r="X119" s="105">
        <v>43262</v>
      </c>
      <c r="Y119" s="86">
        <v>60</v>
      </c>
      <c r="Z119" s="86">
        <v>0</v>
      </c>
      <c r="AA119" s="68"/>
      <c r="AB119" s="62" t="s">
        <v>791</v>
      </c>
      <c r="AC119" s="62"/>
      <c r="AD119" s="62"/>
      <c r="AE119" s="62"/>
      <c r="AF119" s="69">
        <f t="shared" si="6"/>
        <v>0</v>
      </c>
      <c r="AG119" s="27"/>
      <c r="AH119" s="27" t="b">
        <f t="shared" si="7"/>
        <v>1</v>
      </c>
    </row>
    <row r="120" spans="1:34" ht="44.25" customHeight="1" x14ac:dyDescent="0.25">
      <c r="A120" s="86">
        <v>107</v>
      </c>
      <c r="B120" s="86">
        <v>2018</v>
      </c>
      <c r="C120" s="87" t="s">
        <v>357</v>
      </c>
      <c r="D120" s="74">
        <v>4</v>
      </c>
      <c r="E120" s="87" t="str">
        <f>IF(D120=1,'Tipo '!$B$2,IF(D120=2,'Tipo '!$B$3,IF(D120=3,'Tipo '!$B$4,IF(D120=4,'Tipo '!$B$5,IF(D120=5,'Tipo '!$B$6,IF(D120=6,'Tipo '!$B$7,IF(D120=7,'Tipo '!$B$8,IF(D120=8,'Tipo '!$B$9,IF(D120=9,'Tipo '!$B$10,IF(D120=10,'Tipo '!$B$11,IF(D120=11,'Tipo '!$B$12,IF(D120=12,'Tipo '!$B$13,IF(D120=13,'Tipo '!$B$14,IF(D120=14,'Tipo '!$B$15,IF(D120=15,'Tipo '!$B$16,IF(D120=16,'Tipo '!$B$17,IF(D120=17,'Tipo '!$B$18,IF(D120=18,'Tipo '!$B$19,IF(D120=19,'Tipo '!$B$20,IF(D120=20,'Tipo '!$B$21,"No ha seleccionado un tipo de contrato válido"))))))))))))))))))))</f>
        <v>CONTRATOS DE PRESTACIÓN DE SERVICIOS</v>
      </c>
      <c r="F120" s="112" t="s">
        <v>104</v>
      </c>
      <c r="G120" s="63" t="s">
        <v>121</v>
      </c>
      <c r="H120" s="64" t="s">
        <v>521</v>
      </c>
      <c r="I120" s="83" t="s">
        <v>163</v>
      </c>
      <c r="J120" s="84">
        <v>45</v>
      </c>
      <c r="K120" s="65" t="str">
        <f>IF(J120=1,'Equivalencia BH-BMPT'!$D$2,IF(J120=2,'Equivalencia BH-BMPT'!$D$3,IF(J120=3,'Equivalencia BH-BMPT'!$D$4,IF(J120=4,'Equivalencia BH-BMPT'!$D$5,IF(J120=5,'Equivalencia BH-BMPT'!$D$6,IF(J120=6,'Equivalencia BH-BMPT'!$D$7,IF(J120=7,'Equivalencia BH-BMPT'!$D$8,IF(J120=8,'Equivalencia BH-BMPT'!$D$9,IF(J120=9,'Equivalencia BH-BMPT'!$D$10,IF(J120=10,'Equivalencia BH-BMPT'!$D$11,IF(J120=11,'Equivalencia BH-BMPT'!$D$12,IF(J120=12,'Equivalencia BH-BMPT'!$D$13,IF(J120=13,'Equivalencia BH-BMPT'!$D$14,IF(J120=14,'Equivalencia BH-BMPT'!$D$15,IF(J120=15,'Equivalencia BH-BMPT'!$D$16,IF(J120=16,'Equivalencia BH-BMPT'!$D$17,IF(J120=17,'Equivalencia BH-BMPT'!$D$18,IF(J120=18,'Equivalencia BH-BMPT'!$D$19,IF(J120=19,'Equivalencia BH-BMPT'!$D$20,IF(J120=20,'Equivalencia BH-BMPT'!$D$21,IF(J120=21,'Equivalencia BH-BMPT'!$D$22,IF(J120=22,'Equivalencia BH-BMPT'!$D$23,IF(J120=23,'Equivalencia BH-BMPT'!#REF!,IF(J120=24,'Equivalencia BH-BMPT'!$D$25,IF(J120=25,'Equivalencia BH-BMPT'!$D$26,IF(J120=26,'Equivalencia BH-BMPT'!$D$27,IF(J120=27,'Equivalencia BH-BMPT'!$D$28,IF(J120=28,'Equivalencia BH-BMPT'!$D$29,IF(J120=29,'Equivalencia BH-BMPT'!$D$30,IF(J120=30,'Equivalencia BH-BMPT'!$D$31,IF(J120=31,'Equivalencia BH-BMPT'!$D$32,IF(J120=32,'Equivalencia BH-BMPT'!$D$33,IF(J120=33,'Equivalencia BH-BMPT'!$D$34,IF(J120=34,'Equivalencia BH-BMPT'!$D$35,IF(J120=35,'Equivalencia BH-BMPT'!$D$36,IF(J120=36,'Equivalencia BH-BMPT'!$D$37,IF(J120=37,'Equivalencia BH-BMPT'!$D$38,IF(J120=38,'Equivalencia BH-BMPT'!#REF!,IF(J120=39,'Equivalencia BH-BMPT'!$D$40,IF(J120=40,'Equivalencia BH-BMPT'!$D$41,IF(J120=41,'Equivalencia BH-BMPT'!$D$42,IF(J120=42,'Equivalencia BH-BMPT'!$D$43,IF(J120=43,'Equivalencia BH-BMPT'!$D$44,IF(J120=44,'Equivalencia BH-BMPT'!$D$45,IF(J120=45,'Equivalencia BH-BMPT'!$D$46,"No ha seleccionado un número de programa")))))))))))))))))))))))))))))))))))))))))))))</f>
        <v>Gobernanza e influencia local, regional e internacional</v>
      </c>
      <c r="L120" s="79" t="s">
        <v>648</v>
      </c>
      <c r="M120" s="113">
        <v>80222117</v>
      </c>
      <c r="N120" s="97" t="s">
        <v>597</v>
      </c>
      <c r="O120" s="110">
        <v>14781585</v>
      </c>
      <c r="P120" s="66"/>
      <c r="Q120" s="67"/>
      <c r="R120" s="110"/>
      <c r="S120" s="100">
        <v>0</v>
      </c>
      <c r="T120" s="100">
        <f t="shared" si="8"/>
        <v>14781585</v>
      </c>
      <c r="U120" s="100">
        <v>0</v>
      </c>
      <c r="V120" s="105">
        <v>43181</v>
      </c>
      <c r="W120" s="105">
        <v>43246</v>
      </c>
      <c r="X120" s="105">
        <v>43245</v>
      </c>
      <c r="Y120" s="86">
        <v>60</v>
      </c>
      <c r="Z120" s="86">
        <v>0</v>
      </c>
      <c r="AA120" s="68"/>
      <c r="AB120" s="62"/>
      <c r="AC120" s="62" t="s">
        <v>791</v>
      </c>
      <c r="AD120" s="62"/>
      <c r="AE120" s="62"/>
      <c r="AF120" s="69">
        <f t="shared" si="6"/>
        <v>0</v>
      </c>
      <c r="AG120" s="27"/>
      <c r="AH120" s="27" t="b">
        <f t="shared" si="7"/>
        <v>0</v>
      </c>
    </row>
    <row r="121" spans="1:34" ht="44.25" customHeight="1" x14ac:dyDescent="0.25">
      <c r="A121" s="86">
        <v>108</v>
      </c>
      <c r="B121" s="86">
        <v>2018</v>
      </c>
      <c r="C121" s="87" t="s">
        <v>361</v>
      </c>
      <c r="D121" s="74">
        <v>4</v>
      </c>
      <c r="E121" s="87" t="str">
        <f>IF(D121=1,'Tipo '!$B$2,IF(D121=2,'Tipo '!$B$3,IF(D121=3,'Tipo '!$B$4,IF(D121=4,'Tipo '!$B$5,IF(D121=5,'Tipo '!$B$6,IF(D121=6,'Tipo '!$B$7,IF(D121=7,'Tipo '!$B$8,IF(D121=8,'Tipo '!$B$9,IF(D121=9,'Tipo '!$B$10,IF(D121=10,'Tipo '!$B$11,IF(D121=11,'Tipo '!$B$12,IF(D121=12,'Tipo '!$B$13,IF(D121=13,'Tipo '!$B$14,IF(D121=14,'Tipo '!$B$15,IF(D121=15,'Tipo '!$B$16,IF(D121=16,'Tipo '!$B$17,IF(D121=17,'Tipo '!$B$18,IF(D121=18,'Tipo '!$B$19,IF(D121=19,'Tipo '!$B$20,IF(D121=20,'Tipo '!$B$21,"No ha seleccionado un tipo de contrato válido"))))))))))))))))))))</f>
        <v>CONTRATOS DE PRESTACIÓN DE SERVICIOS</v>
      </c>
      <c r="F121" s="112" t="s">
        <v>223</v>
      </c>
      <c r="G121" s="63" t="s">
        <v>121</v>
      </c>
      <c r="H121" s="64" t="s">
        <v>525</v>
      </c>
      <c r="I121" s="83" t="s">
        <v>163</v>
      </c>
      <c r="J121" s="84">
        <v>45</v>
      </c>
      <c r="K121" s="65" t="str">
        <f>IF(J121=1,'Equivalencia BH-BMPT'!$D$2,IF(J121=2,'Equivalencia BH-BMPT'!$D$3,IF(J121=3,'Equivalencia BH-BMPT'!$D$4,IF(J121=4,'Equivalencia BH-BMPT'!$D$5,IF(J121=5,'Equivalencia BH-BMPT'!$D$6,IF(J121=6,'Equivalencia BH-BMPT'!$D$7,IF(J121=7,'Equivalencia BH-BMPT'!$D$8,IF(J121=8,'Equivalencia BH-BMPT'!$D$9,IF(J121=9,'Equivalencia BH-BMPT'!$D$10,IF(J121=10,'Equivalencia BH-BMPT'!$D$11,IF(J121=11,'Equivalencia BH-BMPT'!$D$12,IF(J121=12,'Equivalencia BH-BMPT'!$D$13,IF(J121=13,'Equivalencia BH-BMPT'!$D$14,IF(J121=14,'Equivalencia BH-BMPT'!$D$15,IF(J121=15,'Equivalencia BH-BMPT'!$D$16,IF(J121=16,'Equivalencia BH-BMPT'!$D$17,IF(J121=17,'Equivalencia BH-BMPT'!$D$18,IF(J121=18,'Equivalencia BH-BMPT'!$D$19,IF(J121=19,'Equivalencia BH-BMPT'!$D$20,IF(J121=20,'Equivalencia BH-BMPT'!$D$21,IF(J121=21,'Equivalencia BH-BMPT'!$D$22,IF(J121=22,'Equivalencia BH-BMPT'!$D$23,IF(J121=23,'Equivalencia BH-BMPT'!#REF!,IF(J121=24,'Equivalencia BH-BMPT'!$D$25,IF(J121=25,'Equivalencia BH-BMPT'!$D$26,IF(J121=26,'Equivalencia BH-BMPT'!$D$27,IF(J121=27,'Equivalencia BH-BMPT'!$D$28,IF(J121=28,'Equivalencia BH-BMPT'!$D$29,IF(J121=29,'Equivalencia BH-BMPT'!$D$30,IF(J121=30,'Equivalencia BH-BMPT'!$D$31,IF(J121=31,'Equivalencia BH-BMPT'!$D$32,IF(J121=32,'Equivalencia BH-BMPT'!$D$33,IF(J121=33,'Equivalencia BH-BMPT'!$D$34,IF(J121=34,'Equivalencia BH-BMPT'!$D$35,IF(J121=35,'Equivalencia BH-BMPT'!$D$36,IF(J121=36,'Equivalencia BH-BMPT'!$D$37,IF(J121=37,'Equivalencia BH-BMPT'!$D$38,IF(J121=38,'Equivalencia BH-BMPT'!#REF!,IF(J121=39,'Equivalencia BH-BMPT'!$D$40,IF(J121=40,'Equivalencia BH-BMPT'!$D$41,IF(J121=41,'Equivalencia BH-BMPT'!$D$42,IF(J121=42,'Equivalencia BH-BMPT'!$D$43,IF(J121=43,'Equivalencia BH-BMPT'!$D$44,IF(J121=44,'Equivalencia BH-BMPT'!$D$45,IF(J121=45,'Equivalencia BH-BMPT'!$D$46,"No ha seleccionado un número de programa")))))))))))))))))))))))))))))))))))))))))))))</f>
        <v>Gobernanza e influencia local, regional e internacional</v>
      </c>
      <c r="L121" s="79" t="s">
        <v>642</v>
      </c>
      <c r="M121" s="113">
        <v>9002802721</v>
      </c>
      <c r="N121" s="97" t="s">
        <v>754</v>
      </c>
      <c r="O121" s="110">
        <v>109296087</v>
      </c>
      <c r="P121" s="66"/>
      <c r="Q121" s="67"/>
      <c r="R121" s="110"/>
      <c r="S121" s="100">
        <v>688050159</v>
      </c>
      <c r="T121" s="100">
        <f t="shared" si="8"/>
        <v>797346246</v>
      </c>
      <c r="U121" s="100">
        <v>81129885</v>
      </c>
      <c r="V121" s="105">
        <v>43229</v>
      </c>
      <c r="W121" s="105">
        <v>43256</v>
      </c>
      <c r="X121" s="105">
        <v>44200</v>
      </c>
      <c r="Y121" s="86">
        <v>930</v>
      </c>
      <c r="Z121" s="86">
        <v>0</v>
      </c>
      <c r="AA121" s="68"/>
      <c r="AB121" s="62"/>
      <c r="AC121" s="62" t="s">
        <v>791</v>
      </c>
      <c r="AD121" s="62"/>
      <c r="AE121" s="62"/>
      <c r="AF121" s="69">
        <f t="shared" si="6"/>
        <v>0.10174988018944031</v>
      </c>
      <c r="AG121" s="27"/>
      <c r="AH121" s="27" t="b">
        <f t="shared" si="7"/>
        <v>0</v>
      </c>
    </row>
    <row r="122" spans="1:34" ht="44.25" customHeight="1" x14ac:dyDescent="0.25">
      <c r="A122" s="86">
        <v>109</v>
      </c>
      <c r="B122" s="86">
        <v>2018</v>
      </c>
      <c r="C122" s="87" t="s">
        <v>363</v>
      </c>
      <c r="D122" s="74">
        <v>8</v>
      </c>
      <c r="E122" s="87" t="str">
        <f>IF(D122=1,'Tipo '!$B$2,IF(D122=2,'Tipo '!$B$3,IF(D122=3,'Tipo '!$B$4,IF(D122=4,'Tipo '!$B$5,IF(D122=5,'Tipo '!$B$6,IF(D122=6,'Tipo '!$B$7,IF(D122=7,'Tipo '!$B$8,IF(D122=8,'Tipo '!$B$9,IF(D122=9,'Tipo '!$B$10,IF(D122=10,'Tipo '!$B$11,IF(D122=11,'Tipo '!$B$12,IF(D122=12,'Tipo '!$B$13,IF(D122=13,'Tipo '!$B$14,IF(D122=14,'Tipo '!$B$15,IF(D122=15,'Tipo '!$B$16,IF(D122=16,'Tipo '!$B$17,IF(D122=17,'Tipo '!$B$18,IF(D122=18,'Tipo '!$B$19,IF(D122=19,'Tipo '!$B$20,IF(D122=20,'Tipo '!$B$21,"No ha seleccionado un tipo de contrato válido"))))))))))))))))))))</f>
        <v>ARRENDAMIENTO DE BIENES MUEBLES</v>
      </c>
      <c r="F122" s="112" t="s">
        <v>107</v>
      </c>
      <c r="G122" s="63" t="s">
        <v>116</v>
      </c>
      <c r="H122" s="64" t="s">
        <v>527</v>
      </c>
      <c r="I122" s="83" t="s">
        <v>162</v>
      </c>
      <c r="J122" s="84"/>
      <c r="K122" s="65" t="str">
        <f>IF(J122=1,'Equivalencia BH-BMPT'!$D$2,IF(J122=2,'Equivalencia BH-BMPT'!$D$3,IF(J122=3,'Equivalencia BH-BMPT'!$D$4,IF(J122=4,'Equivalencia BH-BMPT'!$D$5,IF(J122=5,'Equivalencia BH-BMPT'!$D$6,IF(J122=6,'Equivalencia BH-BMPT'!$D$7,IF(J122=7,'Equivalencia BH-BMPT'!$D$8,IF(J122=8,'Equivalencia BH-BMPT'!$D$9,IF(J122=9,'Equivalencia BH-BMPT'!$D$10,IF(J122=10,'Equivalencia BH-BMPT'!$D$11,IF(J122=11,'Equivalencia BH-BMPT'!$D$12,IF(J122=12,'Equivalencia BH-BMPT'!$D$13,IF(J122=13,'Equivalencia BH-BMPT'!$D$14,IF(J122=14,'Equivalencia BH-BMPT'!$D$15,IF(J122=15,'Equivalencia BH-BMPT'!$D$16,IF(J122=16,'Equivalencia BH-BMPT'!$D$17,IF(J122=17,'Equivalencia BH-BMPT'!$D$18,IF(J122=18,'Equivalencia BH-BMPT'!$D$19,IF(J122=19,'Equivalencia BH-BMPT'!$D$20,IF(J122=20,'Equivalencia BH-BMPT'!$D$21,IF(J122=21,'Equivalencia BH-BMPT'!$D$22,IF(J122=22,'Equivalencia BH-BMPT'!$D$23,IF(J122=23,'Equivalencia BH-BMPT'!#REF!,IF(J122=24,'Equivalencia BH-BMPT'!$D$25,IF(J122=25,'Equivalencia BH-BMPT'!$D$26,IF(J122=26,'Equivalencia BH-BMPT'!$D$27,IF(J122=27,'Equivalencia BH-BMPT'!$D$28,IF(J122=28,'Equivalencia BH-BMPT'!$D$29,IF(J122=29,'Equivalencia BH-BMPT'!$D$30,IF(J122=30,'Equivalencia BH-BMPT'!$D$31,IF(J122=31,'Equivalencia BH-BMPT'!$D$32,IF(J122=32,'Equivalencia BH-BMPT'!$D$33,IF(J122=33,'Equivalencia BH-BMPT'!$D$34,IF(J122=34,'Equivalencia BH-BMPT'!$D$35,IF(J122=35,'Equivalencia BH-BMPT'!$D$36,IF(J122=36,'Equivalencia BH-BMPT'!$D$37,IF(J122=37,'Equivalencia BH-BMPT'!$D$38,IF(J122=38,'Equivalencia BH-BMPT'!#REF!,IF(J122=39,'Equivalencia BH-BMPT'!$D$40,IF(J122=40,'Equivalencia BH-BMPT'!$D$41,IF(J122=41,'Equivalencia BH-BMPT'!$D$42,IF(J122=42,'Equivalencia BH-BMPT'!$D$43,IF(J122=43,'Equivalencia BH-BMPT'!$D$44,IF(J122=44,'Equivalencia BH-BMPT'!$D$45,IF(J122=45,'Equivalencia BH-BMPT'!$D$46,"No ha seleccionado un número de programa")))))))))))))))))))))))))))))))))))))))))))))</f>
        <v>No ha seleccionado un número de programa</v>
      </c>
      <c r="L122" s="79">
        <v>0</v>
      </c>
      <c r="M122" s="76">
        <v>9003815619</v>
      </c>
      <c r="N122" s="97" t="s">
        <v>602</v>
      </c>
      <c r="O122" s="110"/>
      <c r="P122" s="66"/>
      <c r="Q122" s="67"/>
      <c r="R122" s="110">
        <v>1</v>
      </c>
      <c r="S122" s="100">
        <v>36620239</v>
      </c>
      <c r="T122" s="100">
        <f t="shared" si="8"/>
        <v>36620239</v>
      </c>
      <c r="U122" s="100">
        <v>21229124</v>
      </c>
      <c r="V122" s="105">
        <v>43272</v>
      </c>
      <c r="W122" s="105">
        <v>43273</v>
      </c>
      <c r="X122" s="105">
        <v>43413</v>
      </c>
      <c r="Y122" s="86">
        <v>139</v>
      </c>
      <c r="Z122" s="86">
        <v>0</v>
      </c>
      <c r="AA122" s="68"/>
      <c r="AB122" s="62" t="s">
        <v>791</v>
      </c>
      <c r="AC122" s="62"/>
      <c r="AD122" s="62"/>
      <c r="AE122" s="62"/>
      <c r="AF122" s="69">
        <f t="shared" si="6"/>
        <v>0.5797101433445041</v>
      </c>
      <c r="AG122" s="27"/>
      <c r="AH122" s="27" t="b">
        <f t="shared" si="7"/>
        <v>1</v>
      </c>
    </row>
    <row r="123" spans="1:34" ht="44.25" customHeight="1" x14ac:dyDescent="0.25">
      <c r="A123" s="86">
        <v>110</v>
      </c>
      <c r="B123" s="86">
        <v>2018</v>
      </c>
      <c r="C123" s="87" t="s">
        <v>364</v>
      </c>
      <c r="D123" s="74">
        <v>4</v>
      </c>
      <c r="E123" s="87" t="str">
        <f>IF(D123=1,'Tipo '!$B$2,IF(D123=2,'Tipo '!$B$3,IF(D123=3,'Tipo '!$B$4,IF(D123=4,'Tipo '!$B$5,IF(D123=5,'Tipo '!$B$6,IF(D123=6,'Tipo '!$B$7,IF(D123=7,'Tipo '!$B$8,IF(D123=8,'Tipo '!$B$9,IF(D123=9,'Tipo '!$B$10,IF(D123=10,'Tipo '!$B$11,IF(D123=11,'Tipo '!$B$12,IF(D123=12,'Tipo '!$B$13,IF(D123=13,'Tipo '!$B$14,IF(D123=14,'Tipo '!$B$15,IF(D123=15,'Tipo '!$B$16,IF(D123=16,'Tipo '!$B$17,IF(D123=17,'Tipo '!$B$18,IF(D123=18,'Tipo '!$B$19,IF(D123=19,'Tipo '!$B$20,IF(D123=20,'Tipo '!$B$21,"No ha seleccionado un tipo de contrato válido"))))))))))))))))))))</f>
        <v>CONTRATOS DE PRESTACIÓN DE SERVICIOS</v>
      </c>
      <c r="F123" s="112" t="s">
        <v>104</v>
      </c>
      <c r="G123" s="63" t="s">
        <v>121</v>
      </c>
      <c r="H123" s="64" t="s">
        <v>528</v>
      </c>
      <c r="I123" s="83" t="s">
        <v>162</v>
      </c>
      <c r="J123" s="84"/>
      <c r="K123" s="65" t="str">
        <f>IF(J123=1,'Equivalencia BH-BMPT'!$D$2,IF(J123=2,'Equivalencia BH-BMPT'!$D$3,IF(J123=3,'Equivalencia BH-BMPT'!$D$4,IF(J123=4,'Equivalencia BH-BMPT'!$D$5,IF(J123=5,'Equivalencia BH-BMPT'!$D$6,IF(J123=6,'Equivalencia BH-BMPT'!$D$7,IF(J123=7,'Equivalencia BH-BMPT'!$D$8,IF(J123=8,'Equivalencia BH-BMPT'!$D$9,IF(J123=9,'Equivalencia BH-BMPT'!$D$10,IF(J123=10,'Equivalencia BH-BMPT'!$D$11,IF(J123=11,'Equivalencia BH-BMPT'!$D$12,IF(J123=12,'Equivalencia BH-BMPT'!$D$13,IF(J123=13,'Equivalencia BH-BMPT'!$D$14,IF(J123=14,'Equivalencia BH-BMPT'!$D$15,IF(J123=15,'Equivalencia BH-BMPT'!$D$16,IF(J123=16,'Equivalencia BH-BMPT'!$D$17,IF(J123=17,'Equivalencia BH-BMPT'!$D$18,IF(J123=18,'Equivalencia BH-BMPT'!$D$19,IF(J123=19,'Equivalencia BH-BMPT'!$D$20,IF(J123=20,'Equivalencia BH-BMPT'!$D$21,IF(J123=21,'Equivalencia BH-BMPT'!$D$22,IF(J123=22,'Equivalencia BH-BMPT'!$D$23,IF(J123=23,'Equivalencia BH-BMPT'!#REF!,IF(J123=24,'Equivalencia BH-BMPT'!$D$25,IF(J123=25,'Equivalencia BH-BMPT'!$D$26,IF(J123=26,'Equivalencia BH-BMPT'!$D$27,IF(J123=27,'Equivalencia BH-BMPT'!$D$28,IF(J123=28,'Equivalencia BH-BMPT'!$D$29,IF(J123=29,'Equivalencia BH-BMPT'!$D$30,IF(J123=30,'Equivalencia BH-BMPT'!$D$31,IF(J123=31,'Equivalencia BH-BMPT'!$D$32,IF(J123=32,'Equivalencia BH-BMPT'!$D$33,IF(J123=33,'Equivalencia BH-BMPT'!$D$34,IF(J123=34,'Equivalencia BH-BMPT'!$D$35,IF(J123=35,'Equivalencia BH-BMPT'!$D$36,IF(J123=36,'Equivalencia BH-BMPT'!$D$37,IF(J123=37,'Equivalencia BH-BMPT'!$D$38,IF(J123=38,'Equivalencia BH-BMPT'!#REF!,IF(J123=39,'Equivalencia BH-BMPT'!$D$40,IF(J123=40,'Equivalencia BH-BMPT'!$D$41,IF(J123=41,'Equivalencia BH-BMPT'!$D$42,IF(J123=42,'Equivalencia BH-BMPT'!$D$43,IF(J123=43,'Equivalencia BH-BMPT'!$D$44,IF(J123=44,'Equivalencia BH-BMPT'!$D$45,IF(J123=45,'Equivalencia BH-BMPT'!$D$46,"No ha seleccionado un número de programa")))))))))))))))))))))))))))))))))))))))))))))</f>
        <v>No ha seleccionado un número de programa</v>
      </c>
      <c r="L123" s="79">
        <v>0</v>
      </c>
      <c r="M123" s="76">
        <v>8301417178</v>
      </c>
      <c r="N123" s="97" t="s">
        <v>603</v>
      </c>
      <c r="O123" s="110"/>
      <c r="P123" s="66"/>
      <c r="Q123" s="67"/>
      <c r="R123" s="110"/>
      <c r="S123" s="100">
        <v>1000000</v>
      </c>
      <c r="T123" s="100">
        <f t="shared" si="8"/>
        <v>1000000</v>
      </c>
      <c r="U123" s="100">
        <v>0</v>
      </c>
      <c r="V123" s="105">
        <v>43278</v>
      </c>
      <c r="W123" s="105">
        <v>43278</v>
      </c>
      <c r="X123" s="105">
        <v>43648</v>
      </c>
      <c r="Y123" s="86">
        <v>360</v>
      </c>
      <c r="Z123" s="86">
        <v>0</v>
      </c>
      <c r="AA123" s="68"/>
      <c r="AB123" s="62" t="s">
        <v>791</v>
      </c>
      <c r="AC123" s="62"/>
      <c r="AD123" s="62"/>
      <c r="AE123" s="62"/>
      <c r="AF123" s="69">
        <f t="shared" si="6"/>
        <v>0</v>
      </c>
      <c r="AG123" s="27"/>
      <c r="AH123" s="27" t="b">
        <f t="shared" si="7"/>
        <v>1</v>
      </c>
    </row>
    <row r="124" spans="1:34" ht="44.25" customHeight="1" x14ac:dyDescent="0.25">
      <c r="A124" s="86">
        <v>111</v>
      </c>
      <c r="B124" s="86">
        <v>2018</v>
      </c>
      <c r="C124" s="87" t="s">
        <v>365</v>
      </c>
      <c r="D124" s="74">
        <v>10</v>
      </c>
      <c r="E124" s="87" t="str">
        <f>IF(D124=1,'Tipo '!$B$2,IF(D124=2,'Tipo '!$B$3,IF(D124=3,'Tipo '!$B$4,IF(D124=4,'Tipo '!$B$5,IF(D124=5,'Tipo '!$B$6,IF(D124=6,'Tipo '!$B$7,IF(D124=7,'Tipo '!$B$8,IF(D124=8,'Tipo '!$B$9,IF(D124=9,'Tipo '!$B$10,IF(D124=10,'Tipo '!$B$11,IF(D124=11,'Tipo '!$B$12,IF(D124=12,'Tipo '!$B$13,IF(D124=13,'Tipo '!$B$14,IF(D124=14,'Tipo '!$B$15,IF(D124=15,'Tipo '!$B$16,IF(D124=16,'Tipo '!$B$17,IF(D124=17,'Tipo '!$B$18,IF(D124=18,'Tipo '!$B$19,IF(D124=19,'Tipo '!$B$20,IF(D124=20,'Tipo '!$B$21,"No ha seleccionado un tipo de contrato válido"))))))))))))))))))))</f>
        <v>SEGUROS</v>
      </c>
      <c r="F124" s="112" t="s">
        <v>108</v>
      </c>
      <c r="G124" s="63" t="s">
        <v>125</v>
      </c>
      <c r="H124" s="64" t="s">
        <v>529</v>
      </c>
      <c r="I124" s="83" t="s">
        <v>162</v>
      </c>
      <c r="J124" s="84"/>
      <c r="K124" s="65" t="str">
        <f>IF(J124=1,'Equivalencia BH-BMPT'!$D$2,IF(J124=2,'Equivalencia BH-BMPT'!$D$3,IF(J124=3,'Equivalencia BH-BMPT'!$D$4,IF(J124=4,'Equivalencia BH-BMPT'!$D$5,IF(J124=5,'Equivalencia BH-BMPT'!$D$6,IF(J124=6,'Equivalencia BH-BMPT'!$D$7,IF(J124=7,'Equivalencia BH-BMPT'!$D$8,IF(J124=8,'Equivalencia BH-BMPT'!$D$9,IF(J124=9,'Equivalencia BH-BMPT'!$D$10,IF(J124=10,'Equivalencia BH-BMPT'!$D$11,IF(J124=11,'Equivalencia BH-BMPT'!$D$12,IF(J124=12,'Equivalencia BH-BMPT'!$D$13,IF(J124=13,'Equivalencia BH-BMPT'!$D$14,IF(J124=14,'Equivalencia BH-BMPT'!$D$15,IF(J124=15,'Equivalencia BH-BMPT'!$D$16,IF(J124=16,'Equivalencia BH-BMPT'!$D$17,IF(J124=17,'Equivalencia BH-BMPT'!$D$18,IF(J124=18,'Equivalencia BH-BMPT'!$D$19,IF(J124=19,'Equivalencia BH-BMPT'!$D$20,IF(J124=20,'Equivalencia BH-BMPT'!$D$21,IF(J124=21,'Equivalencia BH-BMPT'!$D$22,IF(J124=22,'Equivalencia BH-BMPT'!$D$23,IF(J124=23,'Equivalencia BH-BMPT'!#REF!,IF(J124=24,'Equivalencia BH-BMPT'!$D$25,IF(J124=25,'Equivalencia BH-BMPT'!$D$26,IF(J124=26,'Equivalencia BH-BMPT'!$D$27,IF(J124=27,'Equivalencia BH-BMPT'!$D$28,IF(J124=28,'Equivalencia BH-BMPT'!$D$29,IF(J124=29,'Equivalencia BH-BMPT'!$D$30,IF(J124=30,'Equivalencia BH-BMPT'!$D$31,IF(J124=31,'Equivalencia BH-BMPT'!$D$32,IF(J124=32,'Equivalencia BH-BMPT'!$D$33,IF(J124=33,'Equivalencia BH-BMPT'!$D$34,IF(J124=34,'Equivalencia BH-BMPT'!$D$35,IF(J124=35,'Equivalencia BH-BMPT'!$D$36,IF(J124=36,'Equivalencia BH-BMPT'!$D$37,IF(J124=37,'Equivalencia BH-BMPT'!$D$38,IF(J124=38,'Equivalencia BH-BMPT'!#REF!,IF(J124=39,'Equivalencia BH-BMPT'!$D$40,IF(J124=40,'Equivalencia BH-BMPT'!$D$41,IF(J124=41,'Equivalencia BH-BMPT'!$D$42,IF(J124=42,'Equivalencia BH-BMPT'!$D$43,IF(J124=43,'Equivalencia BH-BMPT'!$D$44,IF(J124=44,'Equivalencia BH-BMPT'!$D$45,IF(J124=45,'Equivalencia BH-BMPT'!$D$46,"No ha seleccionado un número de programa")))))))))))))))))))))))))))))))))))))))))))))</f>
        <v>No ha seleccionado un número de programa</v>
      </c>
      <c r="L124" s="79">
        <v>0</v>
      </c>
      <c r="M124" s="76">
        <v>860002184</v>
      </c>
      <c r="N124" s="97" t="s">
        <v>604</v>
      </c>
      <c r="O124" s="110"/>
      <c r="P124" s="66"/>
      <c r="Q124" s="67"/>
      <c r="R124" s="110"/>
      <c r="S124" s="100">
        <v>37487456</v>
      </c>
      <c r="T124" s="100">
        <f t="shared" si="8"/>
        <v>37487456</v>
      </c>
      <c r="U124" s="100">
        <v>37458806</v>
      </c>
      <c r="V124" s="105">
        <v>43300</v>
      </c>
      <c r="W124" s="105">
        <v>43315</v>
      </c>
      <c r="X124" s="105">
        <v>43525</v>
      </c>
      <c r="Y124" s="86">
        <v>210</v>
      </c>
      <c r="Z124" s="86">
        <v>0</v>
      </c>
      <c r="AA124" s="68"/>
      <c r="AB124" s="62" t="s">
        <v>791</v>
      </c>
      <c r="AC124" s="62"/>
      <c r="AD124" s="62"/>
      <c r="AE124" s="62"/>
      <c r="AF124" s="69">
        <f t="shared" si="6"/>
        <v>0.99923574435139051</v>
      </c>
      <c r="AG124" s="27"/>
      <c r="AH124" s="27" t="b">
        <f t="shared" si="7"/>
        <v>1</v>
      </c>
    </row>
    <row r="125" spans="1:34" ht="44.25" customHeight="1" x14ac:dyDescent="0.25">
      <c r="A125" s="86">
        <v>112</v>
      </c>
      <c r="B125" s="86">
        <v>2018</v>
      </c>
      <c r="C125" s="87" t="s">
        <v>366</v>
      </c>
      <c r="D125" s="74">
        <v>4</v>
      </c>
      <c r="E125" s="87" t="str">
        <f>IF(D125=1,'Tipo '!$B$2,IF(D125=2,'Tipo '!$B$3,IF(D125=3,'Tipo '!$B$4,IF(D125=4,'Tipo '!$B$5,IF(D125=5,'Tipo '!$B$6,IF(D125=6,'Tipo '!$B$7,IF(D125=7,'Tipo '!$B$8,IF(D125=8,'Tipo '!$B$9,IF(D125=9,'Tipo '!$B$10,IF(D125=10,'Tipo '!$B$11,IF(D125=11,'Tipo '!$B$12,IF(D125=12,'Tipo '!$B$13,IF(D125=13,'Tipo '!$B$14,IF(D125=14,'Tipo '!$B$15,IF(D125=15,'Tipo '!$B$16,IF(D125=16,'Tipo '!$B$17,IF(D125=17,'Tipo '!$B$18,IF(D125=18,'Tipo '!$B$19,IF(D125=19,'Tipo '!$B$20,IF(D125=20,'Tipo '!$B$21,"No ha seleccionado un tipo de contrato válido"))))))))))))))))))))</f>
        <v>CONTRATOS DE PRESTACIÓN DE SERVICIOS</v>
      </c>
      <c r="F125" s="112" t="s">
        <v>108</v>
      </c>
      <c r="G125" s="63" t="s">
        <v>125</v>
      </c>
      <c r="H125" s="64" t="s">
        <v>530</v>
      </c>
      <c r="I125" s="83" t="s">
        <v>163</v>
      </c>
      <c r="J125" s="84">
        <v>2</v>
      </c>
      <c r="K125" s="65" t="str">
        <f>IF(J125=1,'Equivalencia BH-BMPT'!$D$2,IF(J125=2,'Equivalencia BH-BMPT'!$D$3,IF(J125=3,'Equivalencia BH-BMPT'!$D$4,IF(J125=4,'Equivalencia BH-BMPT'!$D$5,IF(J125=5,'Equivalencia BH-BMPT'!$D$6,IF(J125=6,'Equivalencia BH-BMPT'!$D$7,IF(J125=7,'Equivalencia BH-BMPT'!$D$8,IF(J125=8,'Equivalencia BH-BMPT'!$D$9,IF(J125=9,'Equivalencia BH-BMPT'!$D$10,IF(J125=10,'Equivalencia BH-BMPT'!$D$11,IF(J125=11,'Equivalencia BH-BMPT'!$D$12,IF(J125=12,'Equivalencia BH-BMPT'!$D$13,IF(J125=13,'Equivalencia BH-BMPT'!$D$14,IF(J125=14,'Equivalencia BH-BMPT'!$D$15,IF(J125=15,'Equivalencia BH-BMPT'!$D$16,IF(J125=16,'Equivalencia BH-BMPT'!$D$17,IF(J125=17,'Equivalencia BH-BMPT'!$D$18,IF(J125=18,'Equivalencia BH-BMPT'!$D$19,IF(J125=19,'Equivalencia BH-BMPT'!$D$20,IF(J125=20,'Equivalencia BH-BMPT'!$D$21,IF(J125=21,'Equivalencia BH-BMPT'!$D$22,IF(J125=22,'Equivalencia BH-BMPT'!$D$23,IF(J125=23,'Equivalencia BH-BMPT'!#REF!,IF(J125=24,'Equivalencia BH-BMPT'!$D$25,IF(J125=25,'Equivalencia BH-BMPT'!$D$26,IF(J125=26,'Equivalencia BH-BMPT'!$D$27,IF(J125=27,'Equivalencia BH-BMPT'!$D$28,IF(J125=28,'Equivalencia BH-BMPT'!$D$29,IF(J125=29,'Equivalencia BH-BMPT'!$D$30,IF(J125=30,'Equivalencia BH-BMPT'!$D$31,IF(J125=31,'Equivalencia BH-BMPT'!$D$32,IF(J125=32,'Equivalencia BH-BMPT'!$D$33,IF(J125=33,'Equivalencia BH-BMPT'!$D$34,IF(J125=34,'Equivalencia BH-BMPT'!$D$35,IF(J125=35,'Equivalencia BH-BMPT'!$D$36,IF(J125=36,'Equivalencia BH-BMPT'!$D$37,IF(J125=37,'Equivalencia BH-BMPT'!$D$38,IF(J125=38,'Equivalencia BH-BMPT'!#REF!,IF(J125=39,'Equivalencia BH-BMPT'!$D$40,IF(J125=40,'Equivalencia BH-BMPT'!$D$41,IF(J125=41,'Equivalencia BH-BMPT'!$D$42,IF(J125=42,'Equivalencia BH-BMPT'!$D$43,IF(J125=43,'Equivalencia BH-BMPT'!$D$44,IF(J125=44,'Equivalencia BH-BMPT'!$D$45,IF(J125=45,'Equivalencia BH-BMPT'!$D$46,"No ha seleccionado un número de programa")))))))))))))))))))))))))))))))))))))))))))))</f>
        <v>Desarrollo integral desde la gestación hasta la adolescencia</v>
      </c>
      <c r="L125" s="79" t="s">
        <v>649</v>
      </c>
      <c r="M125" s="76">
        <v>900175862</v>
      </c>
      <c r="N125" s="97" t="s">
        <v>755</v>
      </c>
      <c r="O125" s="110">
        <v>140131551</v>
      </c>
      <c r="P125" s="66"/>
      <c r="Q125" s="67"/>
      <c r="R125" s="110"/>
      <c r="S125" s="100">
        <v>0</v>
      </c>
      <c r="T125" s="100">
        <f t="shared" si="8"/>
        <v>140131551</v>
      </c>
      <c r="U125" s="100">
        <v>116994325</v>
      </c>
      <c r="V125" s="105">
        <v>43298</v>
      </c>
      <c r="W125" s="105">
        <v>43321</v>
      </c>
      <c r="X125" s="105">
        <v>43467</v>
      </c>
      <c r="Y125" s="86">
        <v>150</v>
      </c>
      <c r="Z125" s="86">
        <v>0</v>
      </c>
      <c r="AA125" s="68"/>
      <c r="AB125" s="62"/>
      <c r="AC125" s="62" t="s">
        <v>791</v>
      </c>
      <c r="AD125" s="62"/>
      <c r="AE125" s="62"/>
      <c r="AF125" s="69">
        <f t="shared" si="6"/>
        <v>0.83488924631969574</v>
      </c>
      <c r="AG125" s="27"/>
      <c r="AH125" s="27" t="b">
        <f t="shared" si="7"/>
        <v>0</v>
      </c>
    </row>
    <row r="126" spans="1:34" ht="44.25" customHeight="1" x14ac:dyDescent="0.25">
      <c r="A126" s="86">
        <v>113</v>
      </c>
      <c r="B126" s="86">
        <v>2018</v>
      </c>
      <c r="C126" s="87" t="s">
        <v>367</v>
      </c>
      <c r="D126" s="74">
        <v>5</v>
      </c>
      <c r="E126" s="87" t="str">
        <f>IF(D126=1,'Tipo '!$B$2,IF(D126=2,'Tipo '!$B$3,IF(D126=3,'Tipo '!$B$4,IF(D126=4,'Tipo '!$B$5,IF(D126=5,'Tipo '!$B$6,IF(D126=6,'Tipo '!$B$7,IF(D126=7,'Tipo '!$B$8,IF(D126=8,'Tipo '!$B$9,IF(D126=9,'Tipo '!$B$10,IF(D126=10,'Tipo '!$B$11,IF(D126=11,'Tipo '!$B$12,IF(D126=12,'Tipo '!$B$13,IF(D126=13,'Tipo '!$B$14,IF(D126=14,'Tipo '!$B$15,IF(D126=15,'Tipo '!$B$16,IF(D126=16,'Tipo '!$B$17,IF(D126=17,'Tipo '!$B$18,IF(D126=18,'Tipo '!$B$19,IF(D126=19,'Tipo '!$B$20,IF(D126=20,'Tipo '!$B$21,"No ha seleccionado un tipo de contrato válido"))))))))))))))))))))</f>
        <v>CONTRATOS DE PRESTACIÓN DE SERVICIOS PROFESIONALES Y DE APOYO A LA GESTIÓN</v>
      </c>
      <c r="F126" s="112" t="s">
        <v>107</v>
      </c>
      <c r="G126" s="63" t="s">
        <v>116</v>
      </c>
      <c r="H126" s="64" t="s">
        <v>531</v>
      </c>
      <c r="I126" s="83" t="s">
        <v>163</v>
      </c>
      <c r="J126" s="84">
        <v>19</v>
      </c>
      <c r="K126" s="65" t="str">
        <f>IF(J126=1,'Equivalencia BH-BMPT'!$D$2,IF(J126=2,'Equivalencia BH-BMPT'!$D$3,IF(J126=3,'Equivalencia BH-BMPT'!$D$4,IF(J126=4,'Equivalencia BH-BMPT'!$D$5,IF(J126=5,'Equivalencia BH-BMPT'!$D$6,IF(J126=6,'Equivalencia BH-BMPT'!$D$7,IF(J126=7,'Equivalencia BH-BMPT'!$D$8,IF(J126=8,'Equivalencia BH-BMPT'!$D$9,IF(J126=9,'Equivalencia BH-BMPT'!$D$10,IF(J126=10,'Equivalencia BH-BMPT'!$D$11,IF(J126=11,'Equivalencia BH-BMPT'!$D$12,IF(J126=12,'Equivalencia BH-BMPT'!$D$13,IF(J126=13,'Equivalencia BH-BMPT'!$D$14,IF(J126=14,'Equivalencia BH-BMPT'!$D$15,IF(J126=15,'Equivalencia BH-BMPT'!$D$16,IF(J126=16,'Equivalencia BH-BMPT'!$D$17,IF(J126=17,'Equivalencia BH-BMPT'!$D$18,IF(J126=18,'Equivalencia BH-BMPT'!$D$19,IF(J126=19,'Equivalencia BH-BMPT'!$D$20,IF(J126=20,'Equivalencia BH-BMPT'!$D$21,IF(J126=21,'Equivalencia BH-BMPT'!$D$22,IF(J126=22,'Equivalencia BH-BMPT'!$D$23,IF(J126=23,'Equivalencia BH-BMPT'!#REF!,IF(J126=24,'Equivalencia BH-BMPT'!$D$25,IF(J126=25,'Equivalencia BH-BMPT'!$D$26,IF(J126=26,'Equivalencia BH-BMPT'!$D$27,IF(J126=27,'Equivalencia BH-BMPT'!$D$28,IF(J126=28,'Equivalencia BH-BMPT'!$D$29,IF(J126=29,'Equivalencia BH-BMPT'!$D$30,IF(J126=30,'Equivalencia BH-BMPT'!$D$31,IF(J126=31,'Equivalencia BH-BMPT'!$D$32,IF(J126=32,'Equivalencia BH-BMPT'!$D$33,IF(J126=33,'Equivalencia BH-BMPT'!$D$34,IF(J126=34,'Equivalencia BH-BMPT'!$D$35,IF(J126=35,'Equivalencia BH-BMPT'!$D$36,IF(J126=36,'Equivalencia BH-BMPT'!$D$37,IF(J126=37,'Equivalencia BH-BMPT'!$D$38,IF(J126=38,'Equivalencia BH-BMPT'!#REF!,IF(J126=39,'Equivalencia BH-BMPT'!$D$40,IF(J126=40,'Equivalencia BH-BMPT'!$D$41,IF(J126=41,'Equivalencia BH-BMPT'!$D$42,IF(J126=42,'Equivalencia BH-BMPT'!$D$43,IF(J126=43,'Equivalencia BH-BMPT'!$D$44,IF(J126=44,'Equivalencia BH-BMPT'!$D$45,IF(J126=45,'Equivalencia BH-BMPT'!$D$46,"No ha seleccionado un número de programa")))))))))))))))))))))))))))))))))))))))))))))</f>
        <v>Seguridad y convivencia para todos</v>
      </c>
      <c r="L126" s="79" t="s">
        <v>643</v>
      </c>
      <c r="M126" s="76">
        <v>72152335</v>
      </c>
      <c r="N126" s="97" t="s">
        <v>756</v>
      </c>
      <c r="O126" s="110">
        <v>32033230</v>
      </c>
      <c r="P126" s="66"/>
      <c r="Q126" s="67"/>
      <c r="R126" s="110">
        <v>1</v>
      </c>
      <c r="S126" s="100">
        <v>4546652</v>
      </c>
      <c r="T126" s="100">
        <f t="shared" si="8"/>
        <v>36579882</v>
      </c>
      <c r="U126" s="100">
        <v>27693333</v>
      </c>
      <c r="V126" s="105">
        <v>43307</v>
      </c>
      <c r="W126" s="105">
        <v>43307</v>
      </c>
      <c r="X126" s="105">
        <v>43533</v>
      </c>
      <c r="Y126" s="86">
        <v>155</v>
      </c>
      <c r="Z126" s="86">
        <v>69</v>
      </c>
      <c r="AA126" s="68"/>
      <c r="AB126" s="62"/>
      <c r="AC126" s="62" t="s">
        <v>791</v>
      </c>
      <c r="AD126" s="62"/>
      <c r="AE126" s="62"/>
      <c r="AF126" s="69">
        <f t="shared" si="6"/>
        <v>0.75706457992401399</v>
      </c>
      <c r="AG126" s="27"/>
      <c r="AH126" s="27" t="b">
        <f t="shared" si="7"/>
        <v>0</v>
      </c>
    </row>
    <row r="127" spans="1:34" ht="44.25" customHeight="1" x14ac:dyDescent="0.25">
      <c r="A127" s="86">
        <v>114</v>
      </c>
      <c r="B127" s="86">
        <v>2018</v>
      </c>
      <c r="C127" s="87" t="s">
        <v>368</v>
      </c>
      <c r="D127" s="74">
        <v>4</v>
      </c>
      <c r="E127" s="87" t="str">
        <f>IF(D127=1,'Tipo '!$B$2,IF(D127=2,'Tipo '!$B$3,IF(D127=3,'Tipo '!$B$4,IF(D127=4,'Tipo '!$B$5,IF(D127=5,'Tipo '!$B$6,IF(D127=6,'Tipo '!$B$7,IF(D127=7,'Tipo '!$B$8,IF(D127=8,'Tipo '!$B$9,IF(D127=9,'Tipo '!$B$10,IF(D127=10,'Tipo '!$B$11,IF(D127=11,'Tipo '!$B$12,IF(D127=12,'Tipo '!$B$13,IF(D127=13,'Tipo '!$B$14,IF(D127=14,'Tipo '!$B$15,IF(D127=15,'Tipo '!$B$16,IF(D127=16,'Tipo '!$B$17,IF(D127=17,'Tipo '!$B$18,IF(D127=18,'Tipo '!$B$19,IF(D127=19,'Tipo '!$B$20,IF(D127=20,'Tipo '!$B$21,"No ha seleccionado un tipo de contrato válido"))))))))))))))))))))</f>
        <v>CONTRATOS DE PRESTACIÓN DE SERVICIOS</v>
      </c>
      <c r="F127" s="112" t="s">
        <v>104</v>
      </c>
      <c r="G127" s="63" t="s">
        <v>121</v>
      </c>
      <c r="H127" s="64" t="s">
        <v>532</v>
      </c>
      <c r="I127" s="83" t="s">
        <v>163</v>
      </c>
      <c r="J127" s="84">
        <v>45</v>
      </c>
      <c r="K127" s="65" t="str">
        <f>IF(J127=1,'Equivalencia BH-BMPT'!$D$2,IF(J127=2,'Equivalencia BH-BMPT'!$D$3,IF(J127=3,'Equivalencia BH-BMPT'!$D$4,IF(J127=4,'Equivalencia BH-BMPT'!$D$5,IF(J127=5,'Equivalencia BH-BMPT'!$D$6,IF(J127=6,'Equivalencia BH-BMPT'!$D$7,IF(J127=7,'Equivalencia BH-BMPT'!$D$8,IF(J127=8,'Equivalencia BH-BMPT'!$D$9,IF(J127=9,'Equivalencia BH-BMPT'!$D$10,IF(J127=10,'Equivalencia BH-BMPT'!$D$11,IF(J127=11,'Equivalencia BH-BMPT'!$D$12,IF(J127=12,'Equivalencia BH-BMPT'!$D$13,IF(J127=13,'Equivalencia BH-BMPT'!$D$14,IF(J127=14,'Equivalencia BH-BMPT'!$D$15,IF(J127=15,'Equivalencia BH-BMPT'!$D$16,IF(J127=16,'Equivalencia BH-BMPT'!$D$17,IF(J127=17,'Equivalencia BH-BMPT'!$D$18,IF(J127=18,'Equivalencia BH-BMPT'!$D$19,IF(J127=19,'Equivalencia BH-BMPT'!$D$20,IF(J127=20,'Equivalencia BH-BMPT'!$D$21,IF(J127=21,'Equivalencia BH-BMPT'!$D$22,IF(J127=22,'Equivalencia BH-BMPT'!$D$23,IF(J127=23,'Equivalencia BH-BMPT'!#REF!,IF(J127=24,'Equivalencia BH-BMPT'!$D$25,IF(J127=25,'Equivalencia BH-BMPT'!$D$26,IF(J127=26,'Equivalencia BH-BMPT'!$D$27,IF(J127=27,'Equivalencia BH-BMPT'!$D$28,IF(J127=28,'Equivalencia BH-BMPT'!$D$29,IF(J127=29,'Equivalencia BH-BMPT'!$D$30,IF(J127=30,'Equivalencia BH-BMPT'!$D$31,IF(J127=31,'Equivalencia BH-BMPT'!$D$32,IF(J127=32,'Equivalencia BH-BMPT'!$D$33,IF(J127=33,'Equivalencia BH-BMPT'!$D$34,IF(J127=34,'Equivalencia BH-BMPT'!$D$35,IF(J127=35,'Equivalencia BH-BMPT'!$D$36,IF(J127=36,'Equivalencia BH-BMPT'!$D$37,IF(J127=37,'Equivalencia BH-BMPT'!$D$38,IF(J127=38,'Equivalencia BH-BMPT'!#REF!,IF(J127=39,'Equivalencia BH-BMPT'!$D$40,IF(J127=40,'Equivalencia BH-BMPT'!$D$41,IF(J127=41,'Equivalencia BH-BMPT'!$D$42,IF(J127=42,'Equivalencia BH-BMPT'!$D$43,IF(J127=43,'Equivalencia BH-BMPT'!$D$44,IF(J127=44,'Equivalencia BH-BMPT'!$D$45,IF(J127=45,'Equivalencia BH-BMPT'!$D$46,"No ha seleccionado un número de programa")))))))))))))))))))))))))))))))))))))))))))))</f>
        <v>Gobernanza e influencia local, regional e internacional</v>
      </c>
      <c r="L127" s="79" t="s">
        <v>648</v>
      </c>
      <c r="M127" s="76" t="s">
        <v>757</v>
      </c>
      <c r="N127" s="97" t="s">
        <v>758</v>
      </c>
      <c r="O127" s="110">
        <v>4100000</v>
      </c>
      <c r="P127" s="66"/>
      <c r="Q127" s="67"/>
      <c r="R127" s="110"/>
      <c r="S127" s="100">
        <v>0</v>
      </c>
      <c r="T127" s="100">
        <f t="shared" si="8"/>
        <v>4100000</v>
      </c>
      <c r="U127" s="100">
        <v>0</v>
      </c>
      <c r="V127" s="105">
        <v>43313</v>
      </c>
      <c r="W127" s="105">
        <v>43321</v>
      </c>
      <c r="X127" s="105">
        <v>43351</v>
      </c>
      <c r="Y127" s="86">
        <v>30</v>
      </c>
      <c r="Z127" s="86">
        <v>0</v>
      </c>
      <c r="AA127" s="68"/>
      <c r="AB127" s="62"/>
      <c r="AC127" s="62" t="s">
        <v>791</v>
      </c>
      <c r="AD127" s="62"/>
      <c r="AE127" s="62"/>
      <c r="AF127" s="69">
        <f t="shared" si="6"/>
        <v>0</v>
      </c>
      <c r="AG127" s="27"/>
      <c r="AH127" s="27" t="b">
        <f t="shared" si="7"/>
        <v>0</v>
      </c>
    </row>
    <row r="128" spans="1:34" ht="44.25" customHeight="1" x14ac:dyDescent="0.25">
      <c r="A128" s="86">
        <v>115</v>
      </c>
      <c r="B128" s="86">
        <v>2018</v>
      </c>
      <c r="C128" s="87" t="s">
        <v>369</v>
      </c>
      <c r="D128" s="74">
        <v>6</v>
      </c>
      <c r="E128" s="87" t="str">
        <f>IF(D128=1,'Tipo '!$B$2,IF(D128=2,'Tipo '!$B$3,IF(D128=3,'Tipo '!$B$4,IF(D128=4,'Tipo '!$B$5,IF(D128=5,'Tipo '!$B$6,IF(D128=6,'Tipo '!$B$7,IF(D128=7,'Tipo '!$B$8,IF(D128=8,'Tipo '!$B$9,IF(D128=9,'Tipo '!$B$10,IF(D128=10,'Tipo '!$B$11,IF(D128=11,'Tipo '!$B$12,IF(D128=12,'Tipo '!$B$13,IF(D128=13,'Tipo '!$B$14,IF(D128=14,'Tipo '!$B$15,IF(D128=15,'Tipo '!$B$16,IF(D128=16,'Tipo '!$B$17,IF(D128=17,'Tipo '!$B$18,IF(D128=18,'Tipo '!$B$19,IF(D128=19,'Tipo '!$B$20,IF(D128=20,'Tipo '!$B$21,"No ha seleccionado un tipo de contrato válido"))))))))))))))))))))</f>
        <v>COMPRAVENTA DE BIENES MUEBLES</v>
      </c>
      <c r="F128" s="112" t="s">
        <v>104</v>
      </c>
      <c r="G128" s="63" t="s">
        <v>121</v>
      </c>
      <c r="H128" s="64" t="s">
        <v>533</v>
      </c>
      <c r="I128" s="83" t="s">
        <v>162</v>
      </c>
      <c r="J128" s="84"/>
      <c r="K128" s="65" t="str">
        <f>IF(J128=1,'Equivalencia BH-BMPT'!$D$2,IF(J128=2,'Equivalencia BH-BMPT'!$D$3,IF(J128=3,'Equivalencia BH-BMPT'!$D$4,IF(J128=4,'Equivalencia BH-BMPT'!$D$5,IF(J128=5,'Equivalencia BH-BMPT'!$D$6,IF(J128=6,'Equivalencia BH-BMPT'!$D$7,IF(J128=7,'Equivalencia BH-BMPT'!$D$8,IF(J128=8,'Equivalencia BH-BMPT'!$D$9,IF(J128=9,'Equivalencia BH-BMPT'!$D$10,IF(J128=10,'Equivalencia BH-BMPT'!$D$11,IF(J128=11,'Equivalencia BH-BMPT'!$D$12,IF(J128=12,'Equivalencia BH-BMPT'!$D$13,IF(J128=13,'Equivalencia BH-BMPT'!$D$14,IF(J128=14,'Equivalencia BH-BMPT'!$D$15,IF(J128=15,'Equivalencia BH-BMPT'!$D$16,IF(J128=16,'Equivalencia BH-BMPT'!$D$17,IF(J128=17,'Equivalencia BH-BMPT'!$D$18,IF(J128=18,'Equivalencia BH-BMPT'!$D$19,IF(J128=19,'Equivalencia BH-BMPT'!$D$20,IF(J128=20,'Equivalencia BH-BMPT'!$D$21,IF(J128=21,'Equivalencia BH-BMPT'!$D$22,IF(J128=22,'Equivalencia BH-BMPT'!$D$23,IF(J128=23,'Equivalencia BH-BMPT'!#REF!,IF(J128=24,'Equivalencia BH-BMPT'!$D$25,IF(J128=25,'Equivalencia BH-BMPT'!$D$26,IF(J128=26,'Equivalencia BH-BMPT'!$D$27,IF(J128=27,'Equivalencia BH-BMPT'!$D$28,IF(J128=28,'Equivalencia BH-BMPT'!$D$29,IF(J128=29,'Equivalencia BH-BMPT'!$D$30,IF(J128=30,'Equivalencia BH-BMPT'!$D$31,IF(J128=31,'Equivalencia BH-BMPT'!$D$32,IF(J128=32,'Equivalencia BH-BMPT'!$D$33,IF(J128=33,'Equivalencia BH-BMPT'!$D$34,IF(J128=34,'Equivalencia BH-BMPT'!$D$35,IF(J128=35,'Equivalencia BH-BMPT'!$D$36,IF(J128=36,'Equivalencia BH-BMPT'!$D$37,IF(J128=37,'Equivalencia BH-BMPT'!$D$38,IF(J128=38,'Equivalencia BH-BMPT'!#REF!,IF(J128=39,'Equivalencia BH-BMPT'!$D$40,IF(J128=40,'Equivalencia BH-BMPT'!$D$41,IF(J128=41,'Equivalencia BH-BMPT'!$D$42,IF(J128=42,'Equivalencia BH-BMPT'!$D$43,IF(J128=43,'Equivalencia BH-BMPT'!$D$44,IF(J128=44,'Equivalencia BH-BMPT'!$D$45,IF(J128=45,'Equivalencia BH-BMPT'!$D$46,"No ha seleccionado un número de programa")))))))))))))))))))))))))))))))))))))))))))))</f>
        <v>No ha seleccionado un número de programa</v>
      </c>
      <c r="L128" s="79">
        <v>1327</v>
      </c>
      <c r="M128" s="76" t="s">
        <v>788</v>
      </c>
      <c r="N128" s="97" t="s">
        <v>605</v>
      </c>
      <c r="O128" s="110"/>
      <c r="P128" s="66"/>
      <c r="Q128" s="67"/>
      <c r="R128" s="110"/>
      <c r="S128" s="100">
        <v>7417032</v>
      </c>
      <c r="T128" s="100">
        <f t="shared" si="8"/>
        <v>7417032</v>
      </c>
      <c r="U128" s="100">
        <v>0</v>
      </c>
      <c r="V128" s="105">
        <v>43313</v>
      </c>
      <c r="W128" s="105">
        <v>43321</v>
      </c>
      <c r="X128" s="105">
        <v>43381</v>
      </c>
      <c r="Y128" s="86">
        <v>156</v>
      </c>
      <c r="Z128" s="86">
        <v>0</v>
      </c>
      <c r="AA128" s="68"/>
      <c r="AB128" s="62" t="s">
        <v>791</v>
      </c>
      <c r="AC128" s="62"/>
      <c r="AD128" s="62"/>
      <c r="AE128" s="62"/>
      <c r="AF128" s="69">
        <f t="shared" si="6"/>
        <v>0</v>
      </c>
      <c r="AG128" s="27"/>
      <c r="AH128" s="27" t="b">
        <f t="shared" si="7"/>
        <v>1</v>
      </c>
    </row>
    <row r="129" spans="1:34" ht="44.25" customHeight="1" x14ac:dyDescent="0.25">
      <c r="A129" s="86">
        <v>116</v>
      </c>
      <c r="B129" s="86">
        <v>2018</v>
      </c>
      <c r="C129" s="87" t="s">
        <v>370</v>
      </c>
      <c r="D129" s="74">
        <v>4</v>
      </c>
      <c r="E129" s="87" t="str">
        <f>IF(D129=1,'Tipo '!$B$2,IF(D129=2,'Tipo '!$B$3,IF(D129=3,'Tipo '!$B$4,IF(D129=4,'Tipo '!$B$5,IF(D129=5,'Tipo '!$B$6,IF(D129=6,'Tipo '!$B$7,IF(D129=7,'Tipo '!$B$8,IF(D129=8,'Tipo '!$B$9,IF(D129=9,'Tipo '!$B$10,IF(D129=10,'Tipo '!$B$11,IF(D129=11,'Tipo '!$B$12,IF(D129=12,'Tipo '!$B$13,IF(D129=13,'Tipo '!$B$14,IF(D129=14,'Tipo '!$B$15,IF(D129=15,'Tipo '!$B$16,IF(D129=16,'Tipo '!$B$17,IF(D129=17,'Tipo '!$B$18,IF(D129=18,'Tipo '!$B$19,IF(D129=19,'Tipo '!$B$20,IF(D129=20,'Tipo '!$B$21,"No ha seleccionado un tipo de contrato válido"))))))))))))))))))))</f>
        <v>CONTRATOS DE PRESTACIÓN DE SERVICIOS</v>
      </c>
      <c r="F129" s="112" t="s">
        <v>108</v>
      </c>
      <c r="G129" s="63" t="s">
        <v>125</v>
      </c>
      <c r="H129" s="64" t="s">
        <v>534</v>
      </c>
      <c r="I129" s="83" t="s">
        <v>162</v>
      </c>
      <c r="J129" s="84"/>
      <c r="K129" s="65" t="str">
        <f>IF(J129=1,'Equivalencia BH-BMPT'!$D$2,IF(J129=2,'Equivalencia BH-BMPT'!$D$3,IF(J129=3,'Equivalencia BH-BMPT'!$D$4,IF(J129=4,'Equivalencia BH-BMPT'!$D$5,IF(J129=5,'Equivalencia BH-BMPT'!$D$6,IF(J129=6,'Equivalencia BH-BMPT'!$D$7,IF(J129=7,'Equivalencia BH-BMPT'!$D$8,IF(J129=8,'Equivalencia BH-BMPT'!$D$9,IF(J129=9,'Equivalencia BH-BMPT'!$D$10,IF(J129=10,'Equivalencia BH-BMPT'!$D$11,IF(J129=11,'Equivalencia BH-BMPT'!$D$12,IF(J129=12,'Equivalencia BH-BMPT'!$D$13,IF(J129=13,'Equivalencia BH-BMPT'!$D$14,IF(J129=14,'Equivalencia BH-BMPT'!$D$15,IF(J129=15,'Equivalencia BH-BMPT'!$D$16,IF(J129=16,'Equivalencia BH-BMPT'!$D$17,IF(J129=17,'Equivalencia BH-BMPT'!$D$18,IF(J129=18,'Equivalencia BH-BMPT'!$D$19,IF(J129=19,'Equivalencia BH-BMPT'!$D$20,IF(J129=20,'Equivalencia BH-BMPT'!$D$21,IF(J129=21,'Equivalencia BH-BMPT'!$D$22,IF(J129=22,'Equivalencia BH-BMPT'!$D$23,IF(J129=23,'Equivalencia BH-BMPT'!#REF!,IF(J129=24,'Equivalencia BH-BMPT'!$D$25,IF(J129=25,'Equivalencia BH-BMPT'!$D$26,IF(J129=26,'Equivalencia BH-BMPT'!$D$27,IF(J129=27,'Equivalencia BH-BMPT'!$D$28,IF(J129=28,'Equivalencia BH-BMPT'!$D$29,IF(J129=29,'Equivalencia BH-BMPT'!$D$30,IF(J129=30,'Equivalencia BH-BMPT'!$D$31,IF(J129=31,'Equivalencia BH-BMPT'!$D$32,IF(J129=32,'Equivalencia BH-BMPT'!$D$33,IF(J129=33,'Equivalencia BH-BMPT'!$D$34,IF(J129=34,'Equivalencia BH-BMPT'!$D$35,IF(J129=35,'Equivalencia BH-BMPT'!$D$36,IF(J129=36,'Equivalencia BH-BMPT'!$D$37,IF(J129=37,'Equivalencia BH-BMPT'!$D$38,IF(J129=38,'Equivalencia BH-BMPT'!#REF!,IF(J129=39,'Equivalencia BH-BMPT'!$D$40,IF(J129=40,'Equivalencia BH-BMPT'!$D$41,IF(J129=41,'Equivalencia BH-BMPT'!$D$42,IF(J129=42,'Equivalencia BH-BMPT'!$D$43,IF(J129=43,'Equivalencia BH-BMPT'!$D$44,IF(J129=44,'Equivalencia BH-BMPT'!$D$45,IF(J129=45,'Equivalencia BH-BMPT'!$D$46,"No ha seleccionado un número de programa")))))))))))))))))))))))))))))))))))))))))))))</f>
        <v>No ha seleccionado un número de programa</v>
      </c>
      <c r="L129" s="79">
        <v>0</v>
      </c>
      <c r="M129" s="76" t="s">
        <v>789</v>
      </c>
      <c r="N129" s="97" t="s">
        <v>606</v>
      </c>
      <c r="O129" s="110"/>
      <c r="P129" s="66"/>
      <c r="Q129" s="67"/>
      <c r="R129" s="110"/>
      <c r="S129" s="100">
        <v>28526859</v>
      </c>
      <c r="T129" s="100">
        <f t="shared" si="8"/>
        <v>28526859</v>
      </c>
      <c r="U129" s="100">
        <v>10747240</v>
      </c>
      <c r="V129" s="105">
        <v>43314</v>
      </c>
      <c r="W129" s="105">
        <v>43329</v>
      </c>
      <c r="X129" s="105">
        <v>43601</v>
      </c>
      <c r="Y129" s="86">
        <v>270</v>
      </c>
      <c r="Z129" s="86">
        <v>0</v>
      </c>
      <c r="AA129" s="68"/>
      <c r="AB129" s="62" t="s">
        <v>791</v>
      </c>
      <c r="AC129" s="62"/>
      <c r="AD129" s="62"/>
      <c r="AE129" s="62"/>
      <c r="AF129" s="69">
        <f t="shared" si="6"/>
        <v>0.37674109161474806</v>
      </c>
      <c r="AG129" s="27"/>
      <c r="AH129" s="27" t="b">
        <f t="shared" si="7"/>
        <v>1</v>
      </c>
    </row>
    <row r="130" spans="1:34" ht="44.25" customHeight="1" x14ac:dyDescent="0.25">
      <c r="A130" s="86">
        <v>117</v>
      </c>
      <c r="B130" s="86">
        <v>2018</v>
      </c>
      <c r="C130" s="87" t="s">
        <v>371</v>
      </c>
      <c r="D130" s="74">
        <v>4</v>
      </c>
      <c r="E130" s="87" t="str">
        <f>IF(D130=1,'Tipo '!$B$2,IF(D130=2,'Tipo '!$B$3,IF(D130=3,'Tipo '!$B$4,IF(D130=4,'Tipo '!$B$5,IF(D130=5,'Tipo '!$B$6,IF(D130=6,'Tipo '!$B$7,IF(D130=7,'Tipo '!$B$8,IF(D130=8,'Tipo '!$B$9,IF(D130=9,'Tipo '!$B$10,IF(D130=10,'Tipo '!$B$11,IF(D130=11,'Tipo '!$B$12,IF(D130=12,'Tipo '!$B$13,IF(D130=13,'Tipo '!$B$14,IF(D130=14,'Tipo '!$B$15,IF(D130=15,'Tipo '!$B$16,IF(D130=16,'Tipo '!$B$17,IF(D130=17,'Tipo '!$B$18,IF(D130=18,'Tipo '!$B$19,IF(D130=19,'Tipo '!$B$20,IF(D130=20,'Tipo '!$B$21,"No ha seleccionado un tipo de contrato válido"))))))))))))))))))))</f>
        <v>CONTRATOS DE PRESTACIÓN DE SERVICIOS</v>
      </c>
      <c r="F130" s="112" t="s">
        <v>105</v>
      </c>
      <c r="G130" s="63" t="s">
        <v>121</v>
      </c>
      <c r="H130" s="64" t="s">
        <v>535</v>
      </c>
      <c r="I130" s="83" t="s">
        <v>163</v>
      </c>
      <c r="J130" s="84">
        <v>11</v>
      </c>
      <c r="K130" s="65" t="str">
        <f>IF(J130=1,'Equivalencia BH-BMPT'!$D$2,IF(J130=2,'Equivalencia BH-BMPT'!$D$3,IF(J130=3,'Equivalencia BH-BMPT'!$D$4,IF(J130=4,'Equivalencia BH-BMPT'!$D$5,IF(J130=5,'Equivalencia BH-BMPT'!$D$6,IF(J130=6,'Equivalencia BH-BMPT'!$D$7,IF(J130=7,'Equivalencia BH-BMPT'!$D$8,IF(J130=8,'Equivalencia BH-BMPT'!$D$9,IF(J130=9,'Equivalencia BH-BMPT'!$D$10,IF(J130=10,'Equivalencia BH-BMPT'!$D$11,IF(J130=11,'Equivalencia BH-BMPT'!$D$12,IF(J130=12,'Equivalencia BH-BMPT'!$D$13,IF(J130=13,'Equivalencia BH-BMPT'!$D$14,IF(J130=14,'Equivalencia BH-BMPT'!$D$15,IF(J130=15,'Equivalencia BH-BMPT'!$D$16,IF(J130=16,'Equivalencia BH-BMPT'!$D$17,IF(J130=17,'Equivalencia BH-BMPT'!$D$18,IF(J130=18,'Equivalencia BH-BMPT'!$D$19,IF(J130=19,'Equivalencia BH-BMPT'!$D$20,IF(J130=20,'Equivalencia BH-BMPT'!$D$21,IF(J130=21,'Equivalencia BH-BMPT'!$D$22,IF(J130=22,'Equivalencia BH-BMPT'!$D$23,IF(J130=23,'Equivalencia BH-BMPT'!#REF!,IF(J130=24,'Equivalencia BH-BMPT'!$D$25,IF(J130=25,'Equivalencia BH-BMPT'!$D$26,IF(J130=26,'Equivalencia BH-BMPT'!$D$27,IF(J130=27,'Equivalencia BH-BMPT'!$D$28,IF(J130=28,'Equivalencia BH-BMPT'!$D$29,IF(J130=29,'Equivalencia BH-BMPT'!$D$30,IF(J130=30,'Equivalencia BH-BMPT'!$D$31,IF(J130=31,'Equivalencia BH-BMPT'!$D$32,IF(J130=32,'Equivalencia BH-BMPT'!$D$33,IF(J130=33,'Equivalencia BH-BMPT'!$D$34,IF(J130=34,'Equivalencia BH-BMPT'!$D$35,IF(J130=35,'Equivalencia BH-BMPT'!$D$36,IF(J130=36,'Equivalencia BH-BMPT'!$D$37,IF(J130=37,'Equivalencia BH-BMPT'!$D$38,IF(J130=38,'Equivalencia BH-BMPT'!#REF!,IF(J130=39,'Equivalencia BH-BMPT'!$D$40,IF(J130=40,'Equivalencia BH-BMPT'!$D$41,IF(J130=41,'Equivalencia BH-BMPT'!$D$42,IF(J130=42,'Equivalencia BH-BMPT'!$D$43,IF(J130=43,'Equivalencia BH-BMPT'!$D$44,IF(J130=44,'Equivalencia BH-BMPT'!$D$45,IF(J130=45,'Equivalencia BH-BMPT'!$D$46,"No ha seleccionado un número de programa")))))))))))))))))))))))))))))))))))))))))))))</f>
        <v>Mejores oportunidades para el desarrollo a través de la cultura, la recreación y el deporte</v>
      </c>
      <c r="L130" s="79" t="s">
        <v>650</v>
      </c>
      <c r="M130" s="76" t="s">
        <v>759</v>
      </c>
      <c r="N130" s="97" t="s">
        <v>760</v>
      </c>
      <c r="O130" s="110">
        <v>475393100</v>
      </c>
      <c r="P130" s="66"/>
      <c r="Q130" s="67"/>
      <c r="R130" s="110"/>
      <c r="S130" s="100">
        <v>0</v>
      </c>
      <c r="T130" s="100">
        <f t="shared" si="8"/>
        <v>475393100</v>
      </c>
      <c r="U130" s="100">
        <v>0</v>
      </c>
      <c r="V130" s="105">
        <v>43328</v>
      </c>
      <c r="W130" s="105">
        <v>43368</v>
      </c>
      <c r="X130" s="105">
        <v>43548</v>
      </c>
      <c r="Y130" s="86">
        <v>180</v>
      </c>
      <c r="Z130" s="86">
        <v>0</v>
      </c>
      <c r="AA130" s="68"/>
      <c r="AB130" s="62"/>
      <c r="AC130" s="62" t="s">
        <v>791</v>
      </c>
      <c r="AD130" s="62"/>
      <c r="AE130" s="62"/>
      <c r="AF130" s="69">
        <f t="shared" si="6"/>
        <v>0</v>
      </c>
      <c r="AG130" s="27"/>
      <c r="AH130" s="27" t="b">
        <f t="shared" si="7"/>
        <v>0</v>
      </c>
    </row>
    <row r="131" spans="1:34" ht="44.25" customHeight="1" x14ac:dyDescent="0.25">
      <c r="A131" s="86">
        <v>118</v>
      </c>
      <c r="B131" s="86">
        <v>2018</v>
      </c>
      <c r="C131" s="87" t="s">
        <v>372</v>
      </c>
      <c r="D131" s="74">
        <v>5</v>
      </c>
      <c r="E131" s="87" t="str">
        <f>IF(D131=1,'Tipo '!$B$2,IF(D131=2,'Tipo '!$B$3,IF(D131=3,'Tipo '!$B$4,IF(D131=4,'Tipo '!$B$5,IF(D131=5,'Tipo '!$B$6,IF(D131=6,'Tipo '!$B$7,IF(D131=7,'Tipo '!$B$8,IF(D131=8,'Tipo '!$B$9,IF(D131=9,'Tipo '!$B$10,IF(D131=10,'Tipo '!$B$11,IF(D131=11,'Tipo '!$B$12,IF(D131=12,'Tipo '!$B$13,IF(D131=13,'Tipo '!$B$14,IF(D131=14,'Tipo '!$B$15,IF(D131=15,'Tipo '!$B$16,IF(D131=16,'Tipo '!$B$17,IF(D131=17,'Tipo '!$B$18,IF(D131=18,'Tipo '!$B$19,IF(D131=19,'Tipo '!$B$20,IF(D131=20,'Tipo '!$B$21,"No ha seleccionado un tipo de contrato válido"))))))))))))))))))))</f>
        <v>CONTRATOS DE PRESTACIÓN DE SERVICIOS PROFESIONALES Y DE APOYO A LA GESTIÓN</v>
      </c>
      <c r="F131" s="112" t="s">
        <v>107</v>
      </c>
      <c r="G131" s="63" t="s">
        <v>116</v>
      </c>
      <c r="H131" s="64" t="s">
        <v>536</v>
      </c>
      <c r="I131" s="83" t="s">
        <v>163</v>
      </c>
      <c r="J131" s="84">
        <v>45</v>
      </c>
      <c r="K131" s="65" t="str">
        <f>IF(J131=1,'Equivalencia BH-BMPT'!$D$2,IF(J131=2,'Equivalencia BH-BMPT'!$D$3,IF(J131=3,'Equivalencia BH-BMPT'!$D$4,IF(J131=4,'Equivalencia BH-BMPT'!$D$5,IF(J131=5,'Equivalencia BH-BMPT'!$D$6,IF(J131=6,'Equivalencia BH-BMPT'!$D$7,IF(J131=7,'Equivalencia BH-BMPT'!$D$8,IF(J131=8,'Equivalencia BH-BMPT'!$D$9,IF(J131=9,'Equivalencia BH-BMPT'!$D$10,IF(J131=10,'Equivalencia BH-BMPT'!$D$11,IF(J131=11,'Equivalencia BH-BMPT'!$D$12,IF(J131=12,'Equivalencia BH-BMPT'!$D$13,IF(J131=13,'Equivalencia BH-BMPT'!$D$14,IF(J131=14,'Equivalencia BH-BMPT'!$D$15,IF(J131=15,'Equivalencia BH-BMPT'!$D$16,IF(J131=16,'Equivalencia BH-BMPT'!$D$17,IF(J131=17,'Equivalencia BH-BMPT'!$D$18,IF(J131=18,'Equivalencia BH-BMPT'!$D$19,IF(J131=19,'Equivalencia BH-BMPT'!$D$20,IF(J131=20,'Equivalencia BH-BMPT'!$D$21,IF(J131=21,'Equivalencia BH-BMPT'!$D$22,IF(J131=22,'Equivalencia BH-BMPT'!$D$23,IF(J131=23,'Equivalencia BH-BMPT'!#REF!,IF(J131=24,'Equivalencia BH-BMPT'!$D$25,IF(J131=25,'Equivalencia BH-BMPT'!$D$26,IF(J131=26,'Equivalencia BH-BMPT'!$D$27,IF(J131=27,'Equivalencia BH-BMPT'!$D$28,IF(J131=28,'Equivalencia BH-BMPT'!$D$29,IF(J131=29,'Equivalencia BH-BMPT'!$D$30,IF(J131=30,'Equivalencia BH-BMPT'!$D$31,IF(J131=31,'Equivalencia BH-BMPT'!$D$32,IF(J131=32,'Equivalencia BH-BMPT'!$D$33,IF(J131=33,'Equivalencia BH-BMPT'!$D$34,IF(J131=34,'Equivalencia BH-BMPT'!$D$35,IF(J131=35,'Equivalencia BH-BMPT'!$D$36,IF(J131=36,'Equivalencia BH-BMPT'!$D$37,IF(J131=37,'Equivalencia BH-BMPT'!$D$38,IF(J131=38,'Equivalencia BH-BMPT'!#REF!,IF(J131=39,'Equivalencia BH-BMPT'!$D$40,IF(J131=40,'Equivalencia BH-BMPT'!$D$41,IF(J131=41,'Equivalencia BH-BMPT'!$D$42,IF(J131=42,'Equivalencia BH-BMPT'!$D$43,IF(J131=43,'Equivalencia BH-BMPT'!$D$44,IF(J131=44,'Equivalencia BH-BMPT'!$D$45,IF(J131=45,'Equivalencia BH-BMPT'!$D$46,"No ha seleccionado un número de programa")))))))))))))))))))))))))))))))))))))))))))))</f>
        <v>Gobernanza e influencia local, regional e internacional</v>
      </c>
      <c r="L131" s="79" t="s">
        <v>642</v>
      </c>
      <c r="M131" s="113">
        <v>52841576</v>
      </c>
      <c r="N131" s="97" t="s">
        <v>761</v>
      </c>
      <c r="O131" s="110">
        <v>24800000</v>
      </c>
      <c r="P131" s="66"/>
      <c r="Q131" s="67"/>
      <c r="R131" s="110">
        <v>1</v>
      </c>
      <c r="S131" s="100">
        <v>4133320</v>
      </c>
      <c r="T131" s="100">
        <f t="shared" si="8"/>
        <v>28933320</v>
      </c>
      <c r="U131" s="100">
        <v>20873333</v>
      </c>
      <c r="V131" s="105">
        <v>43339</v>
      </c>
      <c r="W131" s="105">
        <v>43341</v>
      </c>
      <c r="X131" s="105">
        <v>43482</v>
      </c>
      <c r="Y131" s="86">
        <v>157</v>
      </c>
      <c r="Z131" s="86">
        <v>20</v>
      </c>
      <c r="AA131" s="68"/>
      <c r="AB131" s="62"/>
      <c r="AC131" s="62" t="s">
        <v>791</v>
      </c>
      <c r="AD131" s="62"/>
      <c r="AE131" s="62"/>
      <c r="AF131" s="69">
        <f t="shared" si="6"/>
        <v>0.7214288923635449</v>
      </c>
      <c r="AG131" s="27"/>
      <c r="AH131" s="27" t="b">
        <f t="shared" si="7"/>
        <v>0</v>
      </c>
    </row>
    <row r="132" spans="1:34" ht="44.25" customHeight="1" x14ac:dyDescent="0.25">
      <c r="A132" s="86">
        <v>119</v>
      </c>
      <c r="B132" s="86">
        <v>2018</v>
      </c>
      <c r="C132" s="87" t="s">
        <v>373</v>
      </c>
      <c r="D132" s="74">
        <v>4</v>
      </c>
      <c r="E132" s="87" t="str">
        <f>IF(D132=1,'Tipo '!$B$2,IF(D132=2,'Tipo '!$B$3,IF(D132=3,'Tipo '!$B$4,IF(D132=4,'Tipo '!$B$5,IF(D132=5,'Tipo '!$B$6,IF(D132=6,'Tipo '!$B$7,IF(D132=7,'Tipo '!$B$8,IF(D132=8,'Tipo '!$B$9,IF(D132=9,'Tipo '!$B$10,IF(D132=10,'Tipo '!$B$11,IF(D132=11,'Tipo '!$B$12,IF(D132=12,'Tipo '!$B$13,IF(D132=13,'Tipo '!$B$14,IF(D132=14,'Tipo '!$B$15,IF(D132=15,'Tipo '!$B$16,IF(D132=16,'Tipo '!$B$17,IF(D132=17,'Tipo '!$B$18,IF(D132=18,'Tipo '!$B$19,IF(D132=19,'Tipo '!$B$20,IF(D132=20,'Tipo '!$B$21,"No ha seleccionado un tipo de contrato válido"))))))))))))))))))))</f>
        <v>CONTRATOS DE PRESTACIÓN DE SERVICIOS</v>
      </c>
      <c r="F132" s="112" t="s">
        <v>105</v>
      </c>
      <c r="G132" s="63" t="s">
        <v>121</v>
      </c>
      <c r="H132" s="64" t="s">
        <v>537</v>
      </c>
      <c r="I132" s="83" t="s">
        <v>163</v>
      </c>
      <c r="J132" s="84">
        <v>11</v>
      </c>
      <c r="K132" s="65" t="str">
        <f>IF(J132=1,'Equivalencia BH-BMPT'!$D$2,IF(J132=2,'Equivalencia BH-BMPT'!$D$3,IF(J132=3,'Equivalencia BH-BMPT'!$D$4,IF(J132=4,'Equivalencia BH-BMPT'!$D$5,IF(J132=5,'Equivalencia BH-BMPT'!$D$6,IF(J132=6,'Equivalencia BH-BMPT'!$D$7,IF(J132=7,'Equivalencia BH-BMPT'!$D$8,IF(J132=8,'Equivalencia BH-BMPT'!$D$9,IF(J132=9,'Equivalencia BH-BMPT'!$D$10,IF(J132=10,'Equivalencia BH-BMPT'!$D$11,IF(J132=11,'Equivalencia BH-BMPT'!$D$12,IF(J132=12,'Equivalencia BH-BMPT'!$D$13,IF(J132=13,'Equivalencia BH-BMPT'!$D$14,IF(J132=14,'Equivalencia BH-BMPT'!$D$15,IF(J132=15,'Equivalencia BH-BMPT'!$D$16,IF(J132=16,'Equivalencia BH-BMPT'!$D$17,IF(J132=17,'Equivalencia BH-BMPT'!$D$18,IF(J132=18,'Equivalencia BH-BMPT'!$D$19,IF(J132=19,'Equivalencia BH-BMPT'!$D$20,IF(J132=20,'Equivalencia BH-BMPT'!$D$21,IF(J132=21,'Equivalencia BH-BMPT'!$D$22,IF(J132=22,'Equivalencia BH-BMPT'!$D$23,IF(J132=23,'Equivalencia BH-BMPT'!#REF!,IF(J132=24,'Equivalencia BH-BMPT'!$D$25,IF(J132=25,'Equivalencia BH-BMPT'!$D$26,IF(J132=26,'Equivalencia BH-BMPT'!$D$27,IF(J132=27,'Equivalencia BH-BMPT'!$D$28,IF(J132=28,'Equivalencia BH-BMPT'!$D$29,IF(J132=29,'Equivalencia BH-BMPT'!$D$30,IF(J132=30,'Equivalencia BH-BMPT'!$D$31,IF(J132=31,'Equivalencia BH-BMPT'!$D$32,IF(J132=32,'Equivalencia BH-BMPT'!$D$33,IF(J132=33,'Equivalencia BH-BMPT'!$D$34,IF(J132=34,'Equivalencia BH-BMPT'!$D$35,IF(J132=35,'Equivalencia BH-BMPT'!$D$36,IF(J132=36,'Equivalencia BH-BMPT'!$D$37,IF(J132=37,'Equivalencia BH-BMPT'!$D$38,IF(J132=38,'Equivalencia BH-BMPT'!#REF!,IF(J132=39,'Equivalencia BH-BMPT'!$D$40,IF(J132=40,'Equivalencia BH-BMPT'!$D$41,IF(J132=41,'Equivalencia BH-BMPT'!$D$42,IF(J132=42,'Equivalencia BH-BMPT'!$D$43,IF(J132=43,'Equivalencia BH-BMPT'!$D$44,IF(J132=44,'Equivalencia BH-BMPT'!$D$45,IF(J132=45,'Equivalencia BH-BMPT'!$D$46,"No ha seleccionado un número de programa")))))))))))))))))))))))))))))))))))))))))))))</f>
        <v>Mejores oportunidades para el desarrollo a través de la cultura, la recreación y el deporte</v>
      </c>
      <c r="L132" s="79" t="s">
        <v>650</v>
      </c>
      <c r="M132" s="76" t="s">
        <v>762</v>
      </c>
      <c r="N132" s="97" t="s">
        <v>763</v>
      </c>
      <c r="O132" s="110">
        <v>278003038</v>
      </c>
      <c r="P132" s="66"/>
      <c r="Q132" s="67"/>
      <c r="R132" s="110"/>
      <c r="S132" s="100">
        <v>0</v>
      </c>
      <c r="T132" s="100">
        <f t="shared" si="8"/>
        <v>278003038</v>
      </c>
      <c r="U132" s="100">
        <v>0</v>
      </c>
      <c r="V132" s="105">
        <v>43349</v>
      </c>
      <c r="W132" s="105">
        <v>43350</v>
      </c>
      <c r="X132" s="105">
        <v>43561</v>
      </c>
      <c r="Y132" s="86">
        <v>210</v>
      </c>
      <c r="Z132" s="86">
        <v>0</v>
      </c>
      <c r="AA132" s="68"/>
      <c r="AB132" s="62"/>
      <c r="AC132" s="62" t="s">
        <v>791</v>
      </c>
      <c r="AD132" s="62"/>
      <c r="AE132" s="62"/>
      <c r="AF132" s="69">
        <f t="shared" si="6"/>
        <v>0</v>
      </c>
      <c r="AG132" s="27"/>
      <c r="AH132" s="27" t="b">
        <f t="shared" si="7"/>
        <v>0</v>
      </c>
    </row>
    <row r="133" spans="1:34" ht="44.25" customHeight="1" x14ac:dyDescent="0.25">
      <c r="A133" s="86">
        <v>120</v>
      </c>
      <c r="B133" s="86">
        <v>2018</v>
      </c>
      <c r="C133" s="87" t="s">
        <v>374</v>
      </c>
      <c r="D133" s="74">
        <v>3</v>
      </c>
      <c r="E133" s="87" t="str">
        <f>IF(D133=1,'Tipo '!$B$2,IF(D133=2,'Tipo '!$B$3,IF(D133=3,'Tipo '!$B$4,IF(D133=4,'Tipo '!$B$5,IF(D133=5,'Tipo '!$B$6,IF(D133=6,'Tipo '!$B$7,IF(D133=7,'Tipo '!$B$8,IF(D133=8,'Tipo '!$B$9,IF(D133=9,'Tipo '!$B$10,IF(D133=10,'Tipo '!$B$11,IF(D133=11,'Tipo '!$B$12,IF(D133=12,'Tipo '!$B$13,IF(D133=13,'Tipo '!$B$14,IF(D133=14,'Tipo '!$B$15,IF(D133=15,'Tipo '!$B$16,IF(D133=16,'Tipo '!$B$17,IF(D133=17,'Tipo '!$B$18,IF(D133=18,'Tipo '!$B$19,IF(D133=19,'Tipo '!$B$20,IF(D133=20,'Tipo '!$B$21,"No ha seleccionado un tipo de contrato válido"))))))))))))))))))))</f>
        <v>INTERVENTORÍA</v>
      </c>
      <c r="F133" s="112" t="s">
        <v>104</v>
      </c>
      <c r="G133" s="63" t="s">
        <v>121</v>
      </c>
      <c r="H133" s="64" t="s">
        <v>538</v>
      </c>
      <c r="I133" s="83" t="s">
        <v>163</v>
      </c>
      <c r="J133" s="84">
        <v>11</v>
      </c>
      <c r="K133" s="65" t="str">
        <f>IF(J133=1,'Equivalencia BH-BMPT'!$D$2,IF(J133=2,'Equivalencia BH-BMPT'!$D$3,IF(J133=3,'Equivalencia BH-BMPT'!$D$4,IF(J133=4,'Equivalencia BH-BMPT'!$D$5,IF(J133=5,'Equivalencia BH-BMPT'!$D$6,IF(J133=6,'Equivalencia BH-BMPT'!$D$7,IF(J133=7,'Equivalencia BH-BMPT'!$D$8,IF(J133=8,'Equivalencia BH-BMPT'!$D$9,IF(J133=9,'Equivalencia BH-BMPT'!$D$10,IF(J133=10,'Equivalencia BH-BMPT'!$D$11,IF(J133=11,'Equivalencia BH-BMPT'!$D$12,IF(J133=12,'Equivalencia BH-BMPT'!$D$13,IF(J133=13,'Equivalencia BH-BMPT'!$D$14,IF(J133=14,'Equivalencia BH-BMPT'!$D$15,IF(J133=15,'Equivalencia BH-BMPT'!$D$16,IF(J133=16,'Equivalencia BH-BMPT'!$D$17,IF(J133=17,'Equivalencia BH-BMPT'!$D$18,IF(J133=18,'Equivalencia BH-BMPT'!$D$19,IF(J133=19,'Equivalencia BH-BMPT'!$D$20,IF(J133=20,'Equivalencia BH-BMPT'!$D$21,IF(J133=21,'Equivalencia BH-BMPT'!$D$22,IF(J133=22,'Equivalencia BH-BMPT'!$D$23,IF(J133=23,'Equivalencia BH-BMPT'!#REF!,IF(J133=24,'Equivalencia BH-BMPT'!$D$25,IF(J133=25,'Equivalencia BH-BMPT'!$D$26,IF(J133=26,'Equivalencia BH-BMPT'!$D$27,IF(J133=27,'Equivalencia BH-BMPT'!$D$28,IF(J133=28,'Equivalencia BH-BMPT'!$D$29,IF(J133=29,'Equivalencia BH-BMPT'!$D$30,IF(J133=30,'Equivalencia BH-BMPT'!$D$31,IF(J133=31,'Equivalencia BH-BMPT'!$D$32,IF(J133=32,'Equivalencia BH-BMPT'!$D$33,IF(J133=33,'Equivalencia BH-BMPT'!$D$34,IF(J133=34,'Equivalencia BH-BMPT'!$D$35,IF(J133=35,'Equivalencia BH-BMPT'!$D$36,IF(J133=36,'Equivalencia BH-BMPT'!$D$37,IF(J133=37,'Equivalencia BH-BMPT'!$D$38,IF(J133=38,'Equivalencia BH-BMPT'!#REF!,IF(J133=39,'Equivalencia BH-BMPT'!$D$40,IF(J133=40,'Equivalencia BH-BMPT'!$D$41,IF(J133=41,'Equivalencia BH-BMPT'!$D$42,IF(J133=42,'Equivalencia BH-BMPT'!$D$43,IF(J133=43,'Equivalencia BH-BMPT'!$D$44,IF(J133=44,'Equivalencia BH-BMPT'!$D$45,IF(J133=45,'Equivalencia BH-BMPT'!$D$46,"No ha seleccionado un número de programa")))))))))))))))))))))))))))))))))))))))))))))</f>
        <v>Mejores oportunidades para el desarrollo a través de la cultura, la recreación y el deporte</v>
      </c>
      <c r="L133" s="79" t="s">
        <v>650</v>
      </c>
      <c r="M133" s="113">
        <v>79499411</v>
      </c>
      <c r="N133" s="97" t="s">
        <v>764</v>
      </c>
      <c r="O133" s="110">
        <v>14000000</v>
      </c>
      <c r="P133" s="66"/>
      <c r="Q133" s="67"/>
      <c r="R133" s="110"/>
      <c r="S133" s="100">
        <v>0</v>
      </c>
      <c r="T133" s="100">
        <f t="shared" si="8"/>
        <v>14000000</v>
      </c>
      <c r="U133" s="100">
        <v>2000000</v>
      </c>
      <c r="V133" s="105">
        <v>43353</v>
      </c>
      <c r="W133" s="105">
        <v>43360</v>
      </c>
      <c r="X133" s="105">
        <v>43571</v>
      </c>
      <c r="Y133" s="86">
        <v>210</v>
      </c>
      <c r="Z133" s="86">
        <v>0</v>
      </c>
      <c r="AA133" s="68"/>
      <c r="AB133" s="62"/>
      <c r="AC133" s="62" t="s">
        <v>791</v>
      </c>
      <c r="AD133" s="62"/>
      <c r="AE133" s="62"/>
      <c r="AF133" s="69">
        <f t="shared" si="6"/>
        <v>0.14285714285714285</v>
      </c>
      <c r="AG133" s="27"/>
      <c r="AH133" s="27" t="b">
        <f t="shared" si="7"/>
        <v>0</v>
      </c>
    </row>
    <row r="134" spans="1:34" ht="44.25" customHeight="1" x14ac:dyDescent="0.25">
      <c r="A134" s="86">
        <v>121</v>
      </c>
      <c r="B134" s="86">
        <v>2018</v>
      </c>
      <c r="C134" s="87" t="s">
        <v>375</v>
      </c>
      <c r="D134" s="74">
        <v>5</v>
      </c>
      <c r="E134" s="87" t="str">
        <f>IF(D134=1,'Tipo '!$B$2,IF(D134=2,'Tipo '!$B$3,IF(D134=3,'Tipo '!$B$4,IF(D134=4,'Tipo '!$B$5,IF(D134=5,'Tipo '!$B$6,IF(D134=6,'Tipo '!$B$7,IF(D134=7,'Tipo '!$B$8,IF(D134=8,'Tipo '!$B$9,IF(D134=9,'Tipo '!$B$10,IF(D134=10,'Tipo '!$B$11,IF(D134=11,'Tipo '!$B$12,IF(D134=12,'Tipo '!$B$13,IF(D134=13,'Tipo '!$B$14,IF(D134=14,'Tipo '!$B$15,IF(D134=15,'Tipo '!$B$16,IF(D134=16,'Tipo '!$B$17,IF(D134=17,'Tipo '!$B$18,IF(D134=18,'Tipo '!$B$19,IF(D134=19,'Tipo '!$B$20,IF(D134=20,'Tipo '!$B$21,"No ha seleccionado un tipo de contrato válido"))))))))))))))))))))</f>
        <v>CONTRATOS DE PRESTACIÓN DE SERVICIOS PROFESIONALES Y DE APOYO A LA GESTIÓN</v>
      </c>
      <c r="F134" s="112" t="s">
        <v>107</v>
      </c>
      <c r="G134" s="63" t="s">
        <v>116</v>
      </c>
      <c r="H134" s="64" t="s">
        <v>539</v>
      </c>
      <c r="I134" s="83" t="s">
        <v>163</v>
      </c>
      <c r="J134" s="84">
        <v>45</v>
      </c>
      <c r="K134" s="65" t="str">
        <f>IF(J134=1,'Equivalencia BH-BMPT'!$D$2,IF(J134=2,'Equivalencia BH-BMPT'!$D$3,IF(J134=3,'Equivalencia BH-BMPT'!$D$4,IF(J134=4,'Equivalencia BH-BMPT'!$D$5,IF(J134=5,'Equivalencia BH-BMPT'!$D$6,IF(J134=6,'Equivalencia BH-BMPT'!$D$7,IF(J134=7,'Equivalencia BH-BMPT'!$D$8,IF(J134=8,'Equivalencia BH-BMPT'!$D$9,IF(J134=9,'Equivalencia BH-BMPT'!$D$10,IF(J134=10,'Equivalencia BH-BMPT'!$D$11,IF(J134=11,'Equivalencia BH-BMPT'!$D$12,IF(J134=12,'Equivalencia BH-BMPT'!$D$13,IF(J134=13,'Equivalencia BH-BMPT'!$D$14,IF(J134=14,'Equivalencia BH-BMPT'!$D$15,IF(J134=15,'Equivalencia BH-BMPT'!$D$16,IF(J134=16,'Equivalencia BH-BMPT'!$D$17,IF(J134=17,'Equivalencia BH-BMPT'!$D$18,IF(J134=18,'Equivalencia BH-BMPT'!$D$19,IF(J134=19,'Equivalencia BH-BMPT'!$D$20,IF(J134=20,'Equivalencia BH-BMPT'!$D$21,IF(J134=21,'Equivalencia BH-BMPT'!$D$22,IF(J134=22,'Equivalencia BH-BMPT'!$D$23,IF(J134=23,'Equivalencia BH-BMPT'!#REF!,IF(J134=24,'Equivalencia BH-BMPT'!$D$25,IF(J134=25,'Equivalencia BH-BMPT'!$D$26,IF(J134=26,'Equivalencia BH-BMPT'!$D$27,IF(J134=27,'Equivalencia BH-BMPT'!$D$28,IF(J134=28,'Equivalencia BH-BMPT'!$D$29,IF(J134=29,'Equivalencia BH-BMPT'!$D$30,IF(J134=30,'Equivalencia BH-BMPT'!$D$31,IF(J134=31,'Equivalencia BH-BMPT'!$D$32,IF(J134=32,'Equivalencia BH-BMPT'!$D$33,IF(J134=33,'Equivalencia BH-BMPT'!$D$34,IF(J134=34,'Equivalencia BH-BMPT'!$D$35,IF(J134=35,'Equivalencia BH-BMPT'!$D$36,IF(J134=36,'Equivalencia BH-BMPT'!$D$37,IF(J134=37,'Equivalencia BH-BMPT'!$D$38,IF(J134=38,'Equivalencia BH-BMPT'!#REF!,IF(J134=39,'Equivalencia BH-BMPT'!$D$40,IF(J134=40,'Equivalencia BH-BMPT'!$D$41,IF(J134=41,'Equivalencia BH-BMPT'!$D$42,IF(J134=42,'Equivalencia BH-BMPT'!$D$43,IF(J134=43,'Equivalencia BH-BMPT'!$D$44,IF(J134=44,'Equivalencia BH-BMPT'!$D$45,IF(J134=45,'Equivalencia BH-BMPT'!$D$46,"No ha seleccionado un número de programa")))))))))))))))))))))))))))))))))))))))))))))</f>
        <v>Gobernanza e influencia local, regional e internacional</v>
      </c>
      <c r="L134" s="79" t="s">
        <v>642</v>
      </c>
      <c r="M134" s="113">
        <v>1065617433</v>
      </c>
      <c r="N134" s="97" t="s">
        <v>607</v>
      </c>
      <c r="O134" s="110">
        <v>18961962</v>
      </c>
      <c r="P134" s="66"/>
      <c r="Q134" s="67"/>
      <c r="R134" s="110"/>
      <c r="S134" s="100">
        <v>0</v>
      </c>
      <c r="T134" s="100">
        <f t="shared" si="8"/>
        <v>18961962</v>
      </c>
      <c r="U134" s="100">
        <v>15468969</v>
      </c>
      <c r="V134" s="105">
        <v>43350</v>
      </c>
      <c r="W134" s="105">
        <v>43350</v>
      </c>
      <c r="X134" s="105">
        <v>43464</v>
      </c>
      <c r="Y134" s="86">
        <v>114</v>
      </c>
      <c r="Z134" s="86">
        <v>0</v>
      </c>
      <c r="AA134" s="68"/>
      <c r="AB134" s="62"/>
      <c r="AC134" s="62" t="s">
        <v>791</v>
      </c>
      <c r="AD134" s="62"/>
      <c r="AE134" s="62"/>
      <c r="AF134" s="69">
        <f t="shared" si="6"/>
        <v>0.81578947368421051</v>
      </c>
      <c r="AG134" s="27"/>
      <c r="AH134" s="27" t="b">
        <f t="shared" si="7"/>
        <v>0</v>
      </c>
    </row>
    <row r="135" spans="1:34" ht="44.25" customHeight="1" x14ac:dyDescent="0.25">
      <c r="A135" s="86">
        <v>122</v>
      </c>
      <c r="B135" s="86">
        <v>2018</v>
      </c>
      <c r="C135" s="87" t="s">
        <v>376</v>
      </c>
      <c r="D135" s="74">
        <v>4</v>
      </c>
      <c r="E135" s="87" t="str">
        <f>IF(D135=1,'Tipo '!$B$2,IF(D135=2,'Tipo '!$B$3,IF(D135=3,'Tipo '!$B$4,IF(D135=4,'Tipo '!$B$5,IF(D135=5,'Tipo '!$B$6,IF(D135=6,'Tipo '!$B$7,IF(D135=7,'Tipo '!$B$8,IF(D135=8,'Tipo '!$B$9,IF(D135=9,'Tipo '!$B$10,IF(D135=10,'Tipo '!$B$11,IF(D135=11,'Tipo '!$B$12,IF(D135=12,'Tipo '!$B$13,IF(D135=13,'Tipo '!$B$14,IF(D135=14,'Tipo '!$B$15,IF(D135=15,'Tipo '!$B$16,IF(D135=16,'Tipo '!$B$17,IF(D135=17,'Tipo '!$B$18,IF(D135=18,'Tipo '!$B$19,IF(D135=19,'Tipo '!$B$20,IF(D135=20,'Tipo '!$B$21,"No ha seleccionado un tipo de contrato válido"))))))))))))))))))))</f>
        <v>CONTRATOS DE PRESTACIÓN DE SERVICIOS</v>
      </c>
      <c r="F135" s="112" t="s">
        <v>105</v>
      </c>
      <c r="G135" s="63" t="s">
        <v>121</v>
      </c>
      <c r="H135" s="64" t="s">
        <v>540</v>
      </c>
      <c r="I135" s="83" t="s">
        <v>163</v>
      </c>
      <c r="J135" s="84">
        <v>11</v>
      </c>
      <c r="K135" s="65" t="str">
        <f>IF(J135=1,'Equivalencia BH-BMPT'!$D$2,IF(J135=2,'Equivalencia BH-BMPT'!$D$3,IF(J135=3,'Equivalencia BH-BMPT'!$D$4,IF(J135=4,'Equivalencia BH-BMPT'!$D$5,IF(J135=5,'Equivalencia BH-BMPT'!$D$6,IF(J135=6,'Equivalencia BH-BMPT'!$D$7,IF(J135=7,'Equivalencia BH-BMPT'!$D$8,IF(J135=8,'Equivalencia BH-BMPT'!$D$9,IF(J135=9,'Equivalencia BH-BMPT'!$D$10,IF(J135=10,'Equivalencia BH-BMPT'!$D$11,IF(J135=11,'Equivalencia BH-BMPT'!$D$12,IF(J135=12,'Equivalencia BH-BMPT'!$D$13,IF(J135=13,'Equivalencia BH-BMPT'!$D$14,IF(J135=14,'Equivalencia BH-BMPT'!$D$15,IF(J135=15,'Equivalencia BH-BMPT'!$D$16,IF(J135=16,'Equivalencia BH-BMPT'!$D$17,IF(J135=17,'Equivalencia BH-BMPT'!$D$18,IF(J135=18,'Equivalencia BH-BMPT'!$D$19,IF(J135=19,'Equivalencia BH-BMPT'!$D$20,IF(J135=20,'Equivalencia BH-BMPT'!$D$21,IF(J135=21,'Equivalencia BH-BMPT'!$D$22,IF(J135=22,'Equivalencia BH-BMPT'!$D$23,IF(J135=23,'Equivalencia BH-BMPT'!#REF!,IF(J135=24,'Equivalencia BH-BMPT'!$D$25,IF(J135=25,'Equivalencia BH-BMPT'!$D$26,IF(J135=26,'Equivalencia BH-BMPT'!$D$27,IF(J135=27,'Equivalencia BH-BMPT'!$D$28,IF(J135=28,'Equivalencia BH-BMPT'!$D$29,IF(J135=29,'Equivalencia BH-BMPT'!$D$30,IF(J135=30,'Equivalencia BH-BMPT'!$D$31,IF(J135=31,'Equivalencia BH-BMPT'!$D$32,IF(J135=32,'Equivalencia BH-BMPT'!$D$33,IF(J135=33,'Equivalencia BH-BMPT'!$D$34,IF(J135=34,'Equivalencia BH-BMPT'!$D$35,IF(J135=35,'Equivalencia BH-BMPT'!$D$36,IF(J135=36,'Equivalencia BH-BMPT'!$D$37,IF(J135=37,'Equivalencia BH-BMPT'!$D$38,IF(J135=38,'Equivalencia BH-BMPT'!#REF!,IF(J135=39,'Equivalencia BH-BMPT'!$D$40,IF(J135=40,'Equivalencia BH-BMPT'!$D$41,IF(J135=41,'Equivalencia BH-BMPT'!$D$42,IF(J135=42,'Equivalencia BH-BMPT'!$D$43,IF(J135=43,'Equivalencia BH-BMPT'!$D$44,IF(J135=44,'Equivalencia BH-BMPT'!$D$45,IF(J135=45,'Equivalencia BH-BMPT'!$D$46,"No ha seleccionado un número de programa")))))))))))))))))))))))))))))))))))))))))))))</f>
        <v>Mejores oportunidades para el desarrollo a través de la cultura, la recreación y el deporte</v>
      </c>
      <c r="L135" s="79" t="s">
        <v>650</v>
      </c>
      <c r="M135" s="76" t="s">
        <v>765</v>
      </c>
      <c r="N135" s="97" t="s">
        <v>766</v>
      </c>
      <c r="O135" s="110">
        <v>243703512</v>
      </c>
      <c r="P135" s="66"/>
      <c r="Q135" s="67"/>
      <c r="R135" s="110"/>
      <c r="S135" s="100">
        <v>0</v>
      </c>
      <c r="T135" s="100">
        <f t="shared" si="8"/>
        <v>243703512</v>
      </c>
      <c r="U135" s="100">
        <v>0</v>
      </c>
      <c r="V135" s="105">
        <v>43350</v>
      </c>
      <c r="W135" s="105">
        <v>43368</v>
      </c>
      <c r="X135" s="105">
        <v>43548</v>
      </c>
      <c r="Y135" s="86">
        <v>180</v>
      </c>
      <c r="Z135" s="86">
        <v>0</v>
      </c>
      <c r="AA135" s="68"/>
      <c r="AB135" s="62"/>
      <c r="AC135" s="62" t="s">
        <v>791</v>
      </c>
      <c r="AD135" s="62"/>
      <c r="AE135" s="62"/>
      <c r="AF135" s="69">
        <f t="shared" si="6"/>
        <v>0</v>
      </c>
      <c r="AG135" s="27"/>
      <c r="AH135" s="27" t="b">
        <f t="shared" si="7"/>
        <v>0</v>
      </c>
    </row>
    <row r="136" spans="1:34" ht="44.25" customHeight="1" x14ac:dyDescent="0.25">
      <c r="A136" s="86">
        <v>123</v>
      </c>
      <c r="B136" s="86">
        <v>2018</v>
      </c>
      <c r="C136" s="87" t="s">
        <v>377</v>
      </c>
      <c r="D136" s="74">
        <v>5</v>
      </c>
      <c r="E136" s="87" t="str">
        <f>IF(D136=1,'Tipo '!$B$2,IF(D136=2,'Tipo '!$B$3,IF(D136=3,'Tipo '!$B$4,IF(D136=4,'Tipo '!$B$5,IF(D136=5,'Tipo '!$B$6,IF(D136=6,'Tipo '!$B$7,IF(D136=7,'Tipo '!$B$8,IF(D136=8,'Tipo '!$B$9,IF(D136=9,'Tipo '!$B$10,IF(D136=10,'Tipo '!$B$11,IF(D136=11,'Tipo '!$B$12,IF(D136=12,'Tipo '!$B$13,IF(D136=13,'Tipo '!$B$14,IF(D136=14,'Tipo '!$B$15,IF(D136=15,'Tipo '!$B$16,IF(D136=16,'Tipo '!$B$17,IF(D136=17,'Tipo '!$B$18,IF(D136=18,'Tipo '!$B$19,IF(D136=19,'Tipo '!$B$20,IF(D136=20,'Tipo '!$B$21,"No ha seleccionado un tipo de contrato válido"))))))))))))))))))))</f>
        <v>CONTRATOS DE PRESTACIÓN DE SERVICIOS PROFESIONALES Y DE APOYO A LA GESTIÓN</v>
      </c>
      <c r="F136" s="112" t="s">
        <v>107</v>
      </c>
      <c r="G136" s="63" t="s">
        <v>116</v>
      </c>
      <c r="H136" s="64" t="s">
        <v>541</v>
      </c>
      <c r="I136" s="83" t="s">
        <v>163</v>
      </c>
      <c r="J136" s="84">
        <v>45</v>
      </c>
      <c r="K136" s="65" t="str">
        <f>IF(J136=1,'Equivalencia BH-BMPT'!$D$2,IF(J136=2,'Equivalencia BH-BMPT'!$D$3,IF(J136=3,'Equivalencia BH-BMPT'!$D$4,IF(J136=4,'Equivalencia BH-BMPT'!$D$5,IF(J136=5,'Equivalencia BH-BMPT'!$D$6,IF(J136=6,'Equivalencia BH-BMPT'!$D$7,IF(J136=7,'Equivalencia BH-BMPT'!$D$8,IF(J136=8,'Equivalencia BH-BMPT'!$D$9,IF(J136=9,'Equivalencia BH-BMPT'!$D$10,IF(J136=10,'Equivalencia BH-BMPT'!$D$11,IF(J136=11,'Equivalencia BH-BMPT'!$D$12,IF(J136=12,'Equivalencia BH-BMPT'!$D$13,IF(J136=13,'Equivalencia BH-BMPT'!$D$14,IF(J136=14,'Equivalencia BH-BMPT'!$D$15,IF(J136=15,'Equivalencia BH-BMPT'!$D$16,IF(J136=16,'Equivalencia BH-BMPT'!$D$17,IF(J136=17,'Equivalencia BH-BMPT'!$D$18,IF(J136=18,'Equivalencia BH-BMPT'!$D$19,IF(J136=19,'Equivalencia BH-BMPT'!$D$20,IF(J136=20,'Equivalencia BH-BMPT'!$D$21,IF(J136=21,'Equivalencia BH-BMPT'!$D$22,IF(J136=22,'Equivalencia BH-BMPT'!$D$23,IF(J136=23,'Equivalencia BH-BMPT'!#REF!,IF(J136=24,'Equivalencia BH-BMPT'!$D$25,IF(J136=25,'Equivalencia BH-BMPT'!$D$26,IF(J136=26,'Equivalencia BH-BMPT'!$D$27,IF(J136=27,'Equivalencia BH-BMPT'!$D$28,IF(J136=28,'Equivalencia BH-BMPT'!$D$29,IF(J136=29,'Equivalencia BH-BMPT'!$D$30,IF(J136=30,'Equivalencia BH-BMPT'!$D$31,IF(J136=31,'Equivalencia BH-BMPT'!$D$32,IF(J136=32,'Equivalencia BH-BMPT'!$D$33,IF(J136=33,'Equivalencia BH-BMPT'!$D$34,IF(J136=34,'Equivalencia BH-BMPT'!$D$35,IF(J136=35,'Equivalencia BH-BMPT'!$D$36,IF(J136=36,'Equivalencia BH-BMPT'!$D$37,IF(J136=37,'Equivalencia BH-BMPT'!$D$38,IF(J136=38,'Equivalencia BH-BMPT'!#REF!,IF(J136=39,'Equivalencia BH-BMPT'!$D$40,IF(J136=40,'Equivalencia BH-BMPT'!$D$41,IF(J136=41,'Equivalencia BH-BMPT'!$D$42,IF(J136=42,'Equivalencia BH-BMPT'!$D$43,IF(J136=43,'Equivalencia BH-BMPT'!$D$44,IF(J136=44,'Equivalencia BH-BMPT'!$D$45,IF(J136=45,'Equivalencia BH-BMPT'!$D$46,"No ha seleccionado un número de programa")))))))))))))))))))))))))))))))))))))))))))))</f>
        <v>Gobernanza e influencia local, regional e internacional</v>
      </c>
      <c r="L136" s="79" t="s">
        <v>642</v>
      </c>
      <c r="M136" s="113">
        <v>79683697</v>
      </c>
      <c r="N136" s="97" t="s">
        <v>608</v>
      </c>
      <c r="O136" s="110">
        <v>17160000</v>
      </c>
      <c r="P136" s="66"/>
      <c r="Q136" s="67"/>
      <c r="R136" s="110"/>
      <c r="S136" s="100">
        <v>0</v>
      </c>
      <c r="T136" s="100">
        <f t="shared" si="8"/>
        <v>17160000</v>
      </c>
      <c r="U136" s="100">
        <v>13530000</v>
      </c>
      <c r="V136" s="105">
        <v>43360</v>
      </c>
      <c r="W136" s="105">
        <v>43361</v>
      </c>
      <c r="X136" s="105">
        <v>43464</v>
      </c>
      <c r="Y136" s="86">
        <v>103</v>
      </c>
      <c r="Z136" s="86">
        <v>0</v>
      </c>
      <c r="AA136" s="68"/>
      <c r="AB136" s="62"/>
      <c r="AC136" s="62" t="s">
        <v>791</v>
      </c>
      <c r="AD136" s="62"/>
      <c r="AE136" s="62"/>
      <c r="AF136" s="69">
        <f t="shared" si="6"/>
        <v>0.78846153846153844</v>
      </c>
      <c r="AG136" s="27"/>
      <c r="AH136" s="27" t="b">
        <f t="shared" si="7"/>
        <v>0</v>
      </c>
    </row>
    <row r="137" spans="1:34" ht="44.25" customHeight="1" x14ac:dyDescent="0.25">
      <c r="A137" s="86">
        <v>124</v>
      </c>
      <c r="B137" s="86">
        <v>2018</v>
      </c>
      <c r="C137" s="87" t="s">
        <v>378</v>
      </c>
      <c r="D137" s="74">
        <v>5</v>
      </c>
      <c r="E137" s="87" t="str">
        <f>IF(D137=1,'Tipo '!$B$2,IF(D137=2,'Tipo '!$B$3,IF(D137=3,'Tipo '!$B$4,IF(D137=4,'Tipo '!$B$5,IF(D137=5,'Tipo '!$B$6,IF(D137=6,'Tipo '!$B$7,IF(D137=7,'Tipo '!$B$8,IF(D137=8,'Tipo '!$B$9,IF(D137=9,'Tipo '!$B$10,IF(D137=10,'Tipo '!$B$11,IF(D137=11,'Tipo '!$B$12,IF(D137=12,'Tipo '!$B$13,IF(D137=13,'Tipo '!$B$14,IF(D137=14,'Tipo '!$B$15,IF(D137=15,'Tipo '!$B$16,IF(D137=16,'Tipo '!$B$17,IF(D137=17,'Tipo '!$B$18,IF(D137=18,'Tipo '!$B$19,IF(D137=19,'Tipo '!$B$20,IF(D137=20,'Tipo '!$B$21,"No ha seleccionado un tipo de contrato válido"))))))))))))))))))))</f>
        <v>CONTRATOS DE PRESTACIÓN DE SERVICIOS PROFESIONALES Y DE APOYO A LA GESTIÓN</v>
      </c>
      <c r="F137" s="112" t="s">
        <v>107</v>
      </c>
      <c r="G137" s="63" t="s">
        <v>116</v>
      </c>
      <c r="H137" s="64" t="s">
        <v>542</v>
      </c>
      <c r="I137" s="83" t="s">
        <v>163</v>
      </c>
      <c r="J137" s="84">
        <v>45</v>
      </c>
      <c r="K137" s="65" t="str">
        <f>IF(J137=1,'Equivalencia BH-BMPT'!$D$2,IF(J137=2,'Equivalencia BH-BMPT'!$D$3,IF(J137=3,'Equivalencia BH-BMPT'!$D$4,IF(J137=4,'Equivalencia BH-BMPT'!$D$5,IF(J137=5,'Equivalencia BH-BMPT'!$D$6,IF(J137=6,'Equivalencia BH-BMPT'!$D$7,IF(J137=7,'Equivalencia BH-BMPT'!$D$8,IF(J137=8,'Equivalencia BH-BMPT'!$D$9,IF(J137=9,'Equivalencia BH-BMPT'!$D$10,IF(J137=10,'Equivalencia BH-BMPT'!$D$11,IF(J137=11,'Equivalencia BH-BMPT'!$D$12,IF(J137=12,'Equivalencia BH-BMPT'!$D$13,IF(J137=13,'Equivalencia BH-BMPT'!$D$14,IF(J137=14,'Equivalencia BH-BMPT'!$D$15,IF(J137=15,'Equivalencia BH-BMPT'!$D$16,IF(J137=16,'Equivalencia BH-BMPT'!$D$17,IF(J137=17,'Equivalencia BH-BMPT'!$D$18,IF(J137=18,'Equivalencia BH-BMPT'!$D$19,IF(J137=19,'Equivalencia BH-BMPT'!$D$20,IF(J137=20,'Equivalencia BH-BMPT'!$D$21,IF(J137=21,'Equivalencia BH-BMPT'!$D$22,IF(J137=22,'Equivalencia BH-BMPT'!$D$23,IF(J137=23,'Equivalencia BH-BMPT'!#REF!,IF(J137=24,'Equivalencia BH-BMPT'!$D$25,IF(J137=25,'Equivalencia BH-BMPT'!$D$26,IF(J137=26,'Equivalencia BH-BMPT'!$D$27,IF(J137=27,'Equivalencia BH-BMPT'!$D$28,IF(J137=28,'Equivalencia BH-BMPT'!$D$29,IF(J137=29,'Equivalencia BH-BMPT'!$D$30,IF(J137=30,'Equivalencia BH-BMPT'!$D$31,IF(J137=31,'Equivalencia BH-BMPT'!$D$32,IF(J137=32,'Equivalencia BH-BMPT'!$D$33,IF(J137=33,'Equivalencia BH-BMPT'!$D$34,IF(J137=34,'Equivalencia BH-BMPT'!$D$35,IF(J137=35,'Equivalencia BH-BMPT'!$D$36,IF(J137=36,'Equivalencia BH-BMPT'!$D$37,IF(J137=37,'Equivalencia BH-BMPT'!$D$38,IF(J137=38,'Equivalencia BH-BMPT'!#REF!,IF(J137=39,'Equivalencia BH-BMPT'!$D$40,IF(J137=40,'Equivalencia BH-BMPT'!$D$41,IF(J137=41,'Equivalencia BH-BMPT'!$D$42,IF(J137=42,'Equivalencia BH-BMPT'!$D$43,IF(J137=43,'Equivalencia BH-BMPT'!$D$44,IF(J137=44,'Equivalencia BH-BMPT'!$D$45,IF(J137=45,'Equivalencia BH-BMPT'!$D$46,"No ha seleccionado un número de programa")))))))))))))))))))))))))))))))))))))))))))))</f>
        <v>Gobernanza e influencia local, regional e internacional</v>
      </c>
      <c r="L137" s="79" t="s">
        <v>642</v>
      </c>
      <c r="M137" s="113">
        <v>1014241203</v>
      </c>
      <c r="N137" s="97" t="s">
        <v>609</v>
      </c>
      <c r="O137" s="110">
        <v>6933264</v>
      </c>
      <c r="P137" s="66"/>
      <c r="Q137" s="67"/>
      <c r="R137" s="110"/>
      <c r="S137" s="100">
        <v>0</v>
      </c>
      <c r="T137" s="100">
        <f t="shared" si="8"/>
        <v>6933264</v>
      </c>
      <c r="U137" s="100">
        <v>5333333</v>
      </c>
      <c r="V137" s="105">
        <v>43362</v>
      </c>
      <c r="W137" s="105">
        <v>43363</v>
      </c>
      <c r="X137" s="105">
        <v>43464</v>
      </c>
      <c r="Y137" s="86">
        <v>102</v>
      </c>
      <c r="Z137" s="86">
        <v>0</v>
      </c>
      <c r="AA137" s="68"/>
      <c r="AB137" s="62"/>
      <c r="AC137" s="62" t="s">
        <v>791</v>
      </c>
      <c r="AD137" s="62"/>
      <c r="AE137" s="62"/>
      <c r="AF137" s="69">
        <f t="shared" si="6"/>
        <v>0.7692384135379815</v>
      </c>
      <c r="AG137" s="27"/>
      <c r="AH137" s="27" t="b">
        <f t="shared" si="7"/>
        <v>0</v>
      </c>
    </row>
    <row r="138" spans="1:34" ht="44.25" customHeight="1" x14ac:dyDescent="0.25">
      <c r="A138" s="86">
        <v>125</v>
      </c>
      <c r="B138" s="86">
        <v>2018</v>
      </c>
      <c r="C138" s="87" t="s">
        <v>379</v>
      </c>
      <c r="D138" s="74">
        <v>5</v>
      </c>
      <c r="E138" s="87" t="str">
        <f>IF(D138=1,'Tipo '!$B$2,IF(D138=2,'Tipo '!$B$3,IF(D138=3,'Tipo '!$B$4,IF(D138=4,'Tipo '!$B$5,IF(D138=5,'Tipo '!$B$6,IF(D138=6,'Tipo '!$B$7,IF(D138=7,'Tipo '!$B$8,IF(D138=8,'Tipo '!$B$9,IF(D138=9,'Tipo '!$B$10,IF(D138=10,'Tipo '!$B$11,IF(D138=11,'Tipo '!$B$12,IF(D138=12,'Tipo '!$B$13,IF(D138=13,'Tipo '!$B$14,IF(D138=14,'Tipo '!$B$15,IF(D138=15,'Tipo '!$B$16,IF(D138=16,'Tipo '!$B$17,IF(D138=17,'Tipo '!$B$18,IF(D138=18,'Tipo '!$B$19,IF(D138=19,'Tipo '!$B$20,IF(D138=20,'Tipo '!$B$21,"No ha seleccionado un tipo de contrato válido"))))))))))))))))))))</f>
        <v>CONTRATOS DE PRESTACIÓN DE SERVICIOS PROFESIONALES Y DE APOYO A LA GESTIÓN</v>
      </c>
      <c r="F138" s="112" t="s">
        <v>107</v>
      </c>
      <c r="G138" s="63" t="s">
        <v>116</v>
      </c>
      <c r="H138" s="64" t="s">
        <v>543</v>
      </c>
      <c r="I138" s="83" t="s">
        <v>163</v>
      </c>
      <c r="J138" s="84">
        <v>45</v>
      </c>
      <c r="K138" s="65" t="str">
        <f>IF(J138=1,'Equivalencia BH-BMPT'!$D$2,IF(J138=2,'Equivalencia BH-BMPT'!$D$3,IF(J138=3,'Equivalencia BH-BMPT'!$D$4,IF(J138=4,'Equivalencia BH-BMPT'!$D$5,IF(J138=5,'Equivalencia BH-BMPT'!$D$6,IF(J138=6,'Equivalencia BH-BMPT'!$D$7,IF(J138=7,'Equivalencia BH-BMPT'!$D$8,IF(J138=8,'Equivalencia BH-BMPT'!$D$9,IF(J138=9,'Equivalencia BH-BMPT'!$D$10,IF(J138=10,'Equivalencia BH-BMPT'!$D$11,IF(J138=11,'Equivalencia BH-BMPT'!$D$12,IF(J138=12,'Equivalencia BH-BMPT'!$D$13,IF(J138=13,'Equivalencia BH-BMPT'!$D$14,IF(J138=14,'Equivalencia BH-BMPT'!$D$15,IF(J138=15,'Equivalencia BH-BMPT'!$D$16,IF(J138=16,'Equivalencia BH-BMPT'!$D$17,IF(J138=17,'Equivalencia BH-BMPT'!$D$18,IF(J138=18,'Equivalencia BH-BMPT'!$D$19,IF(J138=19,'Equivalencia BH-BMPT'!$D$20,IF(J138=20,'Equivalencia BH-BMPT'!$D$21,IF(J138=21,'Equivalencia BH-BMPT'!$D$22,IF(J138=22,'Equivalencia BH-BMPT'!$D$23,IF(J138=23,'Equivalencia BH-BMPT'!#REF!,IF(J138=24,'Equivalencia BH-BMPT'!$D$25,IF(J138=25,'Equivalencia BH-BMPT'!$D$26,IF(J138=26,'Equivalencia BH-BMPT'!$D$27,IF(J138=27,'Equivalencia BH-BMPT'!$D$28,IF(J138=28,'Equivalencia BH-BMPT'!$D$29,IF(J138=29,'Equivalencia BH-BMPT'!$D$30,IF(J138=30,'Equivalencia BH-BMPT'!$D$31,IF(J138=31,'Equivalencia BH-BMPT'!$D$32,IF(J138=32,'Equivalencia BH-BMPT'!$D$33,IF(J138=33,'Equivalencia BH-BMPT'!$D$34,IF(J138=34,'Equivalencia BH-BMPT'!$D$35,IF(J138=35,'Equivalencia BH-BMPT'!$D$36,IF(J138=36,'Equivalencia BH-BMPT'!$D$37,IF(J138=37,'Equivalencia BH-BMPT'!$D$38,IF(J138=38,'Equivalencia BH-BMPT'!#REF!,IF(J138=39,'Equivalencia BH-BMPT'!$D$40,IF(J138=40,'Equivalencia BH-BMPT'!$D$41,IF(J138=41,'Equivalencia BH-BMPT'!$D$42,IF(J138=42,'Equivalencia BH-BMPT'!$D$43,IF(J138=43,'Equivalencia BH-BMPT'!$D$44,IF(J138=44,'Equivalencia BH-BMPT'!$D$45,IF(J138=45,'Equivalencia BH-BMPT'!$D$46,"No ha seleccionado un número de programa")))))))))))))))))))))))))))))))))))))))))))))</f>
        <v>Gobernanza e influencia local, regional e internacional</v>
      </c>
      <c r="L138" s="79" t="s">
        <v>642</v>
      </c>
      <c r="M138" s="113">
        <v>1098668971</v>
      </c>
      <c r="N138" s="97" t="s">
        <v>610</v>
      </c>
      <c r="O138" s="110">
        <v>9519966</v>
      </c>
      <c r="P138" s="66"/>
      <c r="Q138" s="67"/>
      <c r="R138" s="110">
        <v>1</v>
      </c>
      <c r="S138" s="100">
        <v>1400000</v>
      </c>
      <c r="T138" s="100">
        <f t="shared" si="8"/>
        <v>10919966</v>
      </c>
      <c r="U138" s="100">
        <v>7093328</v>
      </c>
      <c r="V138" s="105">
        <v>43364</v>
      </c>
      <c r="W138" s="105">
        <v>43367</v>
      </c>
      <c r="X138" s="105">
        <v>43480</v>
      </c>
      <c r="Y138" s="86">
        <v>97</v>
      </c>
      <c r="Z138" s="86">
        <v>15</v>
      </c>
      <c r="AA138" s="68"/>
      <c r="AB138" s="62"/>
      <c r="AC138" s="62" t="s">
        <v>791</v>
      </c>
      <c r="AD138" s="62"/>
      <c r="AE138" s="62"/>
      <c r="AF138" s="69">
        <f t="shared" si="6"/>
        <v>0.64957418365588315</v>
      </c>
      <c r="AG138" s="27"/>
      <c r="AH138" s="27" t="b">
        <f t="shared" si="7"/>
        <v>0</v>
      </c>
    </row>
    <row r="139" spans="1:34" ht="44.25" customHeight="1" x14ac:dyDescent="0.25">
      <c r="A139" s="86">
        <v>126</v>
      </c>
      <c r="B139" s="86">
        <v>2018</v>
      </c>
      <c r="C139" s="87" t="s">
        <v>380</v>
      </c>
      <c r="D139" s="74">
        <v>2</v>
      </c>
      <c r="E139" s="87" t="str">
        <f>IF(D139=1,'Tipo '!$B$2,IF(D139=2,'Tipo '!$B$3,IF(D139=3,'Tipo '!$B$4,IF(D139=4,'Tipo '!$B$5,IF(D139=5,'Tipo '!$B$6,IF(D139=6,'Tipo '!$B$7,IF(D139=7,'Tipo '!$B$8,IF(D139=8,'Tipo '!$B$9,IF(D139=9,'Tipo '!$B$10,IF(D139=10,'Tipo '!$B$11,IF(D139=11,'Tipo '!$B$12,IF(D139=12,'Tipo '!$B$13,IF(D139=13,'Tipo '!$B$14,IF(D139=14,'Tipo '!$B$15,IF(D139=15,'Tipo '!$B$16,IF(D139=16,'Tipo '!$B$17,IF(D139=17,'Tipo '!$B$18,IF(D139=18,'Tipo '!$B$19,IF(D139=19,'Tipo '!$B$20,IF(D139=20,'Tipo '!$B$21,"No ha seleccionado un tipo de contrato válido"))))))))))))))))))))</f>
        <v>CONSULTORÍA</v>
      </c>
      <c r="F139" s="112" t="s">
        <v>104</v>
      </c>
      <c r="G139" s="63" t="s">
        <v>121</v>
      </c>
      <c r="H139" s="64" t="s">
        <v>544</v>
      </c>
      <c r="I139" s="83" t="s">
        <v>163</v>
      </c>
      <c r="J139" s="84">
        <v>45</v>
      </c>
      <c r="K139" s="65" t="str">
        <f>IF(J139=1,'Equivalencia BH-BMPT'!$D$2,IF(J139=2,'Equivalencia BH-BMPT'!$D$3,IF(J139=3,'Equivalencia BH-BMPT'!$D$4,IF(J139=4,'Equivalencia BH-BMPT'!$D$5,IF(J139=5,'Equivalencia BH-BMPT'!$D$6,IF(J139=6,'Equivalencia BH-BMPT'!$D$7,IF(J139=7,'Equivalencia BH-BMPT'!$D$8,IF(J139=8,'Equivalencia BH-BMPT'!$D$9,IF(J139=9,'Equivalencia BH-BMPT'!$D$10,IF(J139=10,'Equivalencia BH-BMPT'!$D$11,IF(J139=11,'Equivalencia BH-BMPT'!$D$12,IF(J139=12,'Equivalencia BH-BMPT'!$D$13,IF(J139=13,'Equivalencia BH-BMPT'!$D$14,IF(J139=14,'Equivalencia BH-BMPT'!$D$15,IF(J139=15,'Equivalencia BH-BMPT'!$D$16,IF(J139=16,'Equivalencia BH-BMPT'!$D$17,IF(J139=17,'Equivalencia BH-BMPT'!$D$18,IF(J139=18,'Equivalencia BH-BMPT'!$D$19,IF(J139=19,'Equivalencia BH-BMPT'!$D$20,IF(J139=20,'Equivalencia BH-BMPT'!$D$21,IF(J139=21,'Equivalencia BH-BMPT'!$D$22,IF(J139=22,'Equivalencia BH-BMPT'!$D$23,IF(J139=23,'Equivalencia BH-BMPT'!#REF!,IF(J139=24,'Equivalencia BH-BMPT'!$D$25,IF(J139=25,'Equivalencia BH-BMPT'!$D$26,IF(J139=26,'Equivalencia BH-BMPT'!$D$27,IF(J139=27,'Equivalencia BH-BMPT'!$D$28,IF(J139=28,'Equivalencia BH-BMPT'!$D$29,IF(J139=29,'Equivalencia BH-BMPT'!$D$30,IF(J139=30,'Equivalencia BH-BMPT'!$D$31,IF(J139=31,'Equivalencia BH-BMPT'!$D$32,IF(J139=32,'Equivalencia BH-BMPT'!$D$33,IF(J139=33,'Equivalencia BH-BMPT'!$D$34,IF(J139=34,'Equivalencia BH-BMPT'!$D$35,IF(J139=35,'Equivalencia BH-BMPT'!$D$36,IF(J139=36,'Equivalencia BH-BMPT'!$D$37,IF(J139=37,'Equivalencia BH-BMPT'!$D$38,IF(J139=38,'Equivalencia BH-BMPT'!#REF!,IF(J139=39,'Equivalencia BH-BMPT'!$D$40,IF(J139=40,'Equivalencia BH-BMPT'!$D$41,IF(J139=41,'Equivalencia BH-BMPT'!$D$42,IF(J139=42,'Equivalencia BH-BMPT'!$D$43,IF(J139=43,'Equivalencia BH-BMPT'!$D$44,IF(J139=44,'Equivalencia BH-BMPT'!$D$45,IF(J139=45,'Equivalencia BH-BMPT'!$D$46,"No ha seleccionado un número de programa")))))))))))))))))))))))))))))))))))))))))))))</f>
        <v>Gobernanza e influencia local, regional e internacional</v>
      </c>
      <c r="L139" s="79" t="s">
        <v>642</v>
      </c>
      <c r="M139" s="76" t="s">
        <v>588</v>
      </c>
      <c r="N139" s="97" t="s">
        <v>611</v>
      </c>
      <c r="O139" s="110">
        <v>12495000</v>
      </c>
      <c r="P139" s="66"/>
      <c r="Q139" s="67"/>
      <c r="R139" s="110"/>
      <c r="S139" s="100">
        <v>0</v>
      </c>
      <c r="T139" s="100">
        <f t="shared" si="8"/>
        <v>12495000</v>
      </c>
      <c r="U139" s="100">
        <v>6247500</v>
      </c>
      <c r="V139" s="105">
        <v>43368</v>
      </c>
      <c r="W139" s="105">
        <v>43370</v>
      </c>
      <c r="X139" s="105">
        <v>43505</v>
      </c>
      <c r="Y139" s="86">
        <v>90</v>
      </c>
      <c r="Z139" s="86">
        <v>0</v>
      </c>
      <c r="AA139" s="68"/>
      <c r="AB139" s="62"/>
      <c r="AC139" s="62" t="s">
        <v>791</v>
      </c>
      <c r="AD139" s="62"/>
      <c r="AE139" s="62"/>
      <c r="AF139" s="69">
        <f t="shared" si="6"/>
        <v>0.5</v>
      </c>
      <c r="AG139" s="27"/>
      <c r="AH139" s="27" t="b">
        <f t="shared" si="7"/>
        <v>0</v>
      </c>
    </row>
    <row r="140" spans="1:34" ht="44.25" customHeight="1" x14ac:dyDescent="0.25">
      <c r="A140" s="86">
        <v>127</v>
      </c>
      <c r="B140" s="86">
        <v>2018</v>
      </c>
      <c r="C140" s="87" t="s">
        <v>381</v>
      </c>
      <c r="D140" s="74">
        <v>1</v>
      </c>
      <c r="E140" s="87" t="str">
        <f>IF(D140=1,'Tipo '!$B$2,IF(D140=2,'Tipo '!$B$3,IF(D140=3,'Tipo '!$B$4,IF(D140=4,'Tipo '!$B$5,IF(D140=5,'Tipo '!$B$6,IF(D140=6,'Tipo '!$B$7,IF(D140=7,'Tipo '!$B$8,IF(D140=8,'Tipo '!$B$9,IF(D140=9,'Tipo '!$B$10,IF(D140=10,'Tipo '!$B$11,IF(D140=11,'Tipo '!$B$12,IF(D140=12,'Tipo '!$B$13,IF(D140=13,'Tipo '!$B$14,IF(D140=14,'Tipo '!$B$15,IF(D140=15,'Tipo '!$B$16,IF(D140=16,'Tipo '!$B$17,IF(D140=17,'Tipo '!$B$18,IF(D140=18,'Tipo '!$B$19,IF(D140=19,'Tipo '!$B$20,IF(D140=20,'Tipo '!$B$21,"No ha seleccionado un tipo de contrato válido"))))))))))))))))))))</f>
        <v>OBRA PÚBLICA</v>
      </c>
      <c r="F140" s="112" t="s">
        <v>105</v>
      </c>
      <c r="G140" s="63" t="s">
        <v>121</v>
      </c>
      <c r="H140" s="64" t="s">
        <v>545</v>
      </c>
      <c r="I140" s="83" t="s">
        <v>163</v>
      </c>
      <c r="J140" s="84">
        <v>18</v>
      </c>
      <c r="K140" s="65" t="str">
        <f>IF(J140=1,'Equivalencia BH-BMPT'!$D$2,IF(J140=2,'Equivalencia BH-BMPT'!$D$3,IF(J140=3,'Equivalencia BH-BMPT'!$D$4,IF(J140=4,'Equivalencia BH-BMPT'!$D$5,IF(J140=5,'Equivalencia BH-BMPT'!$D$6,IF(J140=6,'Equivalencia BH-BMPT'!$D$7,IF(J140=7,'Equivalencia BH-BMPT'!$D$8,IF(J140=8,'Equivalencia BH-BMPT'!$D$9,IF(J140=9,'Equivalencia BH-BMPT'!$D$10,IF(J140=10,'Equivalencia BH-BMPT'!$D$11,IF(J140=11,'Equivalencia BH-BMPT'!$D$12,IF(J140=12,'Equivalencia BH-BMPT'!$D$13,IF(J140=13,'Equivalencia BH-BMPT'!$D$14,IF(J140=14,'Equivalencia BH-BMPT'!$D$15,IF(J140=15,'Equivalencia BH-BMPT'!$D$16,IF(J140=16,'Equivalencia BH-BMPT'!$D$17,IF(J140=17,'Equivalencia BH-BMPT'!$D$18,IF(J140=18,'Equivalencia BH-BMPT'!$D$19,IF(J140=19,'Equivalencia BH-BMPT'!$D$20,IF(J140=20,'Equivalencia BH-BMPT'!$D$21,IF(J140=21,'Equivalencia BH-BMPT'!$D$22,IF(J140=22,'Equivalencia BH-BMPT'!$D$23,IF(J140=23,'Equivalencia BH-BMPT'!#REF!,IF(J140=24,'Equivalencia BH-BMPT'!$D$25,IF(J140=25,'Equivalencia BH-BMPT'!$D$26,IF(J140=26,'Equivalencia BH-BMPT'!$D$27,IF(J140=27,'Equivalencia BH-BMPT'!$D$28,IF(J140=28,'Equivalencia BH-BMPT'!$D$29,IF(J140=29,'Equivalencia BH-BMPT'!$D$30,IF(J140=30,'Equivalencia BH-BMPT'!$D$31,IF(J140=31,'Equivalencia BH-BMPT'!$D$32,IF(J140=32,'Equivalencia BH-BMPT'!$D$33,IF(J140=33,'Equivalencia BH-BMPT'!$D$34,IF(J140=34,'Equivalencia BH-BMPT'!$D$35,IF(J140=35,'Equivalencia BH-BMPT'!$D$36,IF(J140=36,'Equivalencia BH-BMPT'!$D$37,IF(J140=37,'Equivalencia BH-BMPT'!$D$38,IF(J140=38,'Equivalencia BH-BMPT'!#REF!,IF(J140=39,'Equivalencia BH-BMPT'!$D$40,IF(J140=40,'Equivalencia BH-BMPT'!$D$41,IF(J140=41,'Equivalencia BH-BMPT'!$D$42,IF(J140=42,'Equivalencia BH-BMPT'!$D$43,IF(J140=43,'Equivalencia BH-BMPT'!$D$44,IF(J140=44,'Equivalencia BH-BMPT'!$D$45,IF(J140=45,'Equivalencia BH-BMPT'!$D$46,"No ha seleccionado un número de programa")))))))))))))))))))))))))))))))))))))))))))))</f>
        <v>Mejor movilidad para todos</v>
      </c>
      <c r="L140" s="79" t="s">
        <v>644</v>
      </c>
      <c r="M140" s="76" t="s">
        <v>822</v>
      </c>
      <c r="N140" s="97" t="s">
        <v>612</v>
      </c>
      <c r="O140" s="110">
        <v>4500000000</v>
      </c>
      <c r="P140" s="66"/>
      <c r="Q140" s="67"/>
      <c r="R140" s="110"/>
      <c r="S140" s="100">
        <v>0</v>
      </c>
      <c r="T140" s="100">
        <f t="shared" si="8"/>
        <v>4500000000</v>
      </c>
      <c r="U140" s="100">
        <v>0</v>
      </c>
      <c r="V140" s="105">
        <v>43370</v>
      </c>
      <c r="W140" s="105"/>
      <c r="X140" s="105"/>
      <c r="Y140" s="86">
        <v>240</v>
      </c>
      <c r="Z140" s="86">
        <v>0</v>
      </c>
      <c r="AA140" s="68"/>
      <c r="AB140" s="62"/>
      <c r="AC140" s="62" t="s">
        <v>791</v>
      </c>
      <c r="AD140" s="62"/>
      <c r="AE140" s="62"/>
      <c r="AF140" s="69">
        <f t="shared" si="6"/>
        <v>0</v>
      </c>
      <c r="AG140" s="27"/>
      <c r="AH140" s="27" t="b">
        <f t="shared" si="7"/>
        <v>0</v>
      </c>
    </row>
    <row r="141" spans="1:34" ht="44.25" customHeight="1" x14ac:dyDescent="0.25">
      <c r="A141" s="86">
        <v>128</v>
      </c>
      <c r="B141" s="86">
        <v>2018</v>
      </c>
      <c r="C141" s="87" t="s">
        <v>381</v>
      </c>
      <c r="D141" s="74">
        <v>1</v>
      </c>
      <c r="E141" s="87" t="str">
        <f>IF(D141=1,'Tipo '!$B$2,IF(D141=2,'Tipo '!$B$3,IF(D141=3,'Tipo '!$B$4,IF(D141=4,'Tipo '!$B$5,IF(D141=5,'Tipo '!$B$6,IF(D141=6,'Tipo '!$B$7,IF(D141=7,'Tipo '!$B$8,IF(D141=8,'Tipo '!$B$9,IF(D141=9,'Tipo '!$B$10,IF(D141=10,'Tipo '!$B$11,IF(D141=11,'Tipo '!$B$12,IF(D141=12,'Tipo '!$B$13,IF(D141=13,'Tipo '!$B$14,IF(D141=14,'Tipo '!$B$15,IF(D141=15,'Tipo '!$B$16,IF(D141=16,'Tipo '!$B$17,IF(D141=17,'Tipo '!$B$18,IF(D141=18,'Tipo '!$B$19,IF(D141=19,'Tipo '!$B$20,IF(D141=20,'Tipo '!$B$21,"No ha seleccionado un tipo de contrato válido"))))))))))))))))))))</f>
        <v>OBRA PÚBLICA</v>
      </c>
      <c r="F141" s="112" t="s">
        <v>105</v>
      </c>
      <c r="G141" s="63" t="s">
        <v>121</v>
      </c>
      <c r="H141" s="64" t="s">
        <v>545</v>
      </c>
      <c r="I141" s="83" t="s">
        <v>163</v>
      </c>
      <c r="J141" s="84">
        <v>18</v>
      </c>
      <c r="K141" s="65" t="str">
        <f>IF(J141=1,'Equivalencia BH-BMPT'!$D$2,IF(J141=2,'Equivalencia BH-BMPT'!$D$3,IF(J141=3,'Equivalencia BH-BMPT'!$D$4,IF(J141=4,'Equivalencia BH-BMPT'!$D$5,IF(J141=5,'Equivalencia BH-BMPT'!$D$6,IF(J141=6,'Equivalencia BH-BMPT'!$D$7,IF(J141=7,'Equivalencia BH-BMPT'!$D$8,IF(J141=8,'Equivalencia BH-BMPT'!$D$9,IF(J141=9,'Equivalencia BH-BMPT'!$D$10,IF(J141=10,'Equivalencia BH-BMPT'!$D$11,IF(J141=11,'Equivalencia BH-BMPT'!$D$12,IF(J141=12,'Equivalencia BH-BMPT'!$D$13,IF(J141=13,'Equivalencia BH-BMPT'!$D$14,IF(J141=14,'Equivalencia BH-BMPT'!$D$15,IF(J141=15,'Equivalencia BH-BMPT'!$D$16,IF(J141=16,'Equivalencia BH-BMPT'!$D$17,IF(J141=17,'Equivalencia BH-BMPT'!$D$18,IF(J141=18,'Equivalencia BH-BMPT'!$D$19,IF(J141=19,'Equivalencia BH-BMPT'!$D$20,IF(J141=20,'Equivalencia BH-BMPT'!$D$21,IF(J141=21,'Equivalencia BH-BMPT'!$D$22,IF(J141=22,'Equivalencia BH-BMPT'!$D$23,IF(J141=23,'Equivalencia BH-BMPT'!#REF!,IF(J141=24,'Equivalencia BH-BMPT'!$D$25,IF(J141=25,'Equivalencia BH-BMPT'!$D$26,IF(J141=26,'Equivalencia BH-BMPT'!$D$27,IF(J141=27,'Equivalencia BH-BMPT'!$D$28,IF(J141=28,'Equivalencia BH-BMPT'!$D$29,IF(J141=29,'Equivalencia BH-BMPT'!$D$30,IF(J141=30,'Equivalencia BH-BMPT'!$D$31,IF(J141=31,'Equivalencia BH-BMPT'!$D$32,IF(J141=32,'Equivalencia BH-BMPT'!$D$33,IF(J141=33,'Equivalencia BH-BMPT'!$D$34,IF(J141=34,'Equivalencia BH-BMPT'!$D$35,IF(J141=35,'Equivalencia BH-BMPT'!$D$36,IF(J141=36,'Equivalencia BH-BMPT'!$D$37,IF(J141=37,'Equivalencia BH-BMPT'!$D$38,IF(J141=38,'Equivalencia BH-BMPT'!#REF!,IF(J141=39,'Equivalencia BH-BMPT'!$D$40,IF(J141=40,'Equivalencia BH-BMPT'!$D$41,IF(J141=41,'Equivalencia BH-BMPT'!$D$42,IF(J141=42,'Equivalencia BH-BMPT'!$D$43,IF(J141=43,'Equivalencia BH-BMPT'!$D$44,IF(J141=44,'Equivalencia BH-BMPT'!$D$45,IF(J141=45,'Equivalencia BH-BMPT'!$D$46,"No ha seleccionado un número de programa")))))))))))))))))))))))))))))))))))))))))))))</f>
        <v>Mejor movilidad para todos</v>
      </c>
      <c r="L141" s="79" t="s">
        <v>644</v>
      </c>
      <c r="M141" s="76" t="s">
        <v>823</v>
      </c>
      <c r="N141" s="97" t="s">
        <v>767</v>
      </c>
      <c r="O141" s="110">
        <v>4500000000</v>
      </c>
      <c r="P141" s="66"/>
      <c r="Q141" s="67"/>
      <c r="R141" s="110"/>
      <c r="S141" s="100">
        <v>0</v>
      </c>
      <c r="T141" s="100">
        <f t="shared" si="8"/>
        <v>4500000000</v>
      </c>
      <c r="U141" s="100">
        <v>0</v>
      </c>
      <c r="V141" s="105">
        <v>43370</v>
      </c>
      <c r="W141" s="105"/>
      <c r="X141" s="105"/>
      <c r="Y141" s="86">
        <v>240</v>
      </c>
      <c r="Z141" s="86">
        <v>0</v>
      </c>
      <c r="AA141" s="68"/>
      <c r="AB141" s="62"/>
      <c r="AC141" s="62" t="s">
        <v>791</v>
      </c>
      <c r="AD141" s="62"/>
      <c r="AE141" s="62"/>
      <c r="AF141" s="69">
        <f t="shared" si="6"/>
        <v>0</v>
      </c>
      <c r="AG141" s="27"/>
      <c r="AH141" s="27" t="b">
        <f t="shared" si="7"/>
        <v>0</v>
      </c>
    </row>
    <row r="142" spans="1:34" ht="44.25" customHeight="1" x14ac:dyDescent="0.25">
      <c r="A142" s="86">
        <v>129</v>
      </c>
      <c r="B142" s="86">
        <v>2018</v>
      </c>
      <c r="C142" s="87" t="s">
        <v>382</v>
      </c>
      <c r="D142" s="74">
        <v>5</v>
      </c>
      <c r="E142" s="87" t="str">
        <f>IF(D142=1,'Tipo '!$B$2,IF(D142=2,'Tipo '!$B$3,IF(D142=3,'Tipo '!$B$4,IF(D142=4,'Tipo '!$B$5,IF(D142=5,'Tipo '!$B$6,IF(D142=6,'Tipo '!$B$7,IF(D142=7,'Tipo '!$B$8,IF(D142=8,'Tipo '!$B$9,IF(D142=9,'Tipo '!$B$10,IF(D142=10,'Tipo '!$B$11,IF(D142=11,'Tipo '!$B$12,IF(D142=12,'Tipo '!$B$13,IF(D142=13,'Tipo '!$B$14,IF(D142=14,'Tipo '!$B$15,IF(D142=15,'Tipo '!$B$16,IF(D142=16,'Tipo '!$B$17,IF(D142=17,'Tipo '!$B$18,IF(D142=18,'Tipo '!$B$19,IF(D142=19,'Tipo '!$B$20,IF(D142=20,'Tipo '!$B$21,"No ha seleccionado un tipo de contrato válido"))))))))))))))))))))</f>
        <v>CONTRATOS DE PRESTACIÓN DE SERVICIOS PROFESIONALES Y DE APOYO A LA GESTIÓN</v>
      </c>
      <c r="F142" s="112" t="s">
        <v>107</v>
      </c>
      <c r="G142" s="63" t="s">
        <v>118</v>
      </c>
      <c r="H142" s="64" t="s">
        <v>546</v>
      </c>
      <c r="I142" s="83" t="s">
        <v>163</v>
      </c>
      <c r="J142" s="84">
        <v>15</v>
      </c>
      <c r="K142" s="65" t="str">
        <f>IF(J142=1,'Equivalencia BH-BMPT'!$D$2,IF(J142=2,'Equivalencia BH-BMPT'!$D$3,IF(J142=3,'Equivalencia BH-BMPT'!$D$4,IF(J142=4,'Equivalencia BH-BMPT'!$D$5,IF(J142=5,'Equivalencia BH-BMPT'!$D$6,IF(J142=6,'Equivalencia BH-BMPT'!$D$7,IF(J142=7,'Equivalencia BH-BMPT'!$D$8,IF(J142=8,'Equivalencia BH-BMPT'!$D$9,IF(J142=9,'Equivalencia BH-BMPT'!$D$10,IF(J142=10,'Equivalencia BH-BMPT'!$D$11,IF(J142=11,'Equivalencia BH-BMPT'!$D$12,IF(J142=12,'Equivalencia BH-BMPT'!$D$13,IF(J142=13,'Equivalencia BH-BMPT'!$D$14,IF(J142=14,'Equivalencia BH-BMPT'!$D$15,IF(J142=15,'Equivalencia BH-BMPT'!$D$16,IF(J142=16,'Equivalencia BH-BMPT'!$D$17,IF(J142=17,'Equivalencia BH-BMPT'!$D$18,IF(J142=18,'Equivalencia BH-BMPT'!$D$19,IF(J142=19,'Equivalencia BH-BMPT'!$D$20,IF(J142=20,'Equivalencia BH-BMPT'!$D$21,IF(J142=21,'Equivalencia BH-BMPT'!$D$22,IF(J142=22,'Equivalencia BH-BMPT'!$D$23,IF(J142=23,'Equivalencia BH-BMPT'!#REF!,IF(J142=24,'Equivalencia BH-BMPT'!$D$25,IF(J142=25,'Equivalencia BH-BMPT'!$D$26,IF(J142=26,'Equivalencia BH-BMPT'!$D$27,IF(J142=27,'Equivalencia BH-BMPT'!$D$28,IF(J142=28,'Equivalencia BH-BMPT'!$D$29,IF(J142=29,'Equivalencia BH-BMPT'!$D$30,IF(J142=30,'Equivalencia BH-BMPT'!$D$31,IF(J142=31,'Equivalencia BH-BMPT'!$D$32,IF(J142=32,'Equivalencia BH-BMPT'!$D$33,IF(J142=33,'Equivalencia BH-BMPT'!$D$34,IF(J142=34,'Equivalencia BH-BMPT'!$D$35,IF(J142=35,'Equivalencia BH-BMPT'!$D$36,IF(J142=36,'Equivalencia BH-BMPT'!$D$37,IF(J142=37,'Equivalencia BH-BMPT'!$D$38,IF(J142=38,'Equivalencia BH-BMPT'!#REF!,IF(J142=39,'Equivalencia BH-BMPT'!$D$40,IF(J142=40,'Equivalencia BH-BMPT'!$D$41,IF(J142=41,'Equivalencia BH-BMPT'!$D$42,IF(J142=42,'Equivalencia BH-BMPT'!$D$43,IF(J142=43,'Equivalencia BH-BMPT'!$D$44,IF(J142=44,'Equivalencia BH-BMPT'!$D$45,IF(J142=45,'Equivalencia BH-BMPT'!$D$46,"No ha seleccionado un número de programa")))))))))))))))))))))))))))))))))))))))))))))</f>
        <v>Recuperación, incorporación, vida urbana y control de la ilegalidad</v>
      </c>
      <c r="L142" s="79" t="s">
        <v>651</v>
      </c>
      <c r="M142" s="113">
        <v>79433973</v>
      </c>
      <c r="N142" s="97" t="s">
        <v>613</v>
      </c>
      <c r="O142" s="110">
        <v>18000000</v>
      </c>
      <c r="P142" s="66"/>
      <c r="Q142" s="67"/>
      <c r="R142" s="110"/>
      <c r="S142" s="100">
        <v>0</v>
      </c>
      <c r="T142" s="100">
        <f t="shared" ref="T142:T173" si="9">+O142+Q142+S142</f>
        <v>18000000</v>
      </c>
      <c r="U142" s="100">
        <v>0</v>
      </c>
      <c r="V142" s="105">
        <v>43370</v>
      </c>
      <c r="W142" s="105">
        <v>43371</v>
      </c>
      <c r="X142" s="105">
        <v>43461</v>
      </c>
      <c r="Y142" s="86">
        <v>90</v>
      </c>
      <c r="Z142" s="86">
        <v>0</v>
      </c>
      <c r="AA142" s="68"/>
      <c r="AB142" s="62"/>
      <c r="AC142" s="62" t="s">
        <v>791</v>
      </c>
      <c r="AD142" s="62"/>
      <c r="AE142" s="62"/>
      <c r="AF142" s="69">
        <f t="shared" si="6"/>
        <v>0</v>
      </c>
      <c r="AG142" s="27"/>
      <c r="AH142" s="27" t="b">
        <f t="shared" si="7"/>
        <v>0</v>
      </c>
    </row>
    <row r="143" spans="1:34" ht="44.25" customHeight="1" x14ac:dyDescent="0.25">
      <c r="A143" s="86">
        <v>130</v>
      </c>
      <c r="B143" s="86">
        <v>2018</v>
      </c>
      <c r="C143" s="87" t="s">
        <v>383</v>
      </c>
      <c r="D143" s="74">
        <v>5</v>
      </c>
      <c r="E143" s="87" t="str">
        <f>IF(D143=1,'Tipo '!$B$2,IF(D143=2,'Tipo '!$B$3,IF(D143=3,'Tipo '!$B$4,IF(D143=4,'Tipo '!$B$5,IF(D143=5,'Tipo '!$B$6,IF(D143=6,'Tipo '!$B$7,IF(D143=7,'Tipo '!$B$8,IF(D143=8,'Tipo '!$B$9,IF(D143=9,'Tipo '!$B$10,IF(D143=10,'Tipo '!$B$11,IF(D143=11,'Tipo '!$B$12,IF(D143=12,'Tipo '!$B$13,IF(D143=13,'Tipo '!$B$14,IF(D143=14,'Tipo '!$B$15,IF(D143=15,'Tipo '!$B$16,IF(D143=16,'Tipo '!$B$17,IF(D143=17,'Tipo '!$B$18,IF(D143=18,'Tipo '!$B$19,IF(D143=19,'Tipo '!$B$20,IF(D143=20,'Tipo '!$B$21,"No ha seleccionado un tipo de contrato válido"))))))))))))))))))))</f>
        <v>CONTRATOS DE PRESTACIÓN DE SERVICIOS PROFESIONALES Y DE APOYO A LA GESTIÓN</v>
      </c>
      <c r="F143" s="112" t="s">
        <v>107</v>
      </c>
      <c r="G143" s="63" t="s">
        <v>116</v>
      </c>
      <c r="H143" s="64" t="s">
        <v>547</v>
      </c>
      <c r="I143" s="83" t="s">
        <v>163</v>
      </c>
      <c r="J143" s="84">
        <v>45</v>
      </c>
      <c r="K143" s="65" t="str">
        <f>IF(J143=1,'Equivalencia BH-BMPT'!$D$2,IF(J143=2,'Equivalencia BH-BMPT'!$D$3,IF(J143=3,'Equivalencia BH-BMPT'!$D$4,IF(J143=4,'Equivalencia BH-BMPT'!$D$5,IF(J143=5,'Equivalencia BH-BMPT'!$D$6,IF(J143=6,'Equivalencia BH-BMPT'!$D$7,IF(J143=7,'Equivalencia BH-BMPT'!$D$8,IF(J143=8,'Equivalencia BH-BMPT'!$D$9,IF(J143=9,'Equivalencia BH-BMPT'!$D$10,IF(J143=10,'Equivalencia BH-BMPT'!$D$11,IF(J143=11,'Equivalencia BH-BMPT'!$D$12,IF(J143=12,'Equivalencia BH-BMPT'!$D$13,IF(J143=13,'Equivalencia BH-BMPT'!$D$14,IF(J143=14,'Equivalencia BH-BMPT'!$D$15,IF(J143=15,'Equivalencia BH-BMPT'!$D$16,IF(J143=16,'Equivalencia BH-BMPT'!$D$17,IF(J143=17,'Equivalencia BH-BMPT'!$D$18,IF(J143=18,'Equivalencia BH-BMPT'!$D$19,IF(J143=19,'Equivalencia BH-BMPT'!$D$20,IF(J143=20,'Equivalencia BH-BMPT'!$D$21,IF(J143=21,'Equivalencia BH-BMPT'!$D$22,IF(J143=22,'Equivalencia BH-BMPT'!$D$23,IF(J143=23,'Equivalencia BH-BMPT'!#REF!,IF(J143=24,'Equivalencia BH-BMPT'!$D$25,IF(J143=25,'Equivalencia BH-BMPT'!$D$26,IF(J143=26,'Equivalencia BH-BMPT'!$D$27,IF(J143=27,'Equivalencia BH-BMPT'!$D$28,IF(J143=28,'Equivalencia BH-BMPT'!$D$29,IF(J143=29,'Equivalencia BH-BMPT'!$D$30,IF(J143=30,'Equivalencia BH-BMPT'!$D$31,IF(J143=31,'Equivalencia BH-BMPT'!$D$32,IF(J143=32,'Equivalencia BH-BMPT'!$D$33,IF(J143=33,'Equivalencia BH-BMPT'!$D$34,IF(J143=34,'Equivalencia BH-BMPT'!$D$35,IF(J143=35,'Equivalencia BH-BMPT'!$D$36,IF(J143=36,'Equivalencia BH-BMPT'!$D$37,IF(J143=37,'Equivalencia BH-BMPT'!$D$38,IF(J143=38,'Equivalencia BH-BMPT'!#REF!,IF(J143=39,'Equivalencia BH-BMPT'!$D$40,IF(J143=40,'Equivalencia BH-BMPT'!$D$41,IF(J143=41,'Equivalencia BH-BMPT'!$D$42,IF(J143=42,'Equivalencia BH-BMPT'!$D$43,IF(J143=43,'Equivalencia BH-BMPT'!$D$44,IF(J143=44,'Equivalencia BH-BMPT'!$D$45,IF(J143=45,'Equivalencia BH-BMPT'!$D$46,"No ha seleccionado un número de programa")))))))))))))))))))))))))))))))))))))))))))))</f>
        <v>Gobernanza e influencia local, regional e internacional</v>
      </c>
      <c r="L143" s="79" t="s">
        <v>642</v>
      </c>
      <c r="M143" s="113">
        <v>3227278</v>
      </c>
      <c r="N143" s="97" t="s">
        <v>748</v>
      </c>
      <c r="O143" s="110">
        <v>15980000</v>
      </c>
      <c r="P143" s="66"/>
      <c r="Q143" s="67"/>
      <c r="R143" s="110"/>
      <c r="S143" s="100">
        <v>0</v>
      </c>
      <c r="T143" s="100">
        <f t="shared" si="9"/>
        <v>15980000</v>
      </c>
      <c r="U143" s="100">
        <v>12410000</v>
      </c>
      <c r="V143" s="105">
        <v>43370</v>
      </c>
      <c r="W143" s="105">
        <v>43370</v>
      </c>
      <c r="X143" s="105">
        <v>43464</v>
      </c>
      <c r="Y143" s="86">
        <v>94</v>
      </c>
      <c r="Z143" s="86">
        <v>0</v>
      </c>
      <c r="AA143" s="68"/>
      <c r="AB143" s="62"/>
      <c r="AC143" s="62" t="s">
        <v>791</v>
      </c>
      <c r="AD143" s="62"/>
      <c r="AE143" s="62"/>
      <c r="AF143" s="69">
        <f t="shared" si="6"/>
        <v>0.77659574468085102</v>
      </c>
      <c r="AG143" s="27"/>
      <c r="AH143" s="27" t="b">
        <f t="shared" si="7"/>
        <v>0</v>
      </c>
    </row>
    <row r="144" spans="1:34" ht="44.25" customHeight="1" x14ac:dyDescent="0.25">
      <c r="A144" s="86">
        <v>131</v>
      </c>
      <c r="B144" s="86">
        <v>2018</v>
      </c>
      <c r="C144" s="87" t="s">
        <v>384</v>
      </c>
      <c r="D144" s="74">
        <v>1</v>
      </c>
      <c r="E144" s="87" t="str">
        <f>IF(D144=1,'Tipo '!$B$2,IF(D144=2,'Tipo '!$B$3,IF(D144=3,'Tipo '!$B$4,IF(D144=4,'Tipo '!$B$5,IF(D144=5,'Tipo '!$B$6,IF(D144=6,'Tipo '!$B$7,IF(D144=7,'Tipo '!$B$8,IF(D144=8,'Tipo '!$B$9,IF(D144=9,'Tipo '!$B$10,IF(D144=10,'Tipo '!$B$11,IF(D144=11,'Tipo '!$B$12,IF(D144=12,'Tipo '!$B$13,IF(D144=13,'Tipo '!$B$14,IF(D144=14,'Tipo '!$B$15,IF(D144=15,'Tipo '!$B$16,IF(D144=16,'Tipo '!$B$17,IF(D144=17,'Tipo '!$B$18,IF(D144=18,'Tipo '!$B$19,IF(D144=19,'Tipo '!$B$20,IF(D144=20,'Tipo '!$B$21,"No ha seleccionado un tipo de contrato válido"))))))))))))))))))))</f>
        <v>OBRA PÚBLICA</v>
      </c>
      <c r="F144" s="112" t="s">
        <v>105</v>
      </c>
      <c r="G144" s="63" t="s">
        <v>121</v>
      </c>
      <c r="H144" s="64" t="s">
        <v>548</v>
      </c>
      <c r="I144" s="83" t="s">
        <v>163</v>
      </c>
      <c r="J144" s="84">
        <v>17</v>
      </c>
      <c r="K144" s="65" t="str">
        <f>IF(J144=1,'Equivalencia BH-BMPT'!$D$2,IF(J144=2,'Equivalencia BH-BMPT'!$D$3,IF(J144=3,'Equivalencia BH-BMPT'!$D$4,IF(J144=4,'Equivalencia BH-BMPT'!$D$5,IF(J144=5,'Equivalencia BH-BMPT'!$D$6,IF(J144=6,'Equivalencia BH-BMPT'!$D$7,IF(J144=7,'Equivalencia BH-BMPT'!$D$8,IF(J144=8,'Equivalencia BH-BMPT'!$D$9,IF(J144=9,'Equivalencia BH-BMPT'!$D$10,IF(J144=10,'Equivalencia BH-BMPT'!$D$11,IF(J144=11,'Equivalencia BH-BMPT'!$D$12,IF(J144=12,'Equivalencia BH-BMPT'!$D$13,IF(J144=13,'Equivalencia BH-BMPT'!$D$14,IF(J144=14,'Equivalencia BH-BMPT'!$D$15,IF(J144=15,'Equivalencia BH-BMPT'!$D$16,IF(J144=16,'Equivalencia BH-BMPT'!$D$17,IF(J144=17,'Equivalencia BH-BMPT'!$D$18,IF(J144=18,'Equivalencia BH-BMPT'!$D$19,IF(J144=19,'Equivalencia BH-BMPT'!$D$20,IF(J144=20,'Equivalencia BH-BMPT'!$D$21,IF(J144=21,'Equivalencia BH-BMPT'!$D$22,IF(J144=22,'Equivalencia BH-BMPT'!$D$23,IF(J144=23,'Equivalencia BH-BMPT'!#REF!,IF(J144=24,'Equivalencia BH-BMPT'!$D$25,IF(J144=25,'Equivalencia BH-BMPT'!$D$26,IF(J144=26,'Equivalencia BH-BMPT'!$D$27,IF(J144=27,'Equivalencia BH-BMPT'!$D$28,IF(J144=28,'Equivalencia BH-BMPT'!$D$29,IF(J144=29,'Equivalencia BH-BMPT'!$D$30,IF(J144=30,'Equivalencia BH-BMPT'!$D$31,IF(J144=31,'Equivalencia BH-BMPT'!$D$32,IF(J144=32,'Equivalencia BH-BMPT'!$D$33,IF(J144=33,'Equivalencia BH-BMPT'!$D$34,IF(J144=34,'Equivalencia BH-BMPT'!$D$35,IF(J144=35,'Equivalencia BH-BMPT'!$D$36,IF(J144=36,'Equivalencia BH-BMPT'!$D$37,IF(J144=37,'Equivalencia BH-BMPT'!$D$38,IF(J144=38,'Equivalencia BH-BMPT'!#REF!,IF(J144=39,'Equivalencia BH-BMPT'!$D$40,IF(J144=40,'Equivalencia BH-BMPT'!$D$41,IF(J144=41,'Equivalencia BH-BMPT'!$D$42,IF(J144=42,'Equivalencia BH-BMPT'!$D$43,IF(J144=43,'Equivalencia BH-BMPT'!$D$44,IF(J144=44,'Equivalencia BH-BMPT'!$D$45,IF(J144=45,'Equivalencia BH-BMPT'!$D$46,"No ha seleccionado un número de programa")))))))))))))))))))))))))))))))))))))))))))))</f>
        <v>Espacio público, derecho de todos</v>
      </c>
      <c r="L144" s="79" t="s">
        <v>652</v>
      </c>
      <c r="M144" s="76" t="s">
        <v>824</v>
      </c>
      <c r="N144" s="97" t="s">
        <v>768</v>
      </c>
      <c r="O144" s="110">
        <v>2059050705</v>
      </c>
      <c r="P144" s="66"/>
      <c r="Q144" s="67"/>
      <c r="R144" s="110"/>
      <c r="S144" s="100">
        <v>0</v>
      </c>
      <c r="T144" s="100">
        <f t="shared" si="9"/>
        <v>2059050705</v>
      </c>
      <c r="U144" s="100">
        <v>0</v>
      </c>
      <c r="V144" s="105">
        <v>43405</v>
      </c>
      <c r="W144" s="105"/>
      <c r="X144" s="105"/>
      <c r="Y144" s="86">
        <v>180</v>
      </c>
      <c r="Z144" s="86">
        <v>0</v>
      </c>
      <c r="AA144" s="68"/>
      <c r="AB144" s="62"/>
      <c r="AC144" s="62" t="s">
        <v>791</v>
      </c>
      <c r="AD144" s="62"/>
      <c r="AE144" s="62"/>
      <c r="AF144" s="69">
        <f t="shared" ref="AF144:AF201" si="10">SUM(U144/T144)</f>
        <v>0</v>
      </c>
      <c r="AG144" s="27"/>
      <c r="AH144" s="27" t="b">
        <f t="shared" ref="AH144:AH201" si="11">IF(I144="Funcionamiento",J144=0,J144="")</f>
        <v>0</v>
      </c>
    </row>
    <row r="145" spans="1:34" ht="44.25" customHeight="1" x14ac:dyDescent="0.25">
      <c r="A145" s="86">
        <v>132</v>
      </c>
      <c r="B145" s="86">
        <v>2018</v>
      </c>
      <c r="C145" s="87" t="s">
        <v>385</v>
      </c>
      <c r="D145" s="74">
        <v>5</v>
      </c>
      <c r="E145" s="87" t="str">
        <f>IF(D145=1,'Tipo '!$B$2,IF(D145=2,'Tipo '!$B$3,IF(D145=3,'Tipo '!$B$4,IF(D145=4,'Tipo '!$B$5,IF(D145=5,'Tipo '!$B$6,IF(D145=6,'Tipo '!$B$7,IF(D145=7,'Tipo '!$B$8,IF(D145=8,'Tipo '!$B$9,IF(D145=9,'Tipo '!$B$10,IF(D145=10,'Tipo '!$B$11,IF(D145=11,'Tipo '!$B$12,IF(D145=12,'Tipo '!$B$13,IF(D145=13,'Tipo '!$B$14,IF(D145=14,'Tipo '!$B$15,IF(D145=15,'Tipo '!$B$16,IF(D145=16,'Tipo '!$B$17,IF(D145=17,'Tipo '!$B$18,IF(D145=18,'Tipo '!$B$19,IF(D145=19,'Tipo '!$B$20,IF(D145=20,'Tipo '!$B$21,"No ha seleccionado un tipo de contrato válido"))))))))))))))))))))</f>
        <v>CONTRATOS DE PRESTACIÓN DE SERVICIOS PROFESIONALES Y DE APOYO A LA GESTIÓN</v>
      </c>
      <c r="F145" s="112" t="s">
        <v>107</v>
      </c>
      <c r="G145" s="63" t="s">
        <v>116</v>
      </c>
      <c r="H145" s="64" t="s">
        <v>549</v>
      </c>
      <c r="I145" s="83" t="s">
        <v>163</v>
      </c>
      <c r="J145" s="84">
        <v>45</v>
      </c>
      <c r="K145" s="65" t="str">
        <f>IF(J145=1,'Equivalencia BH-BMPT'!$D$2,IF(J145=2,'Equivalencia BH-BMPT'!$D$3,IF(J145=3,'Equivalencia BH-BMPT'!$D$4,IF(J145=4,'Equivalencia BH-BMPT'!$D$5,IF(J145=5,'Equivalencia BH-BMPT'!$D$6,IF(J145=6,'Equivalencia BH-BMPT'!$D$7,IF(J145=7,'Equivalencia BH-BMPT'!$D$8,IF(J145=8,'Equivalencia BH-BMPT'!$D$9,IF(J145=9,'Equivalencia BH-BMPT'!$D$10,IF(J145=10,'Equivalencia BH-BMPT'!$D$11,IF(J145=11,'Equivalencia BH-BMPT'!$D$12,IF(J145=12,'Equivalencia BH-BMPT'!$D$13,IF(J145=13,'Equivalencia BH-BMPT'!$D$14,IF(J145=14,'Equivalencia BH-BMPT'!$D$15,IF(J145=15,'Equivalencia BH-BMPT'!$D$16,IF(J145=16,'Equivalencia BH-BMPT'!$D$17,IF(J145=17,'Equivalencia BH-BMPT'!$D$18,IF(J145=18,'Equivalencia BH-BMPT'!$D$19,IF(J145=19,'Equivalencia BH-BMPT'!$D$20,IF(J145=20,'Equivalencia BH-BMPT'!$D$21,IF(J145=21,'Equivalencia BH-BMPT'!$D$22,IF(J145=22,'Equivalencia BH-BMPT'!$D$23,IF(J145=23,'Equivalencia BH-BMPT'!#REF!,IF(J145=24,'Equivalencia BH-BMPT'!$D$25,IF(J145=25,'Equivalencia BH-BMPT'!$D$26,IF(J145=26,'Equivalencia BH-BMPT'!$D$27,IF(J145=27,'Equivalencia BH-BMPT'!$D$28,IF(J145=28,'Equivalencia BH-BMPT'!$D$29,IF(J145=29,'Equivalencia BH-BMPT'!$D$30,IF(J145=30,'Equivalencia BH-BMPT'!$D$31,IF(J145=31,'Equivalencia BH-BMPT'!$D$32,IF(J145=32,'Equivalencia BH-BMPT'!$D$33,IF(J145=33,'Equivalencia BH-BMPT'!$D$34,IF(J145=34,'Equivalencia BH-BMPT'!$D$35,IF(J145=35,'Equivalencia BH-BMPT'!$D$36,IF(J145=36,'Equivalencia BH-BMPT'!$D$37,IF(J145=37,'Equivalencia BH-BMPT'!$D$38,IF(J145=38,'Equivalencia BH-BMPT'!#REF!,IF(J145=39,'Equivalencia BH-BMPT'!$D$40,IF(J145=40,'Equivalencia BH-BMPT'!$D$41,IF(J145=41,'Equivalencia BH-BMPT'!$D$42,IF(J145=42,'Equivalencia BH-BMPT'!$D$43,IF(J145=43,'Equivalencia BH-BMPT'!$D$44,IF(J145=44,'Equivalencia BH-BMPT'!$D$45,IF(J145=45,'Equivalencia BH-BMPT'!$D$46,"No ha seleccionado un número de programa")))))))))))))))))))))))))))))))))))))))))))))</f>
        <v>Gobernanza e influencia local, regional e internacional</v>
      </c>
      <c r="L145" s="79" t="s">
        <v>642</v>
      </c>
      <c r="M145" s="113">
        <v>1010217972</v>
      </c>
      <c r="N145" s="97" t="s">
        <v>614</v>
      </c>
      <c r="O145" s="110">
        <v>21000000</v>
      </c>
      <c r="P145" s="66"/>
      <c r="Q145" s="67"/>
      <c r="R145" s="110">
        <v>1</v>
      </c>
      <c r="S145" s="100">
        <v>10500000</v>
      </c>
      <c r="T145" s="100">
        <f t="shared" si="9"/>
        <v>31500000</v>
      </c>
      <c r="U145" s="100">
        <v>16100000</v>
      </c>
      <c r="V145" s="105">
        <v>43371</v>
      </c>
      <c r="W145" s="105">
        <v>43374</v>
      </c>
      <c r="X145" s="105">
        <v>43509</v>
      </c>
      <c r="Y145" s="86">
        <v>90</v>
      </c>
      <c r="Z145" s="86">
        <v>45</v>
      </c>
      <c r="AA145" s="68"/>
      <c r="AB145" s="62"/>
      <c r="AC145" s="62" t="s">
        <v>791</v>
      </c>
      <c r="AD145" s="62"/>
      <c r="AE145" s="62"/>
      <c r="AF145" s="69">
        <f t="shared" si="10"/>
        <v>0.51111111111111107</v>
      </c>
      <c r="AG145" s="27"/>
      <c r="AH145" s="27" t="b">
        <f t="shared" si="11"/>
        <v>0</v>
      </c>
    </row>
    <row r="146" spans="1:34" ht="44.25" customHeight="1" x14ac:dyDescent="0.25">
      <c r="A146" s="86">
        <v>133</v>
      </c>
      <c r="B146" s="86">
        <v>2018</v>
      </c>
      <c r="C146" s="87" t="s">
        <v>386</v>
      </c>
      <c r="D146" s="74">
        <v>5</v>
      </c>
      <c r="E146" s="87" t="str">
        <f>IF(D146=1,'Tipo '!$B$2,IF(D146=2,'Tipo '!$B$3,IF(D146=3,'Tipo '!$B$4,IF(D146=4,'Tipo '!$B$5,IF(D146=5,'Tipo '!$B$6,IF(D146=6,'Tipo '!$B$7,IF(D146=7,'Tipo '!$B$8,IF(D146=8,'Tipo '!$B$9,IF(D146=9,'Tipo '!$B$10,IF(D146=10,'Tipo '!$B$11,IF(D146=11,'Tipo '!$B$12,IF(D146=12,'Tipo '!$B$13,IF(D146=13,'Tipo '!$B$14,IF(D146=14,'Tipo '!$B$15,IF(D146=15,'Tipo '!$B$16,IF(D146=16,'Tipo '!$B$17,IF(D146=17,'Tipo '!$B$18,IF(D146=18,'Tipo '!$B$19,IF(D146=19,'Tipo '!$B$20,IF(D146=20,'Tipo '!$B$21,"No ha seleccionado un tipo de contrato válido"))))))))))))))))))))</f>
        <v>CONTRATOS DE PRESTACIÓN DE SERVICIOS PROFESIONALES Y DE APOYO A LA GESTIÓN</v>
      </c>
      <c r="F146" s="112" t="s">
        <v>107</v>
      </c>
      <c r="G146" s="63" t="s">
        <v>116</v>
      </c>
      <c r="H146" s="64" t="s">
        <v>550</v>
      </c>
      <c r="I146" s="83" t="s">
        <v>163</v>
      </c>
      <c r="J146" s="84">
        <v>45</v>
      </c>
      <c r="K146" s="65" t="str">
        <f>IF(J146=1,'Equivalencia BH-BMPT'!$D$2,IF(J146=2,'Equivalencia BH-BMPT'!$D$3,IF(J146=3,'Equivalencia BH-BMPT'!$D$4,IF(J146=4,'Equivalencia BH-BMPT'!$D$5,IF(J146=5,'Equivalencia BH-BMPT'!$D$6,IF(J146=6,'Equivalencia BH-BMPT'!$D$7,IF(J146=7,'Equivalencia BH-BMPT'!$D$8,IF(J146=8,'Equivalencia BH-BMPT'!$D$9,IF(J146=9,'Equivalencia BH-BMPT'!$D$10,IF(J146=10,'Equivalencia BH-BMPT'!$D$11,IF(J146=11,'Equivalencia BH-BMPT'!$D$12,IF(J146=12,'Equivalencia BH-BMPT'!$D$13,IF(J146=13,'Equivalencia BH-BMPT'!$D$14,IF(J146=14,'Equivalencia BH-BMPT'!$D$15,IF(J146=15,'Equivalencia BH-BMPT'!$D$16,IF(J146=16,'Equivalencia BH-BMPT'!$D$17,IF(J146=17,'Equivalencia BH-BMPT'!$D$18,IF(J146=18,'Equivalencia BH-BMPT'!$D$19,IF(J146=19,'Equivalencia BH-BMPT'!$D$20,IF(J146=20,'Equivalencia BH-BMPT'!$D$21,IF(J146=21,'Equivalencia BH-BMPT'!$D$22,IF(J146=22,'Equivalencia BH-BMPT'!$D$23,IF(J146=23,'Equivalencia BH-BMPT'!#REF!,IF(J146=24,'Equivalencia BH-BMPT'!$D$25,IF(J146=25,'Equivalencia BH-BMPT'!$D$26,IF(J146=26,'Equivalencia BH-BMPT'!$D$27,IF(J146=27,'Equivalencia BH-BMPT'!$D$28,IF(J146=28,'Equivalencia BH-BMPT'!$D$29,IF(J146=29,'Equivalencia BH-BMPT'!$D$30,IF(J146=30,'Equivalencia BH-BMPT'!$D$31,IF(J146=31,'Equivalencia BH-BMPT'!$D$32,IF(J146=32,'Equivalencia BH-BMPT'!$D$33,IF(J146=33,'Equivalencia BH-BMPT'!$D$34,IF(J146=34,'Equivalencia BH-BMPT'!$D$35,IF(J146=35,'Equivalencia BH-BMPT'!$D$36,IF(J146=36,'Equivalencia BH-BMPT'!$D$37,IF(J146=37,'Equivalencia BH-BMPT'!$D$38,IF(J146=38,'Equivalencia BH-BMPT'!#REF!,IF(J146=39,'Equivalencia BH-BMPT'!$D$40,IF(J146=40,'Equivalencia BH-BMPT'!$D$41,IF(J146=41,'Equivalencia BH-BMPT'!$D$42,IF(J146=42,'Equivalencia BH-BMPT'!$D$43,IF(J146=43,'Equivalencia BH-BMPT'!$D$44,IF(J146=44,'Equivalencia BH-BMPT'!$D$45,IF(J146=45,'Equivalencia BH-BMPT'!$D$46,"No ha seleccionado un número de programa")))))))))))))))))))))))))))))))))))))))))))))</f>
        <v>Gobernanza e influencia local, regional e internacional</v>
      </c>
      <c r="L146" s="79" t="s">
        <v>642</v>
      </c>
      <c r="M146" s="113">
        <v>7176748</v>
      </c>
      <c r="N146" s="97" t="s">
        <v>615</v>
      </c>
      <c r="O146" s="110">
        <v>15300000</v>
      </c>
      <c r="P146" s="66"/>
      <c r="Q146" s="67"/>
      <c r="R146" s="110">
        <v>1</v>
      </c>
      <c r="S146" s="100">
        <v>2550000</v>
      </c>
      <c r="T146" s="100">
        <f t="shared" si="9"/>
        <v>17850000</v>
      </c>
      <c r="U146" s="100">
        <v>11560000</v>
      </c>
      <c r="V146" s="105">
        <v>43371</v>
      </c>
      <c r="W146" s="105">
        <v>43375</v>
      </c>
      <c r="X146" s="105">
        <v>43481</v>
      </c>
      <c r="Y146" s="86">
        <v>90</v>
      </c>
      <c r="Z146" s="86">
        <v>15</v>
      </c>
      <c r="AA146" s="68"/>
      <c r="AB146" s="62"/>
      <c r="AC146" s="62" t="s">
        <v>791</v>
      </c>
      <c r="AD146" s="62"/>
      <c r="AE146" s="62"/>
      <c r="AF146" s="69">
        <f t="shared" si="10"/>
        <v>0.64761904761904765</v>
      </c>
      <c r="AG146" s="27"/>
      <c r="AH146" s="27" t="b">
        <f t="shared" si="11"/>
        <v>0</v>
      </c>
    </row>
    <row r="147" spans="1:34" ht="44.25" customHeight="1" x14ac:dyDescent="0.25">
      <c r="A147" s="86">
        <v>134</v>
      </c>
      <c r="B147" s="86">
        <v>2018</v>
      </c>
      <c r="C147" s="87" t="s">
        <v>387</v>
      </c>
      <c r="D147" s="74">
        <v>7</v>
      </c>
      <c r="E147" s="87" t="str">
        <f>IF(D147=1,'Tipo '!$B$2,IF(D147=2,'Tipo '!$B$3,IF(D147=3,'Tipo '!$B$4,IF(D147=4,'Tipo '!$B$5,IF(D147=5,'Tipo '!$B$6,IF(D147=6,'Tipo '!$B$7,IF(D147=7,'Tipo '!$B$8,IF(D147=8,'Tipo '!$B$9,IF(D147=9,'Tipo '!$B$10,IF(D147=10,'Tipo '!$B$11,IF(D147=11,'Tipo '!$B$12,IF(D147=12,'Tipo '!$B$13,IF(D147=13,'Tipo '!$B$14,IF(D147=14,'Tipo '!$B$15,IF(D147=15,'Tipo '!$B$16,IF(D147=16,'Tipo '!$B$17,IF(D147=17,'Tipo '!$B$18,IF(D147=18,'Tipo '!$B$19,IF(D147=19,'Tipo '!$B$20,IF(D147=20,'Tipo '!$B$21,"No ha seleccionado un tipo de contrato válido"))))))))))))))))))))</f>
        <v>COMPRAVENTA DE BIENES INMUEBLES</v>
      </c>
      <c r="F147" s="112" t="s">
        <v>108</v>
      </c>
      <c r="G147" s="63" t="s">
        <v>122</v>
      </c>
      <c r="H147" s="64" t="s">
        <v>551</v>
      </c>
      <c r="I147" s="83" t="s">
        <v>163</v>
      </c>
      <c r="J147" s="84">
        <v>7</v>
      </c>
      <c r="K147" s="65" t="str">
        <f>IF(J147=1,'Equivalencia BH-BMPT'!$D$2,IF(J147=2,'Equivalencia BH-BMPT'!$D$3,IF(J147=3,'Equivalencia BH-BMPT'!$D$4,IF(J147=4,'Equivalencia BH-BMPT'!$D$5,IF(J147=5,'Equivalencia BH-BMPT'!$D$6,IF(J147=6,'Equivalencia BH-BMPT'!$D$7,IF(J147=7,'Equivalencia BH-BMPT'!$D$8,IF(J147=8,'Equivalencia BH-BMPT'!$D$9,IF(J147=9,'Equivalencia BH-BMPT'!$D$10,IF(J147=10,'Equivalencia BH-BMPT'!$D$11,IF(J147=11,'Equivalencia BH-BMPT'!$D$12,IF(J147=12,'Equivalencia BH-BMPT'!$D$13,IF(J147=13,'Equivalencia BH-BMPT'!$D$14,IF(J147=14,'Equivalencia BH-BMPT'!$D$15,IF(J147=15,'Equivalencia BH-BMPT'!$D$16,IF(J147=16,'Equivalencia BH-BMPT'!$D$17,IF(J147=17,'Equivalencia BH-BMPT'!$D$18,IF(J147=18,'Equivalencia BH-BMPT'!$D$19,IF(J147=19,'Equivalencia BH-BMPT'!$D$20,IF(J147=20,'Equivalencia BH-BMPT'!$D$21,IF(J147=21,'Equivalencia BH-BMPT'!$D$22,IF(J147=22,'Equivalencia BH-BMPT'!$D$23,IF(J147=23,'Equivalencia BH-BMPT'!#REF!,IF(J147=24,'Equivalencia BH-BMPT'!$D$25,IF(J147=25,'Equivalencia BH-BMPT'!$D$26,IF(J147=26,'Equivalencia BH-BMPT'!$D$27,IF(J147=27,'Equivalencia BH-BMPT'!$D$28,IF(J147=28,'Equivalencia BH-BMPT'!$D$29,IF(J147=29,'Equivalencia BH-BMPT'!$D$30,IF(J147=30,'Equivalencia BH-BMPT'!$D$31,IF(J147=31,'Equivalencia BH-BMPT'!$D$32,IF(J147=32,'Equivalencia BH-BMPT'!$D$33,IF(J147=33,'Equivalencia BH-BMPT'!$D$34,IF(J147=34,'Equivalencia BH-BMPT'!$D$35,IF(J147=35,'Equivalencia BH-BMPT'!$D$36,IF(J147=36,'Equivalencia BH-BMPT'!$D$37,IF(J147=37,'Equivalencia BH-BMPT'!$D$38,IF(J147=38,'Equivalencia BH-BMPT'!#REF!,IF(J147=39,'Equivalencia BH-BMPT'!$D$40,IF(J147=40,'Equivalencia BH-BMPT'!$D$41,IF(J147=41,'Equivalencia BH-BMPT'!$D$42,IF(J147=42,'Equivalencia BH-BMPT'!$D$43,IF(J147=43,'Equivalencia BH-BMPT'!$D$44,IF(J147=44,'Equivalencia BH-BMPT'!$D$45,IF(J147=45,'Equivalencia BH-BMPT'!$D$46,"No ha seleccionado un número de programa")))))))))))))))))))))))))))))))))))))))))))))</f>
        <v>Inclusión educativa para la equidad</v>
      </c>
      <c r="L147" s="79" t="s">
        <v>653</v>
      </c>
      <c r="M147" s="113">
        <v>830088172</v>
      </c>
      <c r="N147" s="97" t="s">
        <v>769</v>
      </c>
      <c r="O147" s="110">
        <v>114117090</v>
      </c>
      <c r="P147" s="66"/>
      <c r="Q147" s="67"/>
      <c r="R147" s="110"/>
      <c r="S147" s="100">
        <v>0</v>
      </c>
      <c r="T147" s="100">
        <f t="shared" si="9"/>
        <v>114117090</v>
      </c>
      <c r="U147" s="100">
        <v>113049310</v>
      </c>
      <c r="V147" s="105">
        <v>43378</v>
      </c>
      <c r="W147" s="105">
        <v>43383</v>
      </c>
      <c r="X147" s="105">
        <v>43505</v>
      </c>
      <c r="Y147" s="86">
        <v>120</v>
      </c>
      <c r="Z147" s="86">
        <v>0</v>
      </c>
      <c r="AA147" s="68"/>
      <c r="AB147" s="62"/>
      <c r="AC147" s="62" t="s">
        <v>791</v>
      </c>
      <c r="AD147" s="62"/>
      <c r="AE147" s="62"/>
      <c r="AF147" s="69">
        <f t="shared" si="10"/>
        <v>0.9906431192733709</v>
      </c>
      <c r="AG147" s="27"/>
      <c r="AH147" s="27" t="b">
        <f t="shared" si="11"/>
        <v>0</v>
      </c>
    </row>
    <row r="148" spans="1:34" ht="44.25" customHeight="1" x14ac:dyDescent="0.25">
      <c r="A148" s="86">
        <v>135</v>
      </c>
      <c r="B148" s="86">
        <v>2018</v>
      </c>
      <c r="C148" s="87" t="s">
        <v>388</v>
      </c>
      <c r="D148" s="74">
        <v>5</v>
      </c>
      <c r="E148" s="87" t="str">
        <f>IF(D148=1,'Tipo '!$B$2,IF(D148=2,'Tipo '!$B$3,IF(D148=3,'Tipo '!$B$4,IF(D148=4,'Tipo '!$B$5,IF(D148=5,'Tipo '!$B$6,IF(D148=6,'Tipo '!$B$7,IF(D148=7,'Tipo '!$B$8,IF(D148=8,'Tipo '!$B$9,IF(D148=9,'Tipo '!$B$10,IF(D148=10,'Tipo '!$B$11,IF(D148=11,'Tipo '!$B$12,IF(D148=12,'Tipo '!$B$13,IF(D148=13,'Tipo '!$B$14,IF(D148=14,'Tipo '!$B$15,IF(D148=15,'Tipo '!$B$16,IF(D148=16,'Tipo '!$B$17,IF(D148=17,'Tipo '!$B$18,IF(D148=18,'Tipo '!$B$19,IF(D148=19,'Tipo '!$B$20,IF(D148=20,'Tipo '!$B$21,"No ha seleccionado un tipo de contrato válido"))))))))))))))))))))</f>
        <v>CONTRATOS DE PRESTACIÓN DE SERVICIOS PROFESIONALES Y DE APOYO A LA GESTIÓN</v>
      </c>
      <c r="F148" s="112" t="s">
        <v>107</v>
      </c>
      <c r="G148" s="63" t="s">
        <v>116</v>
      </c>
      <c r="H148" s="64" t="s">
        <v>552</v>
      </c>
      <c r="I148" s="83" t="s">
        <v>163</v>
      </c>
      <c r="J148" s="84">
        <v>45</v>
      </c>
      <c r="K148" s="65" t="str">
        <f>IF(J148=1,'Equivalencia BH-BMPT'!$D$2,IF(J148=2,'Equivalencia BH-BMPT'!$D$3,IF(J148=3,'Equivalencia BH-BMPT'!$D$4,IF(J148=4,'Equivalencia BH-BMPT'!$D$5,IF(J148=5,'Equivalencia BH-BMPT'!$D$6,IF(J148=6,'Equivalencia BH-BMPT'!$D$7,IF(J148=7,'Equivalencia BH-BMPT'!$D$8,IF(J148=8,'Equivalencia BH-BMPT'!$D$9,IF(J148=9,'Equivalencia BH-BMPT'!$D$10,IF(J148=10,'Equivalencia BH-BMPT'!$D$11,IF(J148=11,'Equivalencia BH-BMPT'!$D$12,IF(J148=12,'Equivalencia BH-BMPT'!$D$13,IF(J148=13,'Equivalencia BH-BMPT'!$D$14,IF(J148=14,'Equivalencia BH-BMPT'!$D$15,IF(J148=15,'Equivalencia BH-BMPT'!$D$16,IF(J148=16,'Equivalencia BH-BMPT'!$D$17,IF(J148=17,'Equivalencia BH-BMPT'!$D$18,IF(J148=18,'Equivalencia BH-BMPT'!$D$19,IF(J148=19,'Equivalencia BH-BMPT'!$D$20,IF(J148=20,'Equivalencia BH-BMPT'!$D$21,IF(J148=21,'Equivalencia BH-BMPT'!$D$22,IF(J148=22,'Equivalencia BH-BMPT'!$D$23,IF(J148=23,'Equivalencia BH-BMPT'!#REF!,IF(J148=24,'Equivalencia BH-BMPT'!$D$25,IF(J148=25,'Equivalencia BH-BMPT'!$D$26,IF(J148=26,'Equivalencia BH-BMPT'!$D$27,IF(J148=27,'Equivalencia BH-BMPT'!$D$28,IF(J148=28,'Equivalencia BH-BMPT'!$D$29,IF(J148=29,'Equivalencia BH-BMPT'!$D$30,IF(J148=30,'Equivalencia BH-BMPT'!$D$31,IF(J148=31,'Equivalencia BH-BMPT'!$D$32,IF(J148=32,'Equivalencia BH-BMPT'!$D$33,IF(J148=33,'Equivalencia BH-BMPT'!$D$34,IF(J148=34,'Equivalencia BH-BMPT'!$D$35,IF(J148=35,'Equivalencia BH-BMPT'!$D$36,IF(J148=36,'Equivalencia BH-BMPT'!$D$37,IF(J148=37,'Equivalencia BH-BMPT'!$D$38,IF(J148=38,'Equivalencia BH-BMPT'!#REF!,IF(J148=39,'Equivalencia BH-BMPT'!$D$40,IF(J148=40,'Equivalencia BH-BMPT'!$D$41,IF(J148=41,'Equivalencia BH-BMPT'!$D$42,IF(J148=42,'Equivalencia BH-BMPT'!$D$43,IF(J148=43,'Equivalencia BH-BMPT'!$D$44,IF(J148=44,'Equivalencia BH-BMPT'!$D$45,IF(J148=45,'Equivalencia BH-BMPT'!$D$46,"No ha seleccionado un número de programa")))))))))))))))))))))))))))))))))))))))))))))</f>
        <v>Gobernanza e influencia local, regional e internacional</v>
      </c>
      <c r="L148" s="79" t="s">
        <v>642</v>
      </c>
      <c r="M148" s="113">
        <v>63455375</v>
      </c>
      <c r="N148" s="97" t="s">
        <v>616</v>
      </c>
      <c r="O148" s="110">
        <v>15300000</v>
      </c>
      <c r="P148" s="66"/>
      <c r="Q148" s="67"/>
      <c r="R148" s="110">
        <v>1</v>
      </c>
      <c r="S148" s="100">
        <v>2550000</v>
      </c>
      <c r="T148" s="100">
        <f t="shared" si="9"/>
        <v>17850000</v>
      </c>
      <c r="U148" s="100">
        <v>11560000</v>
      </c>
      <c r="V148" s="105">
        <v>43371</v>
      </c>
      <c r="W148" s="105">
        <v>43375</v>
      </c>
      <c r="X148" s="105">
        <v>43481</v>
      </c>
      <c r="Y148" s="86">
        <v>90</v>
      </c>
      <c r="Z148" s="86">
        <v>15</v>
      </c>
      <c r="AA148" s="68"/>
      <c r="AB148" s="62"/>
      <c r="AC148" s="62" t="s">
        <v>791</v>
      </c>
      <c r="AD148" s="62"/>
      <c r="AE148" s="62"/>
      <c r="AF148" s="69">
        <f t="shared" si="10"/>
        <v>0.64761904761904765</v>
      </c>
      <c r="AG148" s="27"/>
      <c r="AH148" s="27" t="b">
        <f t="shared" si="11"/>
        <v>0</v>
      </c>
    </row>
    <row r="149" spans="1:34" ht="44.25" customHeight="1" x14ac:dyDescent="0.25">
      <c r="A149" s="86">
        <v>136</v>
      </c>
      <c r="B149" s="86">
        <v>2018</v>
      </c>
      <c r="C149" s="87" t="s">
        <v>389</v>
      </c>
      <c r="D149" s="74">
        <v>2</v>
      </c>
      <c r="E149" s="87" t="str">
        <f>IF(D149=1,'Tipo '!$B$2,IF(D149=2,'Tipo '!$B$3,IF(D149=3,'Tipo '!$B$4,IF(D149=4,'Tipo '!$B$5,IF(D149=5,'Tipo '!$B$6,IF(D149=6,'Tipo '!$B$7,IF(D149=7,'Tipo '!$B$8,IF(D149=8,'Tipo '!$B$9,IF(D149=9,'Tipo '!$B$10,IF(D149=10,'Tipo '!$B$11,IF(D149=11,'Tipo '!$B$12,IF(D149=12,'Tipo '!$B$13,IF(D149=13,'Tipo '!$B$14,IF(D149=14,'Tipo '!$B$15,IF(D149=15,'Tipo '!$B$16,IF(D149=16,'Tipo '!$B$17,IF(D149=17,'Tipo '!$B$18,IF(D149=18,'Tipo '!$B$19,IF(D149=19,'Tipo '!$B$20,IF(D149=20,'Tipo '!$B$21,"No ha seleccionado un tipo de contrato válido"))))))))))))))))))))</f>
        <v>CONSULTORÍA</v>
      </c>
      <c r="F149" s="112" t="s">
        <v>104</v>
      </c>
      <c r="G149" s="63" t="s">
        <v>121</v>
      </c>
      <c r="H149" s="64" t="s">
        <v>553</v>
      </c>
      <c r="I149" s="83" t="s">
        <v>163</v>
      </c>
      <c r="J149" s="84">
        <v>45</v>
      </c>
      <c r="K149" s="65" t="str">
        <f>IF(J149=1,'Equivalencia BH-BMPT'!$D$2,IF(J149=2,'Equivalencia BH-BMPT'!$D$3,IF(J149=3,'Equivalencia BH-BMPT'!$D$4,IF(J149=4,'Equivalencia BH-BMPT'!$D$5,IF(J149=5,'Equivalencia BH-BMPT'!$D$6,IF(J149=6,'Equivalencia BH-BMPT'!$D$7,IF(J149=7,'Equivalencia BH-BMPT'!$D$8,IF(J149=8,'Equivalencia BH-BMPT'!$D$9,IF(J149=9,'Equivalencia BH-BMPT'!$D$10,IF(J149=10,'Equivalencia BH-BMPT'!$D$11,IF(J149=11,'Equivalencia BH-BMPT'!$D$12,IF(J149=12,'Equivalencia BH-BMPT'!$D$13,IF(J149=13,'Equivalencia BH-BMPT'!$D$14,IF(J149=14,'Equivalencia BH-BMPT'!$D$15,IF(J149=15,'Equivalencia BH-BMPT'!$D$16,IF(J149=16,'Equivalencia BH-BMPT'!$D$17,IF(J149=17,'Equivalencia BH-BMPT'!$D$18,IF(J149=18,'Equivalencia BH-BMPT'!$D$19,IF(J149=19,'Equivalencia BH-BMPT'!$D$20,IF(J149=20,'Equivalencia BH-BMPT'!$D$21,IF(J149=21,'Equivalencia BH-BMPT'!$D$22,IF(J149=22,'Equivalencia BH-BMPT'!$D$23,IF(J149=23,'Equivalencia BH-BMPT'!#REF!,IF(J149=24,'Equivalencia BH-BMPT'!$D$25,IF(J149=25,'Equivalencia BH-BMPT'!$D$26,IF(J149=26,'Equivalencia BH-BMPT'!$D$27,IF(J149=27,'Equivalencia BH-BMPT'!$D$28,IF(J149=28,'Equivalencia BH-BMPT'!$D$29,IF(J149=29,'Equivalencia BH-BMPT'!$D$30,IF(J149=30,'Equivalencia BH-BMPT'!$D$31,IF(J149=31,'Equivalencia BH-BMPT'!$D$32,IF(J149=32,'Equivalencia BH-BMPT'!$D$33,IF(J149=33,'Equivalencia BH-BMPT'!$D$34,IF(J149=34,'Equivalencia BH-BMPT'!$D$35,IF(J149=35,'Equivalencia BH-BMPT'!$D$36,IF(J149=36,'Equivalencia BH-BMPT'!$D$37,IF(J149=37,'Equivalencia BH-BMPT'!$D$38,IF(J149=38,'Equivalencia BH-BMPT'!#REF!,IF(J149=39,'Equivalencia BH-BMPT'!$D$40,IF(J149=40,'Equivalencia BH-BMPT'!$D$41,IF(J149=41,'Equivalencia BH-BMPT'!$D$42,IF(J149=42,'Equivalencia BH-BMPT'!$D$43,IF(J149=43,'Equivalencia BH-BMPT'!$D$44,IF(J149=44,'Equivalencia BH-BMPT'!$D$45,IF(J149=45,'Equivalencia BH-BMPT'!$D$46,"No ha seleccionado un número de programa")))))))))))))))))))))))))))))))))))))))))))))</f>
        <v>Gobernanza e influencia local, regional e internacional</v>
      </c>
      <c r="L149" s="79" t="s">
        <v>642</v>
      </c>
      <c r="M149" s="76">
        <v>900354279</v>
      </c>
      <c r="N149" s="97" t="s">
        <v>770</v>
      </c>
      <c r="O149" s="110">
        <v>16255200</v>
      </c>
      <c r="P149" s="66"/>
      <c r="Q149" s="67"/>
      <c r="R149" s="110"/>
      <c r="S149" s="100">
        <v>8127600</v>
      </c>
      <c r="T149" s="100">
        <f t="shared" si="9"/>
        <v>24382800</v>
      </c>
      <c r="U149" s="100">
        <v>0</v>
      </c>
      <c r="V149" s="105">
        <v>43378</v>
      </c>
      <c r="W149" s="105">
        <v>43382</v>
      </c>
      <c r="X149" s="105">
        <v>43457</v>
      </c>
      <c r="Y149" s="86">
        <v>60</v>
      </c>
      <c r="Z149" s="86">
        <v>0</v>
      </c>
      <c r="AA149" s="68"/>
      <c r="AB149" s="62"/>
      <c r="AC149" s="62" t="s">
        <v>791</v>
      </c>
      <c r="AD149" s="62"/>
      <c r="AE149" s="62"/>
      <c r="AF149" s="69">
        <f t="shared" si="10"/>
        <v>0</v>
      </c>
      <c r="AG149" s="27"/>
      <c r="AH149" s="27" t="b">
        <f t="shared" si="11"/>
        <v>0</v>
      </c>
    </row>
    <row r="150" spans="1:34" ht="44.25" customHeight="1" x14ac:dyDescent="0.25">
      <c r="A150" s="86">
        <v>137</v>
      </c>
      <c r="B150" s="86">
        <v>2018</v>
      </c>
      <c r="C150" s="87" t="s">
        <v>390</v>
      </c>
      <c r="D150" s="74">
        <v>4</v>
      </c>
      <c r="E150" s="87" t="str">
        <f>IF(D150=1,'Tipo '!$B$2,IF(D150=2,'Tipo '!$B$3,IF(D150=3,'Tipo '!$B$4,IF(D150=4,'Tipo '!$B$5,IF(D150=5,'Tipo '!$B$6,IF(D150=6,'Tipo '!$B$7,IF(D150=7,'Tipo '!$B$8,IF(D150=8,'Tipo '!$B$9,IF(D150=9,'Tipo '!$B$10,IF(D150=10,'Tipo '!$B$11,IF(D150=11,'Tipo '!$B$12,IF(D150=12,'Tipo '!$B$13,IF(D150=13,'Tipo '!$B$14,IF(D150=14,'Tipo '!$B$15,IF(D150=15,'Tipo '!$B$16,IF(D150=16,'Tipo '!$B$17,IF(D150=17,'Tipo '!$B$18,IF(D150=18,'Tipo '!$B$19,IF(D150=19,'Tipo '!$B$20,IF(D150=20,'Tipo '!$B$21,"No ha seleccionado un tipo de contrato válido"))))))))))))))))))))</f>
        <v>CONTRATOS DE PRESTACIÓN DE SERVICIOS</v>
      </c>
      <c r="F150" s="112" t="s">
        <v>108</v>
      </c>
      <c r="G150" s="63" t="s">
        <v>125</v>
      </c>
      <c r="H150" s="64" t="s">
        <v>554</v>
      </c>
      <c r="I150" s="83" t="s">
        <v>163</v>
      </c>
      <c r="J150" s="84">
        <v>45</v>
      </c>
      <c r="K150" s="65" t="str">
        <f>IF(J150=1,'Equivalencia BH-BMPT'!$D$2,IF(J150=2,'Equivalencia BH-BMPT'!$D$3,IF(J150=3,'Equivalencia BH-BMPT'!$D$4,IF(J150=4,'Equivalencia BH-BMPT'!$D$5,IF(J150=5,'Equivalencia BH-BMPT'!$D$6,IF(J150=6,'Equivalencia BH-BMPT'!$D$7,IF(J150=7,'Equivalencia BH-BMPT'!$D$8,IF(J150=8,'Equivalencia BH-BMPT'!$D$9,IF(J150=9,'Equivalencia BH-BMPT'!$D$10,IF(J150=10,'Equivalencia BH-BMPT'!$D$11,IF(J150=11,'Equivalencia BH-BMPT'!$D$12,IF(J150=12,'Equivalencia BH-BMPT'!$D$13,IF(J150=13,'Equivalencia BH-BMPT'!$D$14,IF(J150=14,'Equivalencia BH-BMPT'!$D$15,IF(J150=15,'Equivalencia BH-BMPT'!$D$16,IF(J150=16,'Equivalencia BH-BMPT'!$D$17,IF(J150=17,'Equivalencia BH-BMPT'!$D$18,IF(J150=18,'Equivalencia BH-BMPT'!$D$19,IF(J150=19,'Equivalencia BH-BMPT'!$D$20,IF(J150=20,'Equivalencia BH-BMPT'!$D$21,IF(J150=21,'Equivalencia BH-BMPT'!$D$22,IF(J150=22,'Equivalencia BH-BMPT'!$D$23,IF(J150=23,'Equivalencia BH-BMPT'!#REF!,IF(J150=24,'Equivalencia BH-BMPT'!$D$25,IF(J150=25,'Equivalencia BH-BMPT'!$D$26,IF(J150=26,'Equivalencia BH-BMPT'!$D$27,IF(J150=27,'Equivalencia BH-BMPT'!$D$28,IF(J150=28,'Equivalencia BH-BMPT'!$D$29,IF(J150=29,'Equivalencia BH-BMPT'!$D$30,IF(J150=30,'Equivalencia BH-BMPT'!$D$31,IF(J150=31,'Equivalencia BH-BMPT'!$D$32,IF(J150=32,'Equivalencia BH-BMPT'!$D$33,IF(J150=33,'Equivalencia BH-BMPT'!$D$34,IF(J150=34,'Equivalencia BH-BMPT'!$D$35,IF(J150=35,'Equivalencia BH-BMPT'!$D$36,IF(J150=36,'Equivalencia BH-BMPT'!$D$37,IF(J150=37,'Equivalencia BH-BMPT'!$D$38,IF(J150=38,'Equivalencia BH-BMPT'!#REF!,IF(J150=39,'Equivalencia BH-BMPT'!$D$40,IF(J150=40,'Equivalencia BH-BMPT'!$D$41,IF(J150=41,'Equivalencia BH-BMPT'!$D$42,IF(J150=42,'Equivalencia BH-BMPT'!$D$43,IF(J150=43,'Equivalencia BH-BMPT'!$D$44,IF(J150=44,'Equivalencia BH-BMPT'!$D$45,IF(J150=45,'Equivalencia BH-BMPT'!$D$46,"No ha seleccionado un número de programa")))))))))))))))))))))))))))))))))))))))))))))</f>
        <v>Gobernanza e influencia local, regional e internacional</v>
      </c>
      <c r="L150" s="79" t="s">
        <v>648</v>
      </c>
      <c r="M150" s="113">
        <v>900800715</v>
      </c>
      <c r="N150" s="97" t="s">
        <v>771</v>
      </c>
      <c r="O150" s="110">
        <v>90000000</v>
      </c>
      <c r="P150" s="66"/>
      <c r="Q150" s="67"/>
      <c r="R150" s="110"/>
      <c r="S150" s="100">
        <v>0</v>
      </c>
      <c r="T150" s="100">
        <f t="shared" si="9"/>
        <v>90000000</v>
      </c>
      <c r="U150" s="100">
        <v>0</v>
      </c>
      <c r="V150" s="105">
        <v>43382</v>
      </c>
      <c r="W150" s="105">
        <v>43389</v>
      </c>
      <c r="X150" s="105">
        <v>43570</v>
      </c>
      <c r="Y150" s="86">
        <v>180</v>
      </c>
      <c r="Z150" s="86">
        <v>0</v>
      </c>
      <c r="AA150" s="68"/>
      <c r="AB150" s="62"/>
      <c r="AC150" s="62" t="s">
        <v>791</v>
      </c>
      <c r="AD150" s="62"/>
      <c r="AE150" s="62"/>
      <c r="AF150" s="69">
        <f t="shared" si="10"/>
        <v>0</v>
      </c>
      <c r="AG150" s="27"/>
      <c r="AH150" s="27" t="b">
        <f t="shared" si="11"/>
        <v>0</v>
      </c>
    </row>
    <row r="151" spans="1:34" ht="44.25" customHeight="1" x14ac:dyDescent="0.25">
      <c r="A151" s="86">
        <v>138</v>
      </c>
      <c r="B151" s="86">
        <v>2018</v>
      </c>
      <c r="C151" s="87" t="s">
        <v>391</v>
      </c>
      <c r="D151" s="74">
        <v>11</v>
      </c>
      <c r="E151" s="87" t="str">
        <f>IF(D151=1,'Tipo '!$B$2,IF(D151=2,'Tipo '!$B$3,IF(D151=3,'Tipo '!$B$4,IF(D151=4,'Tipo '!$B$5,IF(D151=5,'Tipo '!$B$6,IF(D151=6,'Tipo '!$B$7,IF(D151=7,'Tipo '!$B$8,IF(D151=8,'Tipo '!$B$9,IF(D151=9,'Tipo '!$B$10,IF(D151=10,'Tipo '!$B$11,IF(D151=11,'Tipo '!$B$12,IF(D151=12,'Tipo '!$B$13,IF(D151=13,'Tipo '!$B$14,IF(D151=14,'Tipo '!$B$15,IF(D151=15,'Tipo '!$B$16,IF(D151=16,'Tipo '!$B$17,IF(D151=17,'Tipo '!$B$18,IF(D151=18,'Tipo '!$B$19,IF(D151=19,'Tipo '!$B$20,IF(D151=20,'Tipo '!$B$21,"No ha seleccionado un tipo de contrato válido"))))))))))))))))))))</f>
        <v>SUMINISTRO</v>
      </c>
      <c r="F151" s="112" t="s">
        <v>104</v>
      </c>
      <c r="G151" s="63" t="s">
        <v>121</v>
      </c>
      <c r="H151" s="64" t="s">
        <v>555</v>
      </c>
      <c r="I151" s="83" t="s">
        <v>162</v>
      </c>
      <c r="J151" s="84"/>
      <c r="K151" s="65" t="str">
        <f>IF(J151=1,'Equivalencia BH-BMPT'!$D$2,IF(J151=2,'Equivalencia BH-BMPT'!$D$3,IF(J151=3,'Equivalencia BH-BMPT'!$D$4,IF(J151=4,'Equivalencia BH-BMPT'!$D$5,IF(J151=5,'Equivalencia BH-BMPT'!$D$6,IF(J151=6,'Equivalencia BH-BMPT'!$D$7,IF(J151=7,'Equivalencia BH-BMPT'!$D$8,IF(J151=8,'Equivalencia BH-BMPT'!$D$9,IF(J151=9,'Equivalencia BH-BMPT'!$D$10,IF(J151=10,'Equivalencia BH-BMPT'!$D$11,IF(J151=11,'Equivalencia BH-BMPT'!$D$12,IF(J151=12,'Equivalencia BH-BMPT'!$D$13,IF(J151=13,'Equivalencia BH-BMPT'!$D$14,IF(J151=14,'Equivalencia BH-BMPT'!$D$15,IF(J151=15,'Equivalencia BH-BMPT'!$D$16,IF(J151=16,'Equivalencia BH-BMPT'!$D$17,IF(J151=17,'Equivalencia BH-BMPT'!$D$18,IF(J151=18,'Equivalencia BH-BMPT'!$D$19,IF(J151=19,'Equivalencia BH-BMPT'!$D$20,IF(J151=20,'Equivalencia BH-BMPT'!$D$21,IF(J151=21,'Equivalencia BH-BMPT'!$D$22,IF(J151=22,'Equivalencia BH-BMPT'!$D$23,IF(J151=23,'Equivalencia BH-BMPT'!#REF!,IF(J151=24,'Equivalencia BH-BMPT'!$D$25,IF(J151=25,'Equivalencia BH-BMPT'!$D$26,IF(J151=26,'Equivalencia BH-BMPT'!$D$27,IF(J151=27,'Equivalencia BH-BMPT'!$D$28,IF(J151=28,'Equivalencia BH-BMPT'!$D$29,IF(J151=29,'Equivalencia BH-BMPT'!$D$30,IF(J151=30,'Equivalencia BH-BMPT'!$D$31,IF(J151=31,'Equivalencia BH-BMPT'!$D$32,IF(J151=32,'Equivalencia BH-BMPT'!$D$33,IF(J151=33,'Equivalencia BH-BMPT'!$D$34,IF(J151=34,'Equivalencia BH-BMPT'!$D$35,IF(J151=35,'Equivalencia BH-BMPT'!$D$36,IF(J151=36,'Equivalencia BH-BMPT'!$D$37,IF(J151=37,'Equivalencia BH-BMPT'!$D$38,IF(J151=38,'Equivalencia BH-BMPT'!#REF!,IF(J151=39,'Equivalencia BH-BMPT'!$D$40,IF(J151=40,'Equivalencia BH-BMPT'!$D$41,IF(J151=41,'Equivalencia BH-BMPT'!$D$42,IF(J151=42,'Equivalencia BH-BMPT'!$D$43,IF(J151=43,'Equivalencia BH-BMPT'!$D$44,IF(J151=44,'Equivalencia BH-BMPT'!$D$45,IF(J151=45,'Equivalencia BH-BMPT'!$D$46,"No ha seleccionado un número de programa")))))))))))))))))))))))))))))))))))))))))))))</f>
        <v>No ha seleccionado un número de programa</v>
      </c>
      <c r="L151" s="79">
        <v>0</v>
      </c>
      <c r="M151" s="76">
        <v>650053527</v>
      </c>
      <c r="N151" s="97" t="s">
        <v>617</v>
      </c>
      <c r="O151" s="110"/>
      <c r="P151" s="66"/>
      <c r="Q151" s="67"/>
      <c r="R151" s="110"/>
      <c r="S151" s="100">
        <v>3180697</v>
      </c>
      <c r="T151" s="100">
        <f t="shared" si="9"/>
        <v>3180697</v>
      </c>
      <c r="U151" s="100">
        <v>635019</v>
      </c>
      <c r="V151" s="105">
        <v>43384</v>
      </c>
      <c r="W151" s="105">
        <v>43389</v>
      </c>
      <c r="X151" s="105">
        <v>43434</v>
      </c>
      <c r="Y151" s="86">
        <v>45</v>
      </c>
      <c r="Z151" s="86">
        <v>0</v>
      </c>
      <c r="AA151" s="68"/>
      <c r="AB151" s="62" t="s">
        <v>791</v>
      </c>
      <c r="AC151" s="62"/>
      <c r="AD151" s="62"/>
      <c r="AE151" s="62"/>
      <c r="AF151" s="69">
        <f t="shared" si="10"/>
        <v>0.19964775016293598</v>
      </c>
      <c r="AG151" s="27"/>
      <c r="AH151" s="27" t="b">
        <f t="shared" si="11"/>
        <v>1</v>
      </c>
    </row>
    <row r="152" spans="1:34" ht="44.25" customHeight="1" x14ac:dyDescent="0.25">
      <c r="A152" s="86">
        <v>139</v>
      </c>
      <c r="B152" s="86">
        <v>2018</v>
      </c>
      <c r="C152" s="87" t="s">
        <v>392</v>
      </c>
      <c r="D152" s="74">
        <v>16</v>
      </c>
      <c r="E152" s="87" t="str">
        <f>IF(D152=1,'Tipo '!$B$2,IF(D152=2,'Tipo '!$B$3,IF(D152=3,'Tipo '!$B$4,IF(D152=4,'Tipo '!$B$5,IF(D152=5,'Tipo '!$B$6,IF(D152=6,'Tipo '!$B$7,IF(D152=7,'Tipo '!$B$8,IF(D152=8,'Tipo '!$B$9,IF(D152=9,'Tipo '!$B$10,IF(D152=10,'Tipo '!$B$11,IF(D152=11,'Tipo '!$B$12,IF(D152=12,'Tipo '!$B$13,IF(D152=13,'Tipo '!$B$14,IF(D152=14,'Tipo '!$B$15,IF(D152=15,'Tipo '!$B$16,IF(D152=16,'Tipo '!$B$17,IF(D152=17,'Tipo '!$B$18,IF(D152=18,'Tipo '!$B$19,IF(D152=19,'Tipo '!$B$20,IF(D152=20,'Tipo '!$B$21,"No ha seleccionado un tipo de contrato válido"))))))))))))))))))))</f>
        <v>CONTRATOS INTERADMINISTRATIVOS</v>
      </c>
      <c r="F152" s="112" t="s">
        <v>107</v>
      </c>
      <c r="G152" s="63" t="s">
        <v>116</v>
      </c>
      <c r="H152" s="64" t="s">
        <v>556</v>
      </c>
      <c r="I152" s="83" t="s">
        <v>163</v>
      </c>
      <c r="J152" s="84">
        <v>3</v>
      </c>
      <c r="K152" s="65" t="str">
        <f>IF(J152=1,'Equivalencia BH-BMPT'!$D$2,IF(J152=2,'Equivalencia BH-BMPT'!$D$3,IF(J152=3,'Equivalencia BH-BMPT'!$D$4,IF(J152=4,'Equivalencia BH-BMPT'!$D$5,IF(J152=5,'Equivalencia BH-BMPT'!$D$6,IF(J152=6,'Equivalencia BH-BMPT'!$D$7,IF(J152=7,'Equivalencia BH-BMPT'!$D$8,IF(J152=8,'Equivalencia BH-BMPT'!$D$9,IF(J152=9,'Equivalencia BH-BMPT'!$D$10,IF(J152=10,'Equivalencia BH-BMPT'!$D$11,IF(J152=11,'Equivalencia BH-BMPT'!$D$12,IF(J152=12,'Equivalencia BH-BMPT'!$D$13,IF(J152=13,'Equivalencia BH-BMPT'!$D$14,IF(J152=14,'Equivalencia BH-BMPT'!$D$15,IF(J152=15,'Equivalencia BH-BMPT'!$D$16,IF(J152=16,'Equivalencia BH-BMPT'!$D$17,IF(J152=17,'Equivalencia BH-BMPT'!$D$18,IF(J152=18,'Equivalencia BH-BMPT'!$D$19,IF(J152=19,'Equivalencia BH-BMPT'!$D$20,IF(J152=20,'Equivalencia BH-BMPT'!$D$21,IF(J152=21,'Equivalencia BH-BMPT'!$D$22,IF(J152=22,'Equivalencia BH-BMPT'!$D$23,IF(J152=23,'Equivalencia BH-BMPT'!#REF!,IF(J152=24,'Equivalencia BH-BMPT'!$D$25,IF(J152=25,'Equivalencia BH-BMPT'!$D$26,IF(J152=26,'Equivalencia BH-BMPT'!$D$27,IF(J152=27,'Equivalencia BH-BMPT'!$D$28,IF(J152=28,'Equivalencia BH-BMPT'!$D$29,IF(J152=29,'Equivalencia BH-BMPT'!$D$30,IF(J152=30,'Equivalencia BH-BMPT'!$D$31,IF(J152=31,'Equivalencia BH-BMPT'!$D$32,IF(J152=32,'Equivalencia BH-BMPT'!$D$33,IF(J152=33,'Equivalencia BH-BMPT'!$D$34,IF(J152=34,'Equivalencia BH-BMPT'!$D$35,IF(J152=35,'Equivalencia BH-BMPT'!$D$36,IF(J152=36,'Equivalencia BH-BMPT'!$D$37,IF(J152=37,'Equivalencia BH-BMPT'!$D$38,IF(J152=38,'Equivalencia BH-BMPT'!#REF!,IF(J152=39,'Equivalencia BH-BMPT'!$D$40,IF(J152=40,'Equivalencia BH-BMPT'!$D$41,IF(J152=41,'Equivalencia BH-BMPT'!$D$42,IF(J152=42,'Equivalencia BH-BMPT'!$D$43,IF(J152=43,'Equivalencia BH-BMPT'!$D$44,IF(J152=44,'Equivalencia BH-BMPT'!$D$45,IF(J152=45,'Equivalencia BH-BMPT'!$D$46,"No ha seleccionado un número de programa")))))))))))))))))))))))))))))))))))))))))))))</f>
        <v>Igualdad y autonomía para una Bogotá incluyente</v>
      </c>
      <c r="L152" s="79" t="s">
        <v>647</v>
      </c>
      <c r="M152" s="113">
        <v>900959051</v>
      </c>
      <c r="N152" s="97" t="s">
        <v>772</v>
      </c>
      <c r="O152" s="110">
        <v>330000000</v>
      </c>
      <c r="P152" s="66"/>
      <c r="Q152" s="67"/>
      <c r="R152" s="110"/>
      <c r="S152" s="100">
        <v>0</v>
      </c>
      <c r="T152" s="100">
        <f t="shared" si="9"/>
        <v>330000000</v>
      </c>
      <c r="U152" s="100">
        <v>0</v>
      </c>
      <c r="V152" s="105">
        <v>43410</v>
      </c>
      <c r="W152" s="105">
        <v>43411</v>
      </c>
      <c r="X152" s="105">
        <v>43714</v>
      </c>
      <c r="Y152" s="86">
        <v>300</v>
      </c>
      <c r="Z152" s="86">
        <v>0</v>
      </c>
      <c r="AA152" s="68"/>
      <c r="AB152" s="62"/>
      <c r="AC152" s="62" t="s">
        <v>791</v>
      </c>
      <c r="AD152" s="62"/>
      <c r="AE152" s="62"/>
      <c r="AF152" s="69">
        <f t="shared" si="10"/>
        <v>0</v>
      </c>
      <c r="AG152" s="27"/>
      <c r="AH152" s="27" t="b">
        <f t="shared" si="11"/>
        <v>0</v>
      </c>
    </row>
    <row r="153" spans="1:34" ht="44.25" customHeight="1" x14ac:dyDescent="0.25">
      <c r="A153" s="86">
        <v>140</v>
      </c>
      <c r="B153" s="86">
        <v>2018</v>
      </c>
      <c r="C153" s="87" t="s">
        <v>393</v>
      </c>
      <c r="D153" s="74">
        <v>5</v>
      </c>
      <c r="E153" s="87" t="str">
        <f>IF(D153=1,'Tipo '!$B$2,IF(D153=2,'Tipo '!$B$3,IF(D153=3,'Tipo '!$B$4,IF(D153=4,'Tipo '!$B$5,IF(D153=5,'Tipo '!$B$6,IF(D153=6,'Tipo '!$B$7,IF(D153=7,'Tipo '!$B$8,IF(D153=8,'Tipo '!$B$9,IF(D153=9,'Tipo '!$B$10,IF(D153=10,'Tipo '!$B$11,IF(D153=11,'Tipo '!$B$12,IF(D153=12,'Tipo '!$B$13,IF(D153=13,'Tipo '!$B$14,IF(D153=14,'Tipo '!$B$15,IF(D153=15,'Tipo '!$B$16,IF(D153=16,'Tipo '!$B$17,IF(D153=17,'Tipo '!$B$18,IF(D153=18,'Tipo '!$B$19,IF(D153=19,'Tipo '!$B$20,IF(D153=20,'Tipo '!$B$21,"No ha seleccionado un tipo de contrato válido"))))))))))))))))))))</f>
        <v>CONTRATOS DE PRESTACIÓN DE SERVICIOS PROFESIONALES Y DE APOYO A LA GESTIÓN</v>
      </c>
      <c r="F153" s="112" t="s">
        <v>107</v>
      </c>
      <c r="G153" s="63" t="s">
        <v>116</v>
      </c>
      <c r="H153" s="64" t="s">
        <v>557</v>
      </c>
      <c r="I153" s="83" t="s">
        <v>163</v>
      </c>
      <c r="J153" s="84">
        <v>18</v>
      </c>
      <c r="K153" s="65" t="str">
        <f>IF(J153=1,'Equivalencia BH-BMPT'!$D$2,IF(J153=2,'Equivalencia BH-BMPT'!$D$3,IF(J153=3,'Equivalencia BH-BMPT'!$D$4,IF(J153=4,'Equivalencia BH-BMPT'!$D$5,IF(J153=5,'Equivalencia BH-BMPT'!$D$6,IF(J153=6,'Equivalencia BH-BMPT'!$D$7,IF(J153=7,'Equivalencia BH-BMPT'!$D$8,IF(J153=8,'Equivalencia BH-BMPT'!$D$9,IF(J153=9,'Equivalencia BH-BMPT'!$D$10,IF(J153=10,'Equivalencia BH-BMPT'!$D$11,IF(J153=11,'Equivalencia BH-BMPT'!$D$12,IF(J153=12,'Equivalencia BH-BMPT'!$D$13,IF(J153=13,'Equivalencia BH-BMPT'!$D$14,IF(J153=14,'Equivalencia BH-BMPT'!$D$15,IF(J153=15,'Equivalencia BH-BMPT'!$D$16,IF(J153=16,'Equivalencia BH-BMPT'!$D$17,IF(J153=17,'Equivalencia BH-BMPT'!$D$18,IF(J153=18,'Equivalencia BH-BMPT'!$D$19,IF(J153=19,'Equivalencia BH-BMPT'!$D$20,IF(J153=20,'Equivalencia BH-BMPT'!$D$21,IF(J153=21,'Equivalencia BH-BMPT'!$D$22,IF(J153=22,'Equivalencia BH-BMPT'!$D$23,IF(J153=23,'Equivalencia BH-BMPT'!#REF!,IF(J153=24,'Equivalencia BH-BMPT'!$D$25,IF(J153=25,'Equivalencia BH-BMPT'!$D$26,IF(J153=26,'Equivalencia BH-BMPT'!$D$27,IF(J153=27,'Equivalencia BH-BMPT'!$D$28,IF(J153=28,'Equivalencia BH-BMPT'!$D$29,IF(J153=29,'Equivalencia BH-BMPT'!$D$30,IF(J153=30,'Equivalencia BH-BMPT'!$D$31,IF(J153=31,'Equivalencia BH-BMPT'!$D$32,IF(J153=32,'Equivalencia BH-BMPT'!$D$33,IF(J153=33,'Equivalencia BH-BMPT'!$D$34,IF(J153=34,'Equivalencia BH-BMPT'!$D$35,IF(J153=35,'Equivalencia BH-BMPT'!$D$36,IF(J153=36,'Equivalencia BH-BMPT'!$D$37,IF(J153=37,'Equivalencia BH-BMPT'!$D$38,IF(J153=38,'Equivalencia BH-BMPT'!#REF!,IF(J153=39,'Equivalencia BH-BMPT'!$D$40,IF(J153=40,'Equivalencia BH-BMPT'!$D$41,IF(J153=41,'Equivalencia BH-BMPT'!$D$42,IF(J153=42,'Equivalencia BH-BMPT'!$D$43,IF(J153=43,'Equivalencia BH-BMPT'!$D$44,IF(J153=44,'Equivalencia BH-BMPT'!$D$45,IF(J153=45,'Equivalencia BH-BMPT'!$D$46,"No ha seleccionado un número de programa")))))))))))))))))))))))))))))))))))))))))))))</f>
        <v>Mejor movilidad para todos</v>
      </c>
      <c r="L153" s="79" t="s">
        <v>644</v>
      </c>
      <c r="M153" s="113">
        <v>79953156</v>
      </c>
      <c r="N153" s="97" t="s">
        <v>618</v>
      </c>
      <c r="O153" s="110">
        <v>9900000</v>
      </c>
      <c r="P153" s="66"/>
      <c r="Q153" s="67"/>
      <c r="R153" s="110">
        <v>1</v>
      </c>
      <c r="S153" s="100">
        <v>4785000</v>
      </c>
      <c r="T153" s="100">
        <f t="shared" si="9"/>
        <v>14685000</v>
      </c>
      <c r="U153" s="100">
        <v>6270000</v>
      </c>
      <c r="V153" s="105">
        <v>43406</v>
      </c>
      <c r="W153" s="105">
        <v>43406</v>
      </c>
      <c r="X153" s="105">
        <v>43494</v>
      </c>
      <c r="Y153" s="86">
        <v>60</v>
      </c>
      <c r="Z153" s="86">
        <v>29</v>
      </c>
      <c r="AA153" s="68"/>
      <c r="AB153" s="62"/>
      <c r="AC153" s="62" t="s">
        <v>791</v>
      </c>
      <c r="AD153" s="62"/>
      <c r="AE153" s="62"/>
      <c r="AF153" s="69">
        <f t="shared" si="10"/>
        <v>0.42696629213483145</v>
      </c>
      <c r="AG153" s="27"/>
      <c r="AH153" s="27" t="b">
        <f t="shared" si="11"/>
        <v>0</v>
      </c>
    </row>
    <row r="154" spans="1:34" ht="44.25" customHeight="1" x14ac:dyDescent="0.25">
      <c r="A154" s="86">
        <v>141</v>
      </c>
      <c r="B154" s="86">
        <v>2018</v>
      </c>
      <c r="C154" s="87" t="s">
        <v>394</v>
      </c>
      <c r="D154" s="74">
        <v>3</v>
      </c>
      <c r="E154" s="87" t="str">
        <f>IF(D154=1,'Tipo '!$B$2,IF(D154=2,'Tipo '!$B$3,IF(D154=3,'Tipo '!$B$4,IF(D154=4,'Tipo '!$B$5,IF(D154=5,'Tipo '!$B$6,IF(D154=6,'Tipo '!$B$7,IF(D154=7,'Tipo '!$B$8,IF(D154=8,'Tipo '!$B$9,IF(D154=9,'Tipo '!$B$10,IF(D154=10,'Tipo '!$B$11,IF(D154=11,'Tipo '!$B$12,IF(D154=12,'Tipo '!$B$13,IF(D154=13,'Tipo '!$B$14,IF(D154=14,'Tipo '!$B$15,IF(D154=15,'Tipo '!$B$16,IF(D154=16,'Tipo '!$B$17,IF(D154=17,'Tipo '!$B$18,IF(D154=18,'Tipo '!$B$19,IF(D154=19,'Tipo '!$B$20,IF(D154=20,'Tipo '!$B$21,"No ha seleccionado un tipo de contrato válido"))))))))))))))))))))</f>
        <v>INTERVENTORÍA</v>
      </c>
      <c r="F154" s="112" t="s">
        <v>223</v>
      </c>
      <c r="G154" s="63" t="s">
        <v>121</v>
      </c>
      <c r="H154" s="64" t="s">
        <v>558</v>
      </c>
      <c r="I154" s="83" t="s">
        <v>163</v>
      </c>
      <c r="J154" s="84">
        <v>18</v>
      </c>
      <c r="K154" s="65" t="str">
        <f>IF(J154=1,'Equivalencia BH-BMPT'!$D$2,IF(J154=2,'Equivalencia BH-BMPT'!$D$3,IF(J154=3,'Equivalencia BH-BMPT'!$D$4,IF(J154=4,'Equivalencia BH-BMPT'!$D$5,IF(J154=5,'Equivalencia BH-BMPT'!$D$6,IF(J154=6,'Equivalencia BH-BMPT'!$D$7,IF(J154=7,'Equivalencia BH-BMPT'!$D$8,IF(J154=8,'Equivalencia BH-BMPT'!$D$9,IF(J154=9,'Equivalencia BH-BMPT'!$D$10,IF(J154=10,'Equivalencia BH-BMPT'!$D$11,IF(J154=11,'Equivalencia BH-BMPT'!$D$12,IF(J154=12,'Equivalencia BH-BMPT'!$D$13,IF(J154=13,'Equivalencia BH-BMPT'!$D$14,IF(J154=14,'Equivalencia BH-BMPT'!$D$15,IF(J154=15,'Equivalencia BH-BMPT'!$D$16,IF(J154=16,'Equivalencia BH-BMPT'!$D$17,IF(J154=17,'Equivalencia BH-BMPT'!$D$18,IF(J154=18,'Equivalencia BH-BMPT'!$D$19,IF(J154=19,'Equivalencia BH-BMPT'!$D$20,IF(J154=20,'Equivalencia BH-BMPT'!$D$21,IF(J154=21,'Equivalencia BH-BMPT'!$D$22,IF(J154=22,'Equivalencia BH-BMPT'!$D$23,IF(J154=23,'Equivalencia BH-BMPT'!#REF!,IF(J154=24,'Equivalencia BH-BMPT'!$D$25,IF(J154=25,'Equivalencia BH-BMPT'!$D$26,IF(J154=26,'Equivalencia BH-BMPT'!$D$27,IF(J154=27,'Equivalencia BH-BMPT'!$D$28,IF(J154=28,'Equivalencia BH-BMPT'!$D$29,IF(J154=29,'Equivalencia BH-BMPT'!$D$30,IF(J154=30,'Equivalencia BH-BMPT'!$D$31,IF(J154=31,'Equivalencia BH-BMPT'!$D$32,IF(J154=32,'Equivalencia BH-BMPT'!$D$33,IF(J154=33,'Equivalencia BH-BMPT'!$D$34,IF(J154=34,'Equivalencia BH-BMPT'!$D$35,IF(J154=35,'Equivalencia BH-BMPT'!$D$36,IF(J154=36,'Equivalencia BH-BMPT'!$D$37,IF(J154=37,'Equivalencia BH-BMPT'!$D$38,IF(J154=38,'Equivalencia BH-BMPT'!#REF!,IF(J154=39,'Equivalencia BH-BMPT'!$D$40,IF(J154=40,'Equivalencia BH-BMPT'!$D$41,IF(J154=41,'Equivalencia BH-BMPT'!$D$42,IF(J154=42,'Equivalencia BH-BMPT'!$D$43,IF(J154=43,'Equivalencia BH-BMPT'!$D$44,IF(J154=44,'Equivalencia BH-BMPT'!$D$45,IF(J154=45,'Equivalencia BH-BMPT'!$D$46,"No ha seleccionado un número de programa")))))))))))))))))))))))))))))))))))))))))))))</f>
        <v>Mejor movilidad para todos</v>
      </c>
      <c r="L154" s="79" t="s">
        <v>644</v>
      </c>
      <c r="M154" s="113">
        <v>900890758</v>
      </c>
      <c r="N154" s="97" t="s">
        <v>619</v>
      </c>
      <c r="O154" s="110">
        <v>899999380</v>
      </c>
      <c r="P154" s="66"/>
      <c r="Q154" s="67"/>
      <c r="R154" s="110"/>
      <c r="S154" s="100">
        <v>0</v>
      </c>
      <c r="T154" s="100">
        <f t="shared" si="9"/>
        <v>899999380</v>
      </c>
      <c r="U154" s="100">
        <v>0</v>
      </c>
      <c r="V154" s="105">
        <v>43383</v>
      </c>
      <c r="W154" s="105"/>
      <c r="X154" s="105"/>
      <c r="Y154" s="86">
        <v>240</v>
      </c>
      <c r="Z154" s="86">
        <v>0</v>
      </c>
      <c r="AA154" s="68"/>
      <c r="AB154" s="62"/>
      <c r="AC154" s="62" t="s">
        <v>791</v>
      </c>
      <c r="AD154" s="62"/>
      <c r="AE154" s="62"/>
      <c r="AF154" s="69">
        <f t="shared" si="10"/>
        <v>0</v>
      </c>
      <c r="AG154" s="27"/>
      <c r="AH154" s="27" t="b">
        <f t="shared" si="11"/>
        <v>0</v>
      </c>
    </row>
    <row r="155" spans="1:34" ht="44.25" customHeight="1" x14ac:dyDescent="0.25">
      <c r="A155" s="86">
        <v>142</v>
      </c>
      <c r="B155" s="86">
        <v>2018</v>
      </c>
      <c r="C155" s="87" t="s">
        <v>395</v>
      </c>
      <c r="D155" s="74">
        <v>4</v>
      </c>
      <c r="E155" s="87" t="str">
        <f>IF(D155=1,'Tipo '!$B$2,IF(D155=2,'Tipo '!$B$3,IF(D155=3,'Tipo '!$B$4,IF(D155=4,'Tipo '!$B$5,IF(D155=5,'Tipo '!$B$6,IF(D155=6,'Tipo '!$B$7,IF(D155=7,'Tipo '!$B$8,IF(D155=8,'Tipo '!$B$9,IF(D155=9,'Tipo '!$B$10,IF(D155=10,'Tipo '!$B$11,IF(D155=11,'Tipo '!$B$12,IF(D155=12,'Tipo '!$B$13,IF(D155=13,'Tipo '!$B$14,IF(D155=14,'Tipo '!$B$15,IF(D155=15,'Tipo '!$B$16,IF(D155=16,'Tipo '!$B$17,IF(D155=17,'Tipo '!$B$18,IF(D155=18,'Tipo '!$B$19,IF(D155=19,'Tipo '!$B$20,IF(D155=20,'Tipo '!$B$21,"No ha seleccionado un tipo de contrato válido"))))))))))))))))))))</f>
        <v>CONTRATOS DE PRESTACIÓN DE SERVICIOS</v>
      </c>
      <c r="F155" s="112" t="s">
        <v>108</v>
      </c>
      <c r="G155" s="63" t="s">
        <v>125</v>
      </c>
      <c r="H155" s="64" t="s">
        <v>559</v>
      </c>
      <c r="I155" s="83" t="s">
        <v>163</v>
      </c>
      <c r="J155" s="84">
        <v>45</v>
      </c>
      <c r="K155" s="65" t="str">
        <f>IF(J155=1,'Equivalencia BH-BMPT'!$D$2,IF(J155=2,'Equivalencia BH-BMPT'!$D$3,IF(J155=3,'Equivalencia BH-BMPT'!$D$4,IF(J155=4,'Equivalencia BH-BMPT'!$D$5,IF(J155=5,'Equivalencia BH-BMPT'!$D$6,IF(J155=6,'Equivalencia BH-BMPT'!$D$7,IF(J155=7,'Equivalencia BH-BMPT'!$D$8,IF(J155=8,'Equivalencia BH-BMPT'!$D$9,IF(J155=9,'Equivalencia BH-BMPT'!$D$10,IF(J155=10,'Equivalencia BH-BMPT'!$D$11,IF(J155=11,'Equivalencia BH-BMPT'!$D$12,IF(J155=12,'Equivalencia BH-BMPT'!$D$13,IF(J155=13,'Equivalencia BH-BMPT'!$D$14,IF(J155=14,'Equivalencia BH-BMPT'!$D$15,IF(J155=15,'Equivalencia BH-BMPT'!$D$16,IF(J155=16,'Equivalencia BH-BMPT'!$D$17,IF(J155=17,'Equivalencia BH-BMPT'!$D$18,IF(J155=18,'Equivalencia BH-BMPT'!$D$19,IF(J155=19,'Equivalencia BH-BMPT'!$D$20,IF(J155=20,'Equivalencia BH-BMPT'!$D$21,IF(J155=21,'Equivalencia BH-BMPT'!$D$22,IF(J155=22,'Equivalencia BH-BMPT'!$D$23,IF(J155=23,'Equivalencia BH-BMPT'!#REF!,IF(J155=24,'Equivalencia BH-BMPT'!$D$25,IF(J155=25,'Equivalencia BH-BMPT'!$D$26,IF(J155=26,'Equivalencia BH-BMPT'!$D$27,IF(J155=27,'Equivalencia BH-BMPT'!$D$28,IF(J155=28,'Equivalencia BH-BMPT'!$D$29,IF(J155=29,'Equivalencia BH-BMPT'!$D$30,IF(J155=30,'Equivalencia BH-BMPT'!$D$31,IF(J155=31,'Equivalencia BH-BMPT'!$D$32,IF(J155=32,'Equivalencia BH-BMPT'!$D$33,IF(J155=33,'Equivalencia BH-BMPT'!$D$34,IF(J155=34,'Equivalencia BH-BMPT'!$D$35,IF(J155=35,'Equivalencia BH-BMPT'!$D$36,IF(J155=36,'Equivalencia BH-BMPT'!$D$37,IF(J155=37,'Equivalencia BH-BMPT'!$D$38,IF(J155=38,'Equivalencia BH-BMPT'!#REF!,IF(J155=39,'Equivalencia BH-BMPT'!$D$40,IF(J155=40,'Equivalencia BH-BMPT'!$D$41,IF(J155=41,'Equivalencia BH-BMPT'!$D$42,IF(J155=42,'Equivalencia BH-BMPT'!$D$43,IF(J155=43,'Equivalencia BH-BMPT'!$D$44,IF(J155=44,'Equivalencia BH-BMPT'!$D$45,IF(J155=45,'Equivalencia BH-BMPT'!$D$46,"No ha seleccionado un número de programa")))))))))))))))))))))))))))))))))))))))))))))</f>
        <v>Gobernanza e influencia local, regional e internacional</v>
      </c>
      <c r="L155" s="79" t="s">
        <v>642</v>
      </c>
      <c r="M155" s="113">
        <v>900515644</v>
      </c>
      <c r="N155" s="97" t="s">
        <v>620</v>
      </c>
      <c r="O155" s="110">
        <v>48325900</v>
      </c>
      <c r="P155" s="66"/>
      <c r="Q155" s="67"/>
      <c r="R155" s="110"/>
      <c r="S155" s="100">
        <v>0</v>
      </c>
      <c r="T155" s="100">
        <f t="shared" si="9"/>
        <v>48325900</v>
      </c>
      <c r="U155" s="100">
        <v>0</v>
      </c>
      <c r="V155" s="105">
        <v>43419</v>
      </c>
      <c r="W155" s="105">
        <v>43437</v>
      </c>
      <c r="X155" s="105">
        <v>43618</v>
      </c>
      <c r="Y155" s="86">
        <v>180</v>
      </c>
      <c r="Z155" s="86">
        <v>0</v>
      </c>
      <c r="AA155" s="68"/>
      <c r="AB155" s="62"/>
      <c r="AC155" s="62" t="s">
        <v>791</v>
      </c>
      <c r="AD155" s="62"/>
      <c r="AE155" s="62"/>
      <c r="AF155" s="69">
        <f t="shared" si="10"/>
        <v>0</v>
      </c>
      <c r="AG155" s="27"/>
      <c r="AH155" s="27" t="b">
        <f t="shared" si="11"/>
        <v>0</v>
      </c>
    </row>
    <row r="156" spans="1:34" ht="44.25" customHeight="1" x14ac:dyDescent="0.25">
      <c r="A156" s="86">
        <v>143</v>
      </c>
      <c r="B156" s="86">
        <v>2018</v>
      </c>
      <c r="C156" s="87" t="s">
        <v>396</v>
      </c>
      <c r="D156" s="74">
        <v>4</v>
      </c>
      <c r="E156" s="87" t="str">
        <f>IF(D156=1,'Tipo '!$B$2,IF(D156=2,'Tipo '!$B$3,IF(D156=3,'Tipo '!$B$4,IF(D156=4,'Tipo '!$B$5,IF(D156=5,'Tipo '!$B$6,IF(D156=6,'Tipo '!$B$7,IF(D156=7,'Tipo '!$B$8,IF(D156=8,'Tipo '!$B$9,IF(D156=9,'Tipo '!$B$10,IF(D156=10,'Tipo '!$B$11,IF(D156=11,'Tipo '!$B$12,IF(D156=12,'Tipo '!$B$13,IF(D156=13,'Tipo '!$B$14,IF(D156=14,'Tipo '!$B$15,IF(D156=15,'Tipo '!$B$16,IF(D156=16,'Tipo '!$B$17,IF(D156=17,'Tipo '!$B$18,IF(D156=18,'Tipo '!$B$19,IF(D156=19,'Tipo '!$B$20,IF(D156=20,'Tipo '!$B$21,"No ha seleccionado un tipo de contrato válido"))))))))))))))))))))</f>
        <v>CONTRATOS DE PRESTACIÓN DE SERVICIOS</v>
      </c>
      <c r="F156" s="112" t="s">
        <v>108</v>
      </c>
      <c r="G156" s="63" t="s">
        <v>125</v>
      </c>
      <c r="H156" s="64" t="s">
        <v>560</v>
      </c>
      <c r="I156" s="83" t="s">
        <v>163</v>
      </c>
      <c r="J156" s="84">
        <v>19</v>
      </c>
      <c r="K156" s="65" t="str">
        <f>IF(J156=1,'Equivalencia BH-BMPT'!$D$2,IF(J156=2,'Equivalencia BH-BMPT'!$D$3,IF(J156=3,'Equivalencia BH-BMPT'!$D$4,IF(J156=4,'Equivalencia BH-BMPT'!$D$5,IF(J156=5,'Equivalencia BH-BMPT'!$D$6,IF(J156=6,'Equivalencia BH-BMPT'!$D$7,IF(J156=7,'Equivalencia BH-BMPT'!$D$8,IF(J156=8,'Equivalencia BH-BMPT'!$D$9,IF(J156=9,'Equivalencia BH-BMPT'!$D$10,IF(J156=10,'Equivalencia BH-BMPT'!$D$11,IF(J156=11,'Equivalencia BH-BMPT'!$D$12,IF(J156=12,'Equivalencia BH-BMPT'!$D$13,IF(J156=13,'Equivalencia BH-BMPT'!$D$14,IF(J156=14,'Equivalencia BH-BMPT'!$D$15,IF(J156=15,'Equivalencia BH-BMPT'!$D$16,IF(J156=16,'Equivalencia BH-BMPT'!$D$17,IF(J156=17,'Equivalencia BH-BMPT'!$D$18,IF(J156=18,'Equivalencia BH-BMPT'!$D$19,IF(J156=19,'Equivalencia BH-BMPT'!$D$20,IF(J156=20,'Equivalencia BH-BMPT'!$D$21,IF(J156=21,'Equivalencia BH-BMPT'!$D$22,IF(J156=22,'Equivalencia BH-BMPT'!$D$23,IF(J156=23,'Equivalencia BH-BMPT'!#REF!,IF(J156=24,'Equivalencia BH-BMPT'!$D$25,IF(J156=25,'Equivalencia BH-BMPT'!$D$26,IF(J156=26,'Equivalencia BH-BMPT'!$D$27,IF(J156=27,'Equivalencia BH-BMPT'!$D$28,IF(J156=28,'Equivalencia BH-BMPT'!$D$29,IF(J156=29,'Equivalencia BH-BMPT'!$D$30,IF(J156=30,'Equivalencia BH-BMPT'!$D$31,IF(J156=31,'Equivalencia BH-BMPT'!$D$32,IF(J156=32,'Equivalencia BH-BMPT'!$D$33,IF(J156=33,'Equivalencia BH-BMPT'!$D$34,IF(J156=34,'Equivalencia BH-BMPT'!$D$35,IF(J156=35,'Equivalencia BH-BMPT'!$D$36,IF(J156=36,'Equivalencia BH-BMPT'!$D$37,IF(J156=37,'Equivalencia BH-BMPT'!$D$38,IF(J156=38,'Equivalencia BH-BMPT'!#REF!,IF(J156=39,'Equivalencia BH-BMPT'!$D$40,IF(J156=40,'Equivalencia BH-BMPT'!$D$41,IF(J156=41,'Equivalencia BH-BMPT'!$D$42,IF(J156=42,'Equivalencia BH-BMPT'!$D$43,IF(J156=43,'Equivalencia BH-BMPT'!$D$44,IF(J156=44,'Equivalencia BH-BMPT'!$D$45,IF(J156=45,'Equivalencia BH-BMPT'!$D$46,"No ha seleccionado un número de programa")))))))))))))))))))))))))))))))))))))))))))))</f>
        <v>Seguridad y convivencia para todos</v>
      </c>
      <c r="L156" s="79" t="s">
        <v>643</v>
      </c>
      <c r="M156" s="113">
        <v>900585059</v>
      </c>
      <c r="N156" s="97" t="s">
        <v>773</v>
      </c>
      <c r="O156" s="110">
        <v>204100000</v>
      </c>
      <c r="P156" s="66"/>
      <c r="Q156" s="67"/>
      <c r="R156" s="110"/>
      <c r="S156" s="100">
        <v>54000000</v>
      </c>
      <c r="T156" s="100">
        <f t="shared" si="9"/>
        <v>258100000</v>
      </c>
      <c r="U156" s="100">
        <v>100836093</v>
      </c>
      <c r="V156" s="105">
        <v>43423</v>
      </c>
      <c r="W156" s="105">
        <v>43423</v>
      </c>
      <c r="X156" s="105">
        <v>43483</v>
      </c>
      <c r="Y156" s="86">
        <v>60</v>
      </c>
      <c r="Z156" s="86">
        <v>0</v>
      </c>
      <c r="AA156" s="68"/>
      <c r="AB156" s="62"/>
      <c r="AC156" s="62" t="s">
        <v>791</v>
      </c>
      <c r="AD156" s="62"/>
      <c r="AE156" s="62"/>
      <c r="AF156" s="69">
        <f t="shared" si="10"/>
        <v>0.39068614103060828</v>
      </c>
      <c r="AG156" s="27"/>
      <c r="AH156" s="27" t="b">
        <f t="shared" si="11"/>
        <v>0</v>
      </c>
    </row>
    <row r="157" spans="1:34" ht="44.25" customHeight="1" x14ac:dyDescent="0.25">
      <c r="A157" s="86">
        <v>144</v>
      </c>
      <c r="B157" s="86">
        <v>2018</v>
      </c>
      <c r="C157" s="87" t="s">
        <v>397</v>
      </c>
      <c r="D157" s="74">
        <v>5</v>
      </c>
      <c r="E157" s="87" t="str">
        <f>IF(D157=1,'Tipo '!$B$2,IF(D157=2,'Tipo '!$B$3,IF(D157=3,'Tipo '!$B$4,IF(D157=4,'Tipo '!$B$5,IF(D157=5,'Tipo '!$B$6,IF(D157=6,'Tipo '!$B$7,IF(D157=7,'Tipo '!$B$8,IF(D157=8,'Tipo '!$B$9,IF(D157=9,'Tipo '!$B$10,IF(D157=10,'Tipo '!$B$11,IF(D157=11,'Tipo '!$B$12,IF(D157=12,'Tipo '!$B$13,IF(D157=13,'Tipo '!$B$14,IF(D157=14,'Tipo '!$B$15,IF(D157=15,'Tipo '!$B$16,IF(D157=16,'Tipo '!$B$17,IF(D157=17,'Tipo '!$B$18,IF(D157=18,'Tipo '!$B$19,IF(D157=19,'Tipo '!$B$20,IF(D157=20,'Tipo '!$B$21,"No ha seleccionado un tipo de contrato válido"))))))))))))))))))))</f>
        <v>CONTRATOS DE PRESTACIÓN DE SERVICIOS PROFESIONALES Y DE APOYO A LA GESTIÓN</v>
      </c>
      <c r="F157" s="112" t="s">
        <v>107</v>
      </c>
      <c r="G157" s="63" t="s">
        <v>116</v>
      </c>
      <c r="H157" s="64" t="s">
        <v>561</v>
      </c>
      <c r="I157" s="83" t="s">
        <v>163</v>
      </c>
      <c r="J157" s="84">
        <v>45</v>
      </c>
      <c r="K157" s="65" t="str">
        <f>IF(J157=1,'Equivalencia BH-BMPT'!$D$2,IF(J157=2,'Equivalencia BH-BMPT'!$D$3,IF(J157=3,'Equivalencia BH-BMPT'!$D$4,IF(J157=4,'Equivalencia BH-BMPT'!$D$5,IF(J157=5,'Equivalencia BH-BMPT'!$D$6,IF(J157=6,'Equivalencia BH-BMPT'!$D$7,IF(J157=7,'Equivalencia BH-BMPT'!$D$8,IF(J157=8,'Equivalencia BH-BMPT'!$D$9,IF(J157=9,'Equivalencia BH-BMPT'!$D$10,IF(J157=10,'Equivalencia BH-BMPT'!$D$11,IF(J157=11,'Equivalencia BH-BMPT'!$D$12,IF(J157=12,'Equivalencia BH-BMPT'!$D$13,IF(J157=13,'Equivalencia BH-BMPT'!$D$14,IF(J157=14,'Equivalencia BH-BMPT'!$D$15,IF(J157=15,'Equivalencia BH-BMPT'!$D$16,IF(J157=16,'Equivalencia BH-BMPT'!$D$17,IF(J157=17,'Equivalencia BH-BMPT'!$D$18,IF(J157=18,'Equivalencia BH-BMPT'!$D$19,IF(J157=19,'Equivalencia BH-BMPT'!$D$20,IF(J157=20,'Equivalencia BH-BMPT'!$D$21,IF(J157=21,'Equivalencia BH-BMPT'!$D$22,IF(J157=22,'Equivalencia BH-BMPT'!$D$23,IF(J157=23,'Equivalencia BH-BMPT'!#REF!,IF(J157=24,'Equivalencia BH-BMPT'!$D$25,IF(J157=25,'Equivalencia BH-BMPT'!$D$26,IF(J157=26,'Equivalencia BH-BMPT'!$D$27,IF(J157=27,'Equivalencia BH-BMPT'!$D$28,IF(J157=28,'Equivalencia BH-BMPT'!$D$29,IF(J157=29,'Equivalencia BH-BMPT'!$D$30,IF(J157=30,'Equivalencia BH-BMPT'!$D$31,IF(J157=31,'Equivalencia BH-BMPT'!$D$32,IF(J157=32,'Equivalencia BH-BMPT'!$D$33,IF(J157=33,'Equivalencia BH-BMPT'!$D$34,IF(J157=34,'Equivalencia BH-BMPT'!$D$35,IF(J157=35,'Equivalencia BH-BMPT'!$D$36,IF(J157=36,'Equivalencia BH-BMPT'!$D$37,IF(J157=37,'Equivalencia BH-BMPT'!$D$38,IF(J157=38,'Equivalencia BH-BMPT'!#REF!,IF(J157=39,'Equivalencia BH-BMPT'!$D$40,IF(J157=40,'Equivalencia BH-BMPT'!$D$41,IF(J157=41,'Equivalencia BH-BMPT'!$D$42,IF(J157=42,'Equivalencia BH-BMPT'!$D$43,IF(J157=43,'Equivalencia BH-BMPT'!$D$44,IF(J157=44,'Equivalencia BH-BMPT'!$D$45,IF(J157=45,'Equivalencia BH-BMPT'!$D$46,"No ha seleccionado un número de programa")))))))))))))))))))))))))))))))))))))))))))))</f>
        <v>Gobernanza e influencia local, regional e internacional</v>
      </c>
      <c r="L157" s="79" t="s">
        <v>642</v>
      </c>
      <c r="M157" s="113">
        <v>1030615046</v>
      </c>
      <c r="N157" s="97" t="s">
        <v>621</v>
      </c>
      <c r="O157" s="110">
        <v>4293318</v>
      </c>
      <c r="P157" s="66"/>
      <c r="Q157" s="67"/>
      <c r="R157" s="110">
        <v>1</v>
      </c>
      <c r="S157" s="100">
        <v>1866660</v>
      </c>
      <c r="T157" s="100">
        <f t="shared" si="9"/>
        <v>6159978</v>
      </c>
      <c r="U157" s="100">
        <v>1680000</v>
      </c>
      <c r="V157" s="105">
        <v>43424</v>
      </c>
      <c r="W157" s="105">
        <v>43426</v>
      </c>
      <c r="X157" s="105">
        <v>43485</v>
      </c>
      <c r="Y157" s="86">
        <v>46</v>
      </c>
      <c r="Z157" s="86">
        <v>20</v>
      </c>
      <c r="AA157" s="68"/>
      <c r="AB157" s="62"/>
      <c r="AC157" s="62" t="s">
        <v>791</v>
      </c>
      <c r="AD157" s="62"/>
      <c r="AE157" s="62"/>
      <c r="AF157" s="69">
        <f t="shared" si="10"/>
        <v>0.27272824675672541</v>
      </c>
      <c r="AG157" s="27"/>
      <c r="AH157" s="27" t="b">
        <f t="shared" si="11"/>
        <v>0</v>
      </c>
    </row>
    <row r="158" spans="1:34" ht="44.25" customHeight="1" x14ac:dyDescent="0.25">
      <c r="A158" s="86">
        <v>145</v>
      </c>
      <c r="B158" s="86">
        <v>2018</v>
      </c>
      <c r="C158" s="87" t="s">
        <v>398</v>
      </c>
      <c r="D158" s="74">
        <v>5</v>
      </c>
      <c r="E158" s="87" t="str">
        <f>IF(D158=1,'Tipo '!$B$2,IF(D158=2,'Tipo '!$B$3,IF(D158=3,'Tipo '!$B$4,IF(D158=4,'Tipo '!$B$5,IF(D158=5,'Tipo '!$B$6,IF(D158=6,'Tipo '!$B$7,IF(D158=7,'Tipo '!$B$8,IF(D158=8,'Tipo '!$B$9,IF(D158=9,'Tipo '!$B$10,IF(D158=10,'Tipo '!$B$11,IF(D158=11,'Tipo '!$B$12,IF(D158=12,'Tipo '!$B$13,IF(D158=13,'Tipo '!$B$14,IF(D158=14,'Tipo '!$B$15,IF(D158=15,'Tipo '!$B$16,IF(D158=16,'Tipo '!$B$17,IF(D158=17,'Tipo '!$B$18,IF(D158=18,'Tipo '!$B$19,IF(D158=19,'Tipo '!$B$20,IF(D158=20,'Tipo '!$B$21,"No ha seleccionado un tipo de contrato válido"))))))))))))))))))))</f>
        <v>CONTRATOS DE PRESTACIÓN DE SERVICIOS PROFESIONALES Y DE APOYO A LA GESTIÓN</v>
      </c>
      <c r="F158" s="112" t="s">
        <v>107</v>
      </c>
      <c r="G158" s="63" t="s">
        <v>116</v>
      </c>
      <c r="H158" s="64" t="s">
        <v>562</v>
      </c>
      <c r="I158" s="83" t="s">
        <v>163</v>
      </c>
      <c r="J158" s="84">
        <v>45</v>
      </c>
      <c r="K158" s="65" t="str">
        <f>IF(J158=1,'Equivalencia BH-BMPT'!$D$2,IF(J158=2,'Equivalencia BH-BMPT'!$D$3,IF(J158=3,'Equivalencia BH-BMPT'!$D$4,IF(J158=4,'Equivalencia BH-BMPT'!$D$5,IF(J158=5,'Equivalencia BH-BMPT'!$D$6,IF(J158=6,'Equivalencia BH-BMPT'!$D$7,IF(J158=7,'Equivalencia BH-BMPT'!$D$8,IF(J158=8,'Equivalencia BH-BMPT'!$D$9,IF(J158=9,'Equivalencia BH-BMPT'!$D$10,IF(J158=10,'Equivalencia BH-BMPT'!$D$11,IF(J158=11,'Equivalencia BH-BMPT'!$D$12,IF(J158=12,'Equivalencia BH-BMPT'!$D$13,IF(J158=13,'Equivalencia BH-BMPT'!$D$14,IF(J158=14,'Equivalencia BH-BMPT'!$D$15,IF(J158=15,'Equivalencia BH-BMPT'!$D$16,IF(J158=16,'Equivalencia BH-BMPT'!$D$17,IF(J158=17,'Equivalencia BH-BMPT'!$D$18,IF(J158=18,'Equivalencia BH-BMPT'!$D$19,IF(J158=19,'Equivalencia BH-BMPT'!$D$20,IF(J158=20,'Equivalencia BH-BMPT'!$D$21,IF(J158=21,'Equivalencia BH-BMPT'!$D$22,IF(J158=22,'Equivalencia BH-BMPT'!$D$23,IF(J158=23,'Equivalencia BH-BMPT'!#REF!,IF(J158=24,'Equivalencia BH-BMPT'!$D$25,IF(J158=25,'Equivalencia BH-BMPT'!$D$26,IF(J158=26,'Equivalencia BH-BMPT'!$D$27,IF(J158=27,'Equivalencia BH-BMPT'!$D$28,IF(J158=28,'Equivalencia BH-BMPT'!$D$29,IF(J158=29,'Equivalencia BH-BMPT'!$D$30,IF(J158=30,'Equivalencia BH-BMPT'!$D$31,IF(J158=31,'Equivalencia BH-BMPT'!$D$32,IF(J158=32,'Equivalencia BH-BMPT'!$D$33,IF(J158=33,'Equivalencia BH-BMPT'!$D$34,IF(J158=34,'Equivalencia BH-BMPT'!$D$35,IF(J158=35,'Equivalencia BH-BMPT'!$D$36,IF(J158=36,'Equivalencia BH-BMPT'!$D$37,IF(J158=37,'Equivalencia BH-BMPT'!$D$38,IF(J158=38,'Equivalencia BH-BMPT'!#REF!,IF(J158=39,'Equivalencia BH-BMPT'!$D$40,IF(J158=40,'Equivalencia BH-BMPT'!$D$41,IF(J158=41,'Equivalencia BH-BMPT'!$D$42,IF(J158=42,'Equivalencia BH-BMPT'!$D$43,IF(J158=43,'Equivalencia BH-BMPT'!$D$44,IF(J158=44,'Equivalencia BH-BMPT'!$D$45,IF(J158=45,'Equivalencia BH-BMPT'!$D$46,"No ha seleccionado un número de programa")))))))))))))))))))))))))))))))))))))))))))))</f>
        <v>Gobernanza e influencia local, regional e internacional</v>
      </c>
      <c r="L158" s="79" t="s">
        <v>642</v>
      </c>
      <c r="M158" s="113">
        <v>80157911</v>
      </c>
      <c r="N158" s="97" t="s">
        <v>622</v>
      </c>
      <c r="O158" s="110">
        <v>11000000</v>
      </c>
      <c r="P158" s="66"/>
      <c r="Q158" s="67"/>
      <c r="R158" s="110"/>
      <c r="S158" s="100">
        <v>0</v>
      </c>
      <c r="T158" s="100">
        <f t="shared" si="9"/>
        <v>11000000</v>
      </c>
      <c r="U158" s="100">
        <v>0</v>
      </c>
      <c r="V158" s="105">
        <v>43423</v>
      </c>
      <c r="W158" s="105">
        <v>43424</v>
      </c>
      <c r="X158" s="105">
        <v>43484</v>
      </c>
      <c r="Y158" s="86">
        <v>60</v>
      </c>
      <c r="Z158" s="86">
        <v>0</v>
      </c>
      <c r="AA158" s="68"/>
      <c r="AB158" s="62"/>
      <c r="AC158" s="62" t="s">
        <v>791</v>
      </c>
      <c r="AD158" s="62"/>
      <c r="AE158" s="62"/>
      <c r="AF158" s="69">
        <f t="shared" si="10"/>
        <v>0</v>
      </c>
      <c r="AG158" s="27"/>
      <c r="AH158" s="27" t="b">
        <f t="shared" si="11"/>
        <v>0</v>
      </c>
    </row>
    <row r="159" spans="1:34" ht="44.25" customHeight="1" x14ac:dyDescent="0.25">
      <c r="A159" s="86">
        <v>146</v>
      </c>
      <c r="B159" s="86">
        <v>2018</v>
      </c>
      <c r="C159" s="87" t="s">
        <v>399</v>
      </c>
      <c r="D159" s="74">
        <v>3</v>
      </c>
      <c r="E159" s="87" t="str">
        <f>IF(D159=1,'Tipo '!$B$2,IF(D159=2,'Tipo '!$B$3,IF(D159=3,'Tipo '!$B$4,IF(D159=4,'Tipo '!$B$5,IF(D159=5,'Tipo '!$B$6,IF(D159=6,'Tipo '!$B$7,IF(D159=7,'Tipo '!$B$8,IF(D159=8,'Tipo '!$B$9,IF(D159=9,'Tipo '!$B$10,IF(D159=10,'Tipo '!$B$11,IF(D159=11,'Tipo '!$B$12,IF(D159=12,'Tipo '!$B$13,IF(D159=13,'Tipo '!$B$14,IF(D159=14,'Tipo '!$B$15,IF(D159=15,'Tipo '!$B$16,IF(D159=16,'Tipo '!$B$17,IF(D159=17,'Tipo '!$B$18,IF(D159=18,'Tipo '!$B$19,IF(D159=19,'Tipo '!$B$20,IF(D159=20,'Tipo '!$B$21,"No ha seleccionado un tipo de contrato válido"))))))))))))))))))))</f>
        <v>INTERVENTORÍA</v>
      </c>
      <c r="F159" s="112" t="s">
        <v>223</v>
      </c>
      <c r="G159" s="63" t="s">
        <v>121</v>
      </c>
      <c r="H159" s="64" t="s">
        <v>563</v>
      </c>
      <c r="I159" s="83" t="s">
        <v>163</v>
      </c>
      <c r="J159" s="84">
        <v>17</v>
      </c>
      <c r="K159" s="65" t="str">
        <f>IF(J159=1,'Equivalencia BH-BMPT'!$D$2,IF(J159=2,'Equivalencia BH-BMPT'!$D$3,IF(J159=3,'Equivalencia BH-BMPT'!$D$4,IF(J159=4,'Equivalencia BH-BMPT'!$D$5,IF(J159=5,'Equivalencia BH-BMPT'!$D$6,IF(J159=6,'Equivalencia BH-BMPT'!$D$7,IF(J159=7,'Equivalencia BH-BMPT'!$D$8,IF(J159=8,'Equivalencia BH-BMPT'!$D$9,IF(J159=9,'Equivalencia BH-BMPT'!$D$10,IF(J159=10,'Equivalencia BH-BMPT'!$D$11,IF(J159=11,'Equivalencia BH-BMPT'!$D$12,IF(J159=12,'Equivalencia BH-BMPT'!$D$13,IF(J159=13,'Equivalencia BH-BMPT'!$D$14,IF(J159=14,'Equivalencia BH-BMPT'!$D$15,IF(J159=15,'Equivalencia BH-BMPT'!$D$16,IF(J159=16,'Equivalencia BH-BMPT'!$D$17,IF(J159=17,'Equivalencia BH-BMPT'!$D$18,IF(J159=18,'Equivalencia BH-BMPT'!$D$19,IF(J159=19,'Equivalencia BH-BMPT'!$D$20,IF(J159=20,'Equivalencia BH-BMPT'!$D$21,IF(J159=21,'Equivalencia BH-BMPT'!$D$22,IF(J159=22,'Equivalencia BH-BMPT'!$D$23,IF(J159=23,'Equivalencia BH-BMPT'!#REF!,IF(J159=24,'Equivalencia BH-BMPT'!$D$25,IF(J159=25,'Equivalencia BH-BMPT'!$D$26,IF(J159=26,'Equivalencia BH-BMPT'!$D$27,IF(J159=27,'Equivalencia BH-BMPT'!$D$28,IF(J159=28,'Equivalencia BH-BMPT'!$D$29,IF(J159=29,'Equivalencia BH-BMPT'!$D$30,IF(J159=30,'Equivalencia BH-BMPT'!$D$31,IF(J159=31,'Equivalencia BH-BMPT'!$D$32,IF(J159=32,'Equivalencia BH-BMPT'!$D$33,IF(J159=33,'Equivalencia BH-BMPT'!$D$34,IF(J159=34,'Equivalencia BH-BMPT'!$D$35,IF(J159=35,'Equivalencia BH-BMPT'!$D$36,IF(J159=36,'Equivalencia BH-BMPT'!$D$37,IF(J159=37,'Equivalencia BH-BMPT'!$D$38,IF(J159=38,'Equivalencia BH-BMPT'!#REF!,IF(J159=39,'Equivalencia BH-BMPT'!$D$40,IF(J159=40,'Equivalencia BH-BMPT'!$D$41,IF(J159=41,'Equivalencia BH-BMPT'!$D$42,IF(J159=42,'Equivalencia BH-BMPT'!$D$43,IF(J159=43,'Equivalencia BH-BMPT'!$D$44,IF(J159=44,'Equivalencia BH-BMPT'!$D$45,IF(J159=45,'Equivalencia BH-BMPT'!$D$46,"No ha seleccionado un número de programa")))))))))))))))))))))))))))))))))))))))))))))</f>
        <v>Espacio público, derecho de todos</v>
      </c>
      <c r="L159" s="79" t="s">
        <v>652</v>
      </c>
      <c r="M159" s="113">
        <v>900900069</v>
      </c>
      <c r="N159" s="97" t="s">
        <v>774</v>
      </c>
      <c r="O159" s="110">
        <v>260000000</v>
      </c>
      <c r="P159" s="66"/>
      <c r="Q159" s="67"/>
      <c r="R159" s="110"/>
      <c r="S159" s="100">
        <v>0</v>
      </c>
      <c r="T159" s="100">
        <f t="shared" si="9"/>
        <v>260000000</v>
      </c>
      <c r="U159" s="100">
        <v>0</v>
      </c>
      <c r="V159" s="105">
        <v>43417</v>
      </c>
      <c r="W159" s="105"/>
      <c r="X159" s="105"/>
      <c r="Y159" s="86">
        <v>240</v>
      </c>
      <c r="Z159" s="86">
        <v>0</v>
      </c>
      <c r="AA159" s="68"/>
      <c r="AB159" s="62"/>
      <c r="AC159" s="62" t="s">
        <v>791</v>
      </c>
      <c r="AD159" s="62"/>
      <c r="AE159" s="62"/>
      <c r="AF159" s="69">
        <f t="shared" si="10"/>
        <v>0</v>
      </c>
      <c r="AG159" s="27"/>
      <c r="AH159" s="27" t="b">
        <f t="shared" si="11"/>
        <v>0</v>
      </c>
    </row>
    <row r="160" spans="1:34" ht="44.25" customHeight="1" x14ac:dyDescent="0.25">
      <c r="A160" s="86">
        <v>147</v>
      </c>
      <c r="B160" s="86">
        <v>2018</v>
      </c>
      <c r="C160" s="87" t="s">
        <v>400</v>
      </c>
      <c r="D160" s="74">
        <v>5</v>
      </c>
      <c r="E160" s="87" t="str">
        <f>IF(D160=1,'Tipo '!$B$2,IF(D160=2,'Tipo '!$B$3,IF(D160=3,'Tipo '!$B$4,IF(D160=4,'Tipo '!$B$5,IF(D160=5,'Tipo '!$B$6,IF(D160=6,'Tipo '!$B$7,IF(D160=7,'Tipo '!$B$8,IF(D160=8,'Tipo '!$B$9,IF(D160=9,'Tipo '!$B$10,IF(D160=10,'Tipo '!$B$11,IF(D160=11,'Tipo '!$B$12,IF(D160=12,'Tipo '!$B$13,IF(D160=13,'Tipo '!$B$14,IF(D160=14,'Tipo '!$B$15,IF(D160=15,'Tipo '!$B$16,IF(D160=16,'Tipo '!$B$17,IF(D160=17,'Tipo '!$B$18,IF(D160=18,'Tipo '!$B$19,IF(D160=19,'Tipo '!$B$20,IF(D160=20,'Tipo '!$B$21,"No ha seleccionado un tipo de contrato válido"))))))))))))))))))))</f>
        <v>CONTRATOS DE PRESTACIÓN DE SERVICIOS PROFESIONALES Y DE APOYO A LA GESTIÓN</v>
      </c>
      <c r="F160" s="112" t="s">
        <v>107</v>
      </c>
      <c r="G160" s="63" t="s">
        <v>116</v>
      </c>
      <c r="H160" s="64" t="s">
        <v>564</v>
      </c>
      <c r="I160" s="83" t="s">
        <v>163</v>
      </c>
      <c r="J160" s="84">
        <v>45</v>
      </c>
      <c r="K160" s="65" t="str">
        <f>IF(J160=1,'Equivalencia BH-BMPT'!$D$2,IF(J160=2,'Equivalencia BH-BMPT'!$D$3,IF(J160=3,'Equivalencia BH-BMPT'!$D$4,IF(J160=4,'Equivalencia BH-BMPT'!$D$5,IF(J160=5,'Equivalencia BH-BMPT'!$D$6,IF(J160=6,'Equivalencia BH-BMPT'!$D$7,IF(J160=7,'Equivalencia BH-BMPT'!$D$8,IF(J160=8,'Equivalencia BH-BMPT'!$D$9,IF(J160=9,'Equivalencia BH-BMPT'!$D$10,IF(J160=10,'Equivalencia BH-BMPT'!$D$11,IF(J160=11,'Equivalencia BH-BMPT'!$D$12,IF(J160=12,'Equivalencia BH-BMPT'!$D$13,IF(J160=13,'Equivalencia BH-BMPT'!$D$14,IF(J160=14,'Equivalencia BH-BMPT'!$D$15,IF(J160=15,'Equivalencia BH-BMPT'!$D$16,IF(J160=16,'Equivalencia BH-BMPT'!$D$17,IF(J160=17,'Equivalencia BH-BMPT'!$D$18,IF(J160=18,'Equivalencia BH-BMPT'!$D$19,IF(J160=19,'Equivalencia BH-BMPT'!$D$20,IF(J160=20,'Equivalencia BH-BMPT'!$D$21,IF(J160=21,'Equivalencia BH-BMPT'!$D$22,IF(J160=22,'Equivalencia BH-BMPT'!$D$23,IF(J160=23,'Equivalencia BH-BMPT'!#REF!,IF(J160=24,'Equivalencia BH-BMPT'!$D$25,IF(J160=25,'Equivalencia BH-BMPT'!$D$26,IF(J160=26,'Equivalencia BH-BMPT'!$D$27,IF(J160=27,'Equivalencia BH-BMPT'!$D$28,IF(J160=28,'Equivalencia BH-BMPT'!$D$29,IF(J160=29,'Equivalencia BH-BMPT'!$D$30,IF(J160=30,'Equivalencia BH-BMPT'!$D$31,IF(J160=31,'Equivalencia BH-BMPT'!$D$32,IF(J160=32,'Equivalencia BH-BMPT'!$D$33,IF(J160=33,'Equivalencia BH-BMPT'!$D$34,IF(J160=34,'Equivalencia BH-BMPT'!$D$35,IF(J160=35,'Equivalencia BH-BMPT'!$D$36,IF(J160=36,'Equivalencia BH-BMPT'!$D$37,IF(J160=37,'Equivalencia BH-BMPT'!$D$38,IF(J160=38,'Equivalencia BH-BMPT'!#REF!,IF(J160=39,'Equivalencia BH-BMPT'!$D$40,IF(J160=40,'Equivalencia BH-BMPT'!$D$41,IF(J160=41,'Equivalencia BH-BMPT'!$D$42,IF(J160=42,'Equivalencia BH-BMPT'!$D$43,IF(J160=43,'Equivalencia BH-BMPT'!$D$44,IF(J160=44,'Equivalencia BH-BMPT'!$D$45,IF(J160=45,'Equivalencia BH-BMPT'!$D$46,"No ha seleccionado un número de programa")))))))))))))))))))))))))))))))))))))))))))))</f>
        <v>Gobernanza e influencia local, regional e internacional</v>
      </c>
      <c r="L160" s="79" t="s">
        <v>642</v>
      </c>
      <c r="M160" s="113">
        <v>1018470150</v>
      </c>
      <c r="N160" s="97" t="s">
        <v>623</v>
      </c>
      <c r="O160" s="110">
        <v>4500000</v>
      </c>
      <c r="P160" s="66"/>
      <c r="Q160" s="67"/>
      <c r="R160" s="110"/>
      <c r="S160" s="100">
        <v>0</v>
      </c>
      <c r="T160" s="100">
        <f t="shared" si="9"/>
        <v>4500000</v>
      </c>
      <c r="U160" s="100">
        <v>0</v>
      </c>
      <c r="V160" s="105">
        <v>43424</v>
      </c>
      <c r="W160" s="105">
        <v>43424</v>
      </c>
      <c r="X160" s="105">
        <v>43469</v>
      </c>
      <c r="Y160" s="86">
        <v>45</v>
      </c>
      <c r="Z160" s="86">
        <v>0</v>
      </c>
      <c r="AA160" s="68"/>
      <c r="AB160" s="62"/>
      <c r="AC160" s="62" t="s">
        <v>791</v>
      </c>
      <c r="AD160" s="62"/>
      <c r="AE160" s="62"/>
      <c r="AF160" s="69">
        <f t="shared" si="10"/>
        <v>0</v>
      </c>
      <c r="AG160" s="27"/>
      <c r="AH160" s="27" t="b">
        <f t="shared" si="11"/>
        <v>0</v>
      </c>
    </row>
    <row r="161" spans="1:34" ht="44.25" customHeight="1" x14ac:dyDescent="0.25">
      <c r="A161" s="86">
        <v>148</v>
      </c>
      <c r="B161" s="86">
        <v>2018</v>
      </c>
      <c r="C161" s="87" t="s">
        <v>401</v>
      </c>
      <c r="D161" s="74">
        <v>4</v>
      </c>
      <c r="E161" s="87" t="str">
        <f>IF(D161=1,'Tipo '!$B$2,IF(D161=2,'Tipo '!$B$3,IF(D161=3,'Tipo '!$B$4,IF(D161=4,'Tipo '!$B$5,IF(D161=5,'Tipo '!$B$6,IF(D161=6,'Tipo '!$B$7,IF(D161=7,'Tipo '!$B$8,IF(D161=8,'Tipo '!$B$9,IF(D161=9,'Tipo '!$B$10,IF(D161=10,'Tipo '!$B$11,IF(D161=11,'Tipo '!$B$12,IF(D161=12,'Tipo '!$B$13,IF(D161=13,'Tipo '!$B$14,IF(D161=14,'Tipo '!$B$15,IF(D161=15,'Tipo '!$B$16,IF(D161=16,'Tipo '!$B$17,IF(D161=17,'Tipo '!$B$18,IF(D161=18,'Tipo '!$B$19,IF(D161=19,'Tipo '!$B$20,IF(D161=20,'Tipo '!$B$21,"No ha seleccionado un tipo de contrato válido"))))))))))))))))))))</f>
        <v>CONTRATOS DE PRESTACIÓN DE SERVICIOS</v>
      </c>
      <c r="F161" s="112" t="s">
        <v>223</v>
      </c>
      <c r="G161" s="63" t="s">
        <v>121</v>
      </c>
      <c r="H161" s="64" t="s">
        <v>565</v>
      </c>
      <c r="I161" s="83" t="s">
        <v>163</v>
      </c>
      <c r="J161" s="84">
        <v>15</v>
      </c>
      <c r="K161" s="65" t="str">
        <f>IF(J161=1,'Equivalencia BH-BMPT'!$D$2,IF(J161=2,'Equivalencia BH-BMPT'!$D$3,IF(J161=3,'Equivalencia BH-BMPT'!$D$4,IF(J161=4,'Equivalencia BH-BMPT'!$D$5,IF(J161=5,'Equivalencia BH-BMPT'!$D$6,IF(J161=6,'Equivalencia BH-BMPT'!$D$7,IF(J161=7,'Equivalencia BH-BMPT'!$D$8,IF(J161=8,'Equivalencia BH-BMPT'!$D$9,IF(J161=9,'Equivalencia BH-BMPT'!$D$10,IF(J161=10,'Equivalencia BH-BMPT'!$D$11,IF(J161=11,'Equivalencia BH-BMPT'!$D$12,IF(J161=12,'Equivalencia BH-BMPT'!$D$13,IF(J161=13,'Equivalencia BH-BMPT'!$D$14,IF(J161=14,'Equivalencia BH-BMPT'!$D$15,IF(J161=15,'Equivalencia BH-BMPT'!$D$16,IF(J161=16,'Equivalencia BH-BMPT'!$D$17,IF(J161=17,'Equivalencia BH-BMPT'!$D$18,IF(J161=18,'Equivalencia BH-BMPT'!$D$19,IF(J161=19,'Equivalencia BH-BMPT'!$D$20,IF(J161=20,'Equivalencia BH-BMPT'!$D$21,IF(J161=21,'Equivalencia BH-BMPT'!$D$22,IF(J161=22,'Equivalencia BH-BMPT'!$D$23,IF(J161=23,'Equivalencia BH-BMPT'!#REF!,IF(J161=24,'Equivalencia BH-BMPT'!$D$25,IF(J161=25,'Equivalencia BH-BMPT'!$D$26,IF(J161=26,'Equivalencia BH-BMPT'!$D$27,IF(J161=27,'Equivalencia BH-BMPT'!$D$28,IF(J161=28,'Equivalencia BH-BMPT'!$D$29,IF(J161=29,'Equivalencia BH-BMPT'!$D$30,IF(J161=30,'Equivalencia BH-BMPT'!$D$31,IF(J161=31,'Equivalencia BH-BMPT'!$D$32,IF(J161=32,'Equivalencia BH-BMPT'!$D$33,IF(J161=33,'Equivalencia BH-BMPT'!$D$34,IF(J161=34,'Equivalencia BH-BMPT'!$D$35,IF(J161=35,'Equivalencia BH-BMPT'!$D$36,IF(J161=36,'Equivalencia BH-BMPT'!$D$37,IF(J161=37,'Equivalencia BH-BMPT'!$D$38,IF(J161=38,'Equivalencia BH-BMPT'!#REF!,IF(J161=39,'Equivalencia BH-BMPT'!$D$40,IF(J161=40,'Equivalencia BH-BMPT'!$D$41,IF(J161=41,'Equivalencia BH-BMPT'!$D$42,IF(J161=42,'Equivalencia BH-BMPT'!$D$43,IF(J161=43,'Equivalencia BH-BMPT'!$D$44,IF(J161=44,'Equivalencia BH-BMPT'!$D$45,IF(J161=45,'Equivalencia BH-BMPT'!$D$46,"No ha seleccionado un número de programa")))))))))))))))))))))))))))))))))))))))))))))</f>
        <v>Recuperación, incorporación, vida urbana y control de la ilegalidad</v>
      </c>
      <c r="L161" s="79" t="s">
        <v>651</v>
      </c>
      <c r="M161" s="113">
        <v>9011348174</v>
      </c>
      <c r="N161" s="97" t="s">
        <v>624</v>
      </c>
      <c r="O161" s="110">
        <v>252391044</v>
      </c>
      <c r="P161" s="66"/>
      <c r="Q161" s="67"/>
      <c r="R161" s="110"/>
      <c r="S161" s="100">
        <v>0</v>
      </c>
      <c r="T161" s="100">
        <f t="shared" si="9"/>
        <v>252391044</v>
      </c>
      <c r="U161" s="100">
        <v>0</v>
      </c>
      <c r="V161" s="105">
        <v>43427</v>
      </c>
      <c r="W161" s="105">
        <v>43464</v>
      </c>
      <c r="X161" s="105">
        <v>43648</v>
      </c>
      <c r="Y161" s="86">
        <v>210</v>
      </c>
      <c r="Z161" s="86">
        <v>0</v>
      </c>
      <c r="AA161" s="68"/>
      <c r="AB161" s="62"/>
      <c r="AC161" s="62" t="s">
        <v>791</v>
      </c>
      <c r="AD161" s="62"/>
      <c r="AE161" s="62"/>
      <c r="AF161" s="69">
        <f t="shared" si="10"/>
        <v>0</v>
      </c>
      <c r="AG161" s="27"/>
      <c r="AH161" s="27" t="b">
        <f t="shared" si="11"/>
        <v>0</v>
      </c>
    </row>
    <row r="162" spans="1:34" ht="44.25" customHeight="1" x14ac:dyDescent="0.25">
      <c r="A162" s="86">
        <v>149</v>
      </c>
      <c r="B162" s="86">
        <v>2018</v>
      </c>
      <c r="C162" s="87" t="s">
        <v>402</v>
      </c>
      <c r="D162" s="74">
        <v>5</v>
      </c>
      <c r="E162" s="87" t="str">
        <f>IF(D162=1,'Tipo '!$B$2,IF(D162=2,'Tipo '!$B$3,IF(D162=3,'Tipo '!$B$4,IF(D162=4,'Tipo '!$B$5,IF(D162=5,'Tipo '!$B$6,IF(D162=6,'Tipo '!$B$7,IF(D162=7,'Tipo '!$B$8,IF(D162=8,'Tipo '!$B$9,IF(D162=9,'Tipo '!$B$10,IF(D162=10,'Tipo '!$B$11,IF(D162=11,'Tipo '!$B$12,IF(D162=12,'Tipo '!$B$13,IF(D162=13,'Tipo '!$B$14,IF(D162=14,'Tipo '!$B$15,IF(D162=15,'Tipo '!$B$16,IF(D162=16,'Tipo '!$B$17,IF(D162=17,'Tipo '!$B$18,IF(D162=18,'Tipo '!$B$19,IF(D162=19,'Tipo '!$B$20,IF(D162=20,'Tipo '!$B$21,"No ha seleccionado un tipo de contrato válido"))))))))))))))))))))</f>
        <v>CONTRATOS DE PRESTACIÓN DE SERVICIOS PROFESIONALES Y DE APOYO A LA GESTIÓN</v>
      </c>
      <c r="F162" s="112" t="s">
        <v>107</v>
      </c>
      <c r="G162" s="63" t="s">
        <v>116</v>
      </c>
      <c r="H162" s="64" t="s">
        <v>566</v>
      </c>
      <c r="I162" s="83" t="s">
        <v>163</v>
      </c>
      <c r="J162" s="84">
        <v>45</v>
      </c>
      <c r="K162" s="65" t="str">
        <f>IF(J162=1,'Equivalencia BH-BMPT'!$D$2,IF(J162=2,'Equivalencia BH-BMPT'!$D$3,IF(J162=3,'Equivalencia BH-BMPT'!$D$4,IF(J162=4,'Equivalencia BH-BMPT'!$D$5,IF(J162=5,'Equivalencia BH-BMPT'!$D$6,IF(J162=6,'Equivalencia BH-BMPT'!$D$7,IF(J162=7,'Equivalencia BH-BMPT'!$D$8,IF(J162=8,'Equivalencia BH-BMPT'!$D$9,IF(J162=9,'Equivalencia BH-BMPT'!$D$10,IF(J162=10,'Equivalencia BH-BMPT'!$D$11,IF(J162=11,'Equivalencia BH-BMPT'!$D$12,IF(J162=12,'Equivalencia BH-BMPT'!$D$13,IF(J162=13,'Equivalencia BH-BMPT'!$D$14,IF(J162=14,'Equivalencia BH-BMPT'!$D$15,IF(J162=15,'Equivalencia BH-BMPT'!$D$16,IF(J162=16,'Equivalencia BH-BMPT'!$D$17,IF(J162=17,'Equivalencia BH-BMPT'!$D$18,IF(J162=18,'Equivalencia BH-BMPT'!$D$19,IF(J162=19,'Equivalencia BH-BMPT'!$D$20,IF(J162=20,'Equivalencia BH-BMPT'!$D$21,IF(J162=21,'Equivalencia BH-BMPT'!$D$22,IF(J162=22,'Equivalencia BH-BMPT'!$D$23,IF(J162=23,'Equivalencia BH-BMPT'!#REF!,IF(J162=24,'Equivalencia BH-BMPT'!$D$25,IF(J162=25,'Equivalencia BH-BMPT'!$D$26,IF(J162=26,'Equivalencia BH-BMPT'!$D$27,IF(J162=27,'Equivalencia BH-BMPT'!$D$28,IF(J162=28,'Equivalencia BH-BMPT'!$D$29,IF(J162=29,'Equivalencia BH-BMPT'!$D$30,IF(J162=30,'Equivalencia BH-BMPT'!$D$31,IF(J162=31,'Equivalencia BH-BMPT'!$D$32,IF(J162=32,'Equivalencia BH-BMPT'!$D$33,IF(J162=33,'Equivalencia BH-BMPT'!$D$34,IF(J162=34,'Equivalencia BH-BMPT'!$D$35,IF(J162=35,'Equivalencia BH-BMPT'!$D$36,IF(J162=36,'Equivalencia BH-BMPT'!$D$37,IF(J162=37,'Equivalencia BH-BMPT'!$D$38,IF(J162=38,'Equivalencia BH-BMPT'!#REF!,IF(J162=39,'Equivalencia BH-BMPT'!$D$40,IF(J162=40,'Equivalencia BH-BMPT'!$D$41,IF(J162=41,'Equivalencia BH-BMPT'!$D$42,IF(J162=42,'Equivalencia BH-BMPT'!$D$43,IF(J162=43,'Equivalencia BH-BMPT'!$D$44,IF(J162=44,'Equivalencia BH-BMPT'!$D$45,IF(J162=45,'Equivalencia BH-BMPT'!$D$46,"No ha seleccionado un número de programa")))))))))))))))))))))))))))))))))))))))))))))</f>
        <v>Gobernanza e influencia local, regional e internacional</v>
      </c>
      <c r="L162" s="79" t="s">
        <v>642</v>
      </c>
      <c r="M162" s="113">
        <v>1010187248</v>
      </c>
      <c r="N162" s="97" t="s">
        <v>625</v>
      </c>
      <c r="O162" s="110">
        <v>3740000</v>
      </c>
      <c r="P162" s="66"/>
      <c r="Q162" s="67"/>
      <c r="R162" s="110"/>
      <c r="S162" s="100">
        <v>0</v>
      </c>
      <c r="T162" s="100">
        <f t="shared" si="9"/>
        <v>3740000</v>
      </c>
      <c r="U162" s="100">
        <v>0</v>
      </c>
      <c r="V162" s="105">
        <v>43437</v>
      </c>
      <c r="W162" s="105">
        <v>43438</v>
      </c>
      <c r="X162" s="105">
        <v>43499</v>
      </c>
      <c r="Y162" s="86">
        <v>60</v>
      </c>
      <c r="Z162" s="86">
        <v>0</v>
      </c>
      <c r="AA162" s="68"/>
      <c r="AB162" s="62"/>
      <c r="AC162" s="62" t="s">
        <v>791</v>
      </c>
      <c r="AD162" s="62"/>
      <c r="AE162" s="62"/>
      <c r="AF162" s="69">
        <f t="shared" si="10"/>
        <v>0</v>
      </c>
      <c r="AG162" s="27"/>
      <c r="AH162" s="27" t="b">
        <f t="shared" si="11"/>
        <v>0</v>
      </c>
    </row>
    <row r="163" spans="1:34" ht="44.25" customHeight="1" x14ac:dyDescent="0.25">
      <c r="A163" s="86">
        <v>150</v>
      </c>
      <c r="B163" s="86">
        <v>2018</v>
      </c>
      <c r="C163" s="87" t="s">
        <v>403</v>
      </c>
      <c r="D163" s="74">
        <v>4</v>
      </c>
      <c r="E163" s="87" t="str">
        <f>IF(D163=1,'Tipo '!$B$2,IF(D163=2,'Tipo '!$B$3,IF(D163=3,'Tipo '!$B$4,IF(D163=4,'Tipo '!$B$5,IF(D163=5,'Tipo '!$B$6,IF(D163=6,'Tipo '!$B$7,IF(D163=7,'Tipo '!$B$8,IF(D163=8,'Tipo '!$B$9,IF(D163=9,'Tipo '!$B$10,IF(D163=10,'Tipo '!$B$11,IF(D163=11,'Tipo '!$B$12,IF(D163=12,'Tipo '!$B$13,IF(D163=13,'Tipo '!$B$14,IF(D163=14,'Tipo '!$B$15,IF(D163=15,'Tipo '!$B$16,IF(D163=16,'Tipo '!$B$17,IF(D163=17,'Tipo '!$B$18,IF(D163=18,'Tipo '!$B$19,IF(D163=19,'Tipo '!$B$20,IF(D163=20,'Tipo '!$B$21,"No ha seleccionado un tipo de contrato válido"))))))))))))))))))))</f>
        <v>CONTRATOS DE PRESTACIÓN DE SERVICIOS</v>
      </c>
      <c r="F163" s="112" t="s">
        <v>108</v>
      </c>
      <c r="G163" s="63" t="s">
        <v>125</v>
      </c>
      <c r="H163" s="64" t="s">
        <v>567</v>
      </c>
      <c r="I163" s="83" t="s">
        <v>163</v>
      </c>
      <c r="J163" s="84">
        <v>11</v>
      </c>
      <c r="K163" s="65" t="str">
        <f>IF(J163=1,'Equivalencia BH-BMPT'!$D$2,IF(J163=2,'Equivalencia BH-BMPT'!$D$3,IF(J163=3,'Equivalencia BH-BMPT'!$D$4,IF(J163=4,'Equivalencia BH-BMPT'!$D$5,IF(J163=5,'Equivalencia BH-BMPT'!$D$6,IF(J163=6,'Equivalencia BH-BMPT'!$D$7,IF(J163=7,'Equivalencia BH-BMPT'!$D$8,IF(J163=8,'Equivalencia BH-BMPT'!$D$9,IF(J163=9,'Equivalencia BH-BMPT'!$D$10,IF(J163=10,'Equivalencia BH-BMPT'!$D$11,IF(J163=11,'Equivalencia BH-BMPT'!$D$12,IF(J163=12,'Equivalencia BH-BMPT'!$D$13,IF(J163=13,'Equivalencia BH-BMPT'!$D$14,IF(J163=14,'Equivalencia BH-BMPT'!$D$15,IF(J163=15,'Equivalencia BH-BMPT'!$D$16,IF(J163=16,'Equivalencia BH-BMPT'!$D$17,IF(J163=17,'Equivalencia BH-BMPT'!$D$18,IF(J163=18,'Equivalencia BH-BMPT'!$D$19,IF(J163=19,'Equivalencia BH-BMPT'!$D$20,IF(J163=20,'Equivalencia BH-BMPT'!$D$21,IF(J163=21,'Equivalencia BH-BMPT'!$D$22,IF(J163=22,'Equivalencia BH-BMPT'!$D$23,IF(J163=23,'Equivalencia BH-BMPT'!#REF!,IF(J163=24,'Equivalencia BH-BMPT'!$D$25,IF(J163=25,'Equivalencia BH-BMPT'!$D$26,IF(J163=26,'Equivalencia BH-BMPT'!$D$27,IF(J163=27,'Equivalencia BH-BMPT'!$D$28,IF(J163=28,'Equivalencia BH-BMPT'!$D$29,IF(J163=29,'Equivalencia BH-BMPT'!$D$30,IF(J163=30,'Equivalencia BH-BMPT'!$D$31,IF(J163=31,'Equivalencia BH-BMPT'!$D$32,IF(J163=32,'Equivalencia BH-BMPT'!$D$33,IF(J163=33,'Equivalencia BH-BMPT'!$D$34,IF(J163=34,'Equivalencia BH-BMPT'!$D$35,IF(J163=35,'Equivalencia BH-BMPT'!$D$36,IF(J163=36,'Equivalencia BH-BMPT'!$D$37,IF(J163=37,'Equivalencia BH-BMPT'!$D$38,IF(J163=38,'Equivalencia BH-BMPT'!#REF!,IF(J163=39,'Equivalencia BH-BMPT'!$D$40,IF(J163=40,'Equivalencia BH-BMPT'!$D$41,IF(J163=41,'Equivalencia BH-BMPT'!$D$42,IF(J163=42,'Equivalencia BH-BMPT'!$D$43,IF(J163=43,'Equivalencia BH-BMPT'!$D$44,IF(J163=44,'Equivalencia BH-BMPT'!$D$45,IF(J163=45,'Equivalencia BH-BMPT'!$D$46,"No ha seleccionado un número de programa")))))))))))))))))))))))))))))))))))))))))))))</f>
        <v>Mejores oportunidades para el desarrollo a través de la cultura, la recreación y el deporte</v>
      </c>
      <c r="L163" s="79" t="s">
        <v>650</v>
      </c>
      <c r="M163" s="113">
        <v>830064136</v>
      </c>
      <c r="N163" s="97" t="s">
        <v>775</v>
      </c>
      <c r="O163" s="110">
        <v>97123773</v>
      </c>
      <c r="P163" s="66"/>
      <c r="Q163" s="67"/>
      <c r="R163" s="110"/>
      <c r="S163" s="100">
        <v>0</v>
      </c>
      <c r="T163" s="100">
        <f t="shared" si="9"/>
        <v>97123773</v>
      </c>
      <c r="U163" s="100">
        <v>0</v>
      </c>
      <c r="V163" s="105">
        <v>43431</v>
      </c>
      <c r="W163" s="105">
        <v>43433</v>
      </c>
      <c r="X163" s="105">
        <v>43552</v>
      </c>
      <c r="Y163" s="86">
        <v>120</v>
      </c>
      <c r="Z163" s="86">
        <v>0</v>
      </c>
      <c r="AA163" s="68"/>
      <c r="AB163" s="62"/>
      <c r="AC163" s="62" t="s">
        <v>791</v>
      </c>
      <c r="AD163" s="62"/>
      <c r="AE163" s="62"/>
      <c r="AF163" s="69">
        <f t="shared" si="10"/>
        <v>0</v>
      </c>
      <c r="AG163" s="27"/>
      <c r="AH163" s="27" t="b">
        <f t="shared" si="11"/>
        <v>0</v>
      </c>
    </row>
    <row r="164" spans="1:34" ht="44.25" customHeight="1" x14ac:dyDescent="0.25">
      <c r="A164" s="86">
        <v>151</v>
      </c>
      <c r="B164" s="86">
        <v>2018</v>
      </c>
      <c r="C164" s="87" t="s">
        <v>404</v>
      </c>
      <c r="D164" s="74">
        <v>4</v>
      </c>
      <c r="E164" s="87" t="str">
        <f>IF(D164=1,'Tipo '!$B$2,IF(D164=2,'Tipo '!$B$3,IF(D164=3,'Tipo '!$B$4,IF(D164=4,'Tipo '!$B$5,IF(D164=5,'Tipo '!$B$6,IF(D164=6,'Tipo '!$B$7,IF(D164=7,'Tipo '!$B$8,IF(D164=8,'Tipo '!$B$9,IF(D164=9,'Tipo '!$B$10,IF(D164=10,'Tipo '!$B$11,IF(D164=11,'Tipo '!$B$12,IF(D164=12,'Tipo '!$B$13,IF(D164=13,'Tipo '!$B$14,IF(D164=14,'Tipo '!$B$15,IF(D164=15,'Tipo '!$B$16,IF(D164=16,'Tipo '!$B$17,IF(D164=17,'Tipo '!$B$18,IF(D164=18,'Tipo '!$B$19,IF(D164=19,'Tipo '!$B$20,IF(D164=20,'Tipo '!$B$21,"No ha seleccionado un tipo de contrato válido"))))))))))))))))))))</f>
        <v>CONTRATOS DE PRESTACIÓN DE SERVICIOS</v>
      </c>
      <c r="F164" s="112" t="s">
        <v>108</v>
      </c>
      <c r="G164" s="63" t="s">
        <v>125</v>
      </c>
      <c r="H164" s="64" t="s">
        <v>568</v>
      </c>
      <c r="I164" s="83" t="s">
        <v>163</v>
      </c>
      <c r="J164" s="84">
        <v>11</v>
      </c>
      <c r="K164" s="65" t="str">
        <f>IF(J164=1,'Equivalencia BH-BMPT'!$D$2,IF(J164=2,'Equivalencia BH-BMPT'!$D$3,IF(J164=3,'Equivalencia BH-BMPT'!$D$4,IF(J164=4,'Equivalencia BH-BMPT'!$D$5,IF(J164=5,'Equivalencia BH-BMPT'!$D$6,IF(J164=6,'Equivalencia BH-BMPT'!$D$7,IF(J164=7,'Equivalencia BH-BMPT'!$D$8,IF(J164=8,'Equivalencia BH-BMPT'!$D$9,IF(J164=9,'Equivalencia BH-BMPT'!$D$10,IF(J164=10,'Equivalencia BH-BMPT'!$D$11,IF(J164=11,'Equivalencia BH-BMPT'!$D$12,IF(J164=12,'Equivalencia BH-BMPT'!$D$13,IF(J164=13,'Equivalencia BH-BMPT'!$D$14,IF(J164=14,'Equivalencia BH-BMPT'!$D$15,IF(J164=15,'Equivalencia BH-BMPT'!$D$16,IF(J164=16,'Equivalencia BH-BMPT'!$D$17,IF(J164=17,'Equivalencia BH-BMPT'!$D$18,IF(J164=18,'Equivalencia BH-BMPT'!$D$19,IF(J164=19,'Equivalencia BH-BMPT'!$D$20,IF(J164=20,'Equivalencia BH-BMPT'!$D$21,IF(J164=21,'Equivalencia BH-BMPT'!$D$22,IF(J164=22,'Equivalencia BH-BMPT'!$D$23,IF(J164=23,'Equivalencia BH-BMPT'!#REF!,IF(J164=24,'Equivalencia BH-BMPT'!$D$25,IF(J164=25,'Equivalencia BH-BMPT'!$D$26,IF(J164=26,'Equivalencia BH-BMPT'!$D$27,IF(J164=27,'Equivalencia BH-BMPT'!$D$28,IF(J164=28,'Equivalencia BH-BMPT'!$D$29,IF(J164=29,'Equivalencia BH-BMPT'!$D$30,IF(J164=30,'Equivalencia BH-BMPT'!$D$31,IF(J164=31,'Equivalencia BH-BMPT'!$D$32,IF(J164=32,'Equivalencia BH-BMPT'!$D$33,IF(J164=33,'Equivalencia BH-BMPT'!$D$34,IF(J164=34,'Equivalencia BH-BMPT'!$D$35,IF(J164=35,'Equivalencia BH-BMPT'!$D$36,IF(J164=36,'Equivalencia BH-BMPT'!$D$37,IF(J164=37,'Equivalencia BH-BMPT'!$D$38,IF(J164=38,'Equivalencia BH-BMPT'!#REF!,IF(J164=39,'Equivalencia BH-BMPT'!$D$40,IF(J164=40,'Equivalencia BH-BMPT'!$D$41,IF(J164=41,'Equivalencia BH-BMPT'!$D$42,IF(J164=42,'Equivalencia BH-BMPT'!$D$43,IF(J164=43,'Equivalencia BH-BMPT'!$D$44,IF(J164=44,'Equivalencia BH-BMPT'!$D$45,IF(J164=45,'Equivalencia BH-BMPT'!$D$46,"No ha seleccionado un número de programa")))))))))))))))))))))))))))))))))))))))))))))</f>
        <v>Mejores oportunidades para el desarrollo a través de la cultura, la recreación y el deporte</v>
      </c>
      <c r="L164" s="79" t="s">
        <v>650</v>
      </c>
      <c r="M164" s="113">
        <v>79867234</v>
      </c>
      <c r="N164" s="97" t="s">
        <v>626</v>
      </c>
      <c r="O164" s="110">
        <v>195617951</v>
      </c>
      <c r="P164" s="66"/>
      <c r="Q164" s="67"/>
      <c r="R164" s="110"/>
      <c r="S164" s="100">
        <v>0</v>
      </c>
      <c r="T164" s="100">
        <f t="shared" si="9"/>
        <v>195617951</v>
      </c>
      <c r="U164" s="100">
        <v>0</v>
      </c>
      <c r="V164" s="105">
        <v>43439</v>
      </c>
      <c r="W164" s="105">
        <v>43439</v>
      </c>
      <c r="X164" s="105">
        <v>43498</v>
      </c>
      <c r="Y164" s="86">
        <v>60</v>
      </c>
      <c r="Z164" s="86">
        <v>0</v>
      </c>
      <c r="AA164" s="68"/>
      <c r="AB164" s="62"/>
      <c r="AC164" s="62" t="s">
        <v>791</v>
      </c>
      <c r="AD164" s="62"/>
      <c r="AE164" s="62"/>
      <c r="AF164" s="69">
        <f t="shared" si="10"/>
        <v>0</v>
      </c>
      <c r="AG164" s="27"/>
      <c r="AH164" s="27" t="b">
        <f t="shared" si="11"/>
        <v>0</v>
      </c>
    </row>
    <row r="165" spans="1:34" ht="44.25" customHeight="1" x14ac:dyDescent="0.25">
      <c r="A165" s="86">
        <v>152</v>
      </c>
      <c r="B165" s="86">
        <v>2018</v>
      </c>
      <c r="C165" s="87" t="s">
        <v>405</v>
      </c>
      <c r="D165" s="74">
        <v>4</v>
      </c>
      <c r="E165" s="87" t="str">
        <f>IF(D165=1,'Tipo '!$B$2,IF(D165=2,'Tipo '!$B$3,IF(D165=3,'Tipo '!$B$4,IF(D165=4,'Tipo '!$B$5,IF(D165=5,'Tipo '!$B$6,IF(D165=6,'Tipo '!$B$7,IF(D165=7,'Tipo '!$B$8,IF(D165=8,'Tipo '!$B$9,IF(D165=9,'Tipo '!$B$10,IF(D165=10,'Tipo '!$B$11,IF(D165=11,'Tipo '!$B$12,IF(D165=12,'Tipo '!$B$13,IF(D165=13,'Tipo '!$B$14,IF(D165=14,'Tipo '!$B$15,IF(D165=15,'Tipo '!$B$16,IF(D165=16,'Tipo '!$B$17,IF(D165=17,'Tipo '!$B$18,IF(D165=18,'Tipo '!$B$19,IF(D165=19,'Tipo '!$B$20,IF(D165=20,'Tipo '!$B$21,"No ha seleccionado un tipo de contrato válido"))))))))))))))))))))</f>
        <v>CONTRATOS DE PRESTACIÓN DE SERVICIOS</v>
      </c>
      <c r="F165" s="112" t="s">
        <v>104</v>
      </c>
      <c r="G165" s="63" t="s">
        <v>121</v>
      </c>
      <c r="H165" s="64" t="s">
        <v>569</v>
      </c>
      <c r="I165" s="83" t="s">
        <v>162</v>
      </c>
      <c r="J165" s="84"/>
      <c r="K165" s="65" t="str">
        <f>IF(J165=1,'Equivalencia BH-BMPT'!$D$2,IF(J165=2,'Equivalencia BH-BMPT'!$D$3,IF(J165=3,'Equivalencia BH-BMPT'!$D$4,IF(J165=4,'Equivalencia BH-BMPT'!$D$5,IF(J165=5,'Equivalencia BH-BMPT'!$D$6,IF(J165=6,'Equivalencia BH-BMPT'!$D$7,IF(J165=7,'Equivalencia BH-BMPT'!$D$8,IF(J165=8,'Equivalencia BH-BMPT'!$D$9,IF(J165=9,'Equivalencia BH-BMPT'!$D$10,IF(J165=10,'Equivalencia BH-BMPT'!$D$11,IF(J165=11,'Equivalencia BH-BMPT'!$D$12,IF(J165=12,'Equivalencia BH-BMPT'!$D$13,IF(J165=13,'Equivalencia BH-BMPT'!$D$14,IF(J165=14,'Equivalencia BH-BMPT'!$D$15,IF(J165=15,'Equivalencia BH-BMPT'!$D$16,IF(J165=16,'Equivalencia BH-BMPT'!$D$17,IF(J165=17,'Equivalencia BH-BMPT'!$D$18,IF(J165=18,'Equivalencia BH-BMPT'!$D$19,IF(J165=19,'Equivalencia BH-BMPT'!$D$20,IF(J165=20,'Equivalencia BH-BMPT'!$D$21,IF(J165=21,'Equivalencia BH-BMPT'!$D$22,IF(J165=22,'Equivalencia BH-BMPT'!$D$23,IF(J165=23,'Equivalencia BH-BMPT'!#REF!,IF(J165=24,'Equivalencia BH-BMPT'!$D$25,IF(J165=25,'Equivalencia BH-BMPT'!$D$26,IF(J165=26,'Equivalencia BH-BMPT'!$D$27,IF(J165=27,'Equivalencia BH-BMPT'!$D$28,IF(J165=28,'Equivalencia BH-BMPT'!$D$29,IF(J165=29,'Equivalencia BH-BMPT'!$D$30,IF(J165=30,'Equivalencia BH-BMPT'!$D$31,IF(J165=31,'Equivalencia BH-BMPT'!$D$32,IF(J165=32,'Equivalencia BH-BMPT'!$D$33,IF(J165=33,'Equivalencia BH-BMPT'!$D$34,IF(J165=34,'Equivalencia BH-BMPT'!$D$35,IF(J165=35,'Equivalencia BH-BMPT'!$D$36,IF(J165=36,'Equivalencia BH-BMPT'!$D$37,IF(J165=37,'Equivalencia BH-BMPT'!$D$38,IF(J165=38,'Equivalencia BH-BMPT'!#REF!,IF(J165=39,'Equivalencia BH-BMPT'!$D$40,IF(J165=40,'Equivalencia BH-BMPT'!$D$41,IF(J165=41,'Equivalencia BH-BMPT'!$D$42,IF(J165=42,'Equivalencia BH-BMPT'!$D$43,IF(J165=43,'Equivalencia BH-BMPT'!$D$44,IF(J165=44,'Equivalencia BH-BMPT'!$D$45,IF(J165=45,'Equivalencia BH-BMPT'!$D$46,"No ha seleccionado un número de programa")))))))))))))))))))))))))))))))))))))))))))))</f>
        <v>No ha seleccionado un número de programa</v>
      </c>
      <c r="L165" s="79">
        <v>0</v>
      </c>
      <c r="M165" s="76">
        <v>90009249</v>
      </c>
      <c r="N165" s="97" t="s">
        <v>627</v>
      </c>
      <c r="O165" s="110"/>
      <c r="P165" s="66"/>
      <c r="Q165" s="67"/>
      <c r="R165" s="110"/>
      <c r="S165" s="100">
        <v>8600000</v>
      </c>
      <c r="T165" s="100">
        <f t="shared" si="9"/>
        <v>8600000</v>
      </c>
      <c r="U165" s="100">
        <v>0</v>
      </c>
      <c r="V165" s="105">
        <v>43440</v>
      </c>
      <c r="W165" s="105">
        <v>43446</v>
      </c>
      <c r="X165" s="105">
        <v>43627</v>
      </c>
      <c r="Y165" s="86">
        <v>180</v>
      </c>
      <c r="Z165" s="86">
        <v>0</v>
      </c>
      <c r="AA165" s="68"/>
      <c r="AB165" s="62" t="s">
        <v>791</v>
      </c>
      <c r="AC165" s="62"/>
      <c r="AD165" s="62"/>
      <c r="AE165" s="62"/>
      <c r="AF165" s="69">
        <f t="shared" si="10"/>
        <v>0</v>
      </c>
      <c r="AG165" s="27"/>
      <c r="AH165" s="27" t="b">
        <f t="shared" si="11"/>
        <v>1</v>
      </c>
    </row>
    <row r="166" spans="1:34" ht="44.25" customHeight="1" x14ac:dyDescent="0.25">
      <c r="A166" s="86">
        <v>153</v>
      </c>
      <c r="B166" s="86">
        <v>2018</v>
      </c>
      <c r="C166" s="87" t="s">
        <v>406</v>
      </c>
      <c r="D166" s="74">
        <v>4</v>
      </c>
      <c r="E166" s="87" t="str">
        <f>IF(D166=1,'Tipo '!$B$2,IF(D166=2,'Tipo '!$B$3,IF(D166=3,'Tipo '!$B$4,IF(D166=4,'Tipo '!$B$5,IF(D166=5,'Tipo '!$B$6,IF(D166=6,'Tipo '!$B$7,IF(D166=7,'Tipo '!$B$8,IF(D166=8,'Tipo '!$B$9,IF(D166=9,'Tipo '!$B$10,IF(D166=10,'Tipo '!$B$11,IF(D166=11,'Tipo '!$B$12,IF(D166=12,'Tipo '!$B$13,IF(D166=13,'Tipo '!$B$14,IF(D166=14,'Tipo '!$B$15,IF(D166=15,'Tipo '!$B$16,IF(D166=16,'Tipo '!$B$17,IF(D166=17,'Tipo '!$B$18,IF(D166=18,'Tipo '!$B$19,IF(D166=19,'Tipo '!$B$20,IF(D166=20,'Tipo '!$B$21,"No ha seleccionado un tipo de contrato válido"))))))))))))))))))))</f>
        <v>CONTRATOS DE PRESTACIÓN DE SERVICIOS</v>
      </c>
      <c r="F166" s="112" t="s">
        <v>108</v>
      </c>
      <c r="G166" s="63" t="s">
        <v>125</v>
      </c>
      <c r="H166" s="64" t="s">
        <v>570</v>
      </c>
      <c r="I166" s="83" t="s">
        <v>163</v>
      </c>
      <c r="J166" s="84">
        <v>11</v>
      </c>
      <c r="K166" s="65" t="str">
        <f>IF(J166=1,'Equivalencia BH-BMPT'!$D$2,IF(J166=2,'Equivalencia BH-BMPT'!$D$3,IF(J166=3,'Equivalencia BH-BMPT'!$D$4,IF(J166=4,'Equivalencia BH-BMPT'!$D$5,IF(J166=5,'Equivalencia BH-BMPT'!$D$6,IF(J166=6,'Equivalencia BH-BMPT'!$D$7,IF(J166=7,'Equivalencia BH-BMPT'!$D$8,IF(J166=8,'Equivalencia BH-BMPT'!$D$9,IF(J166=9,'Equivalencia BH-BMPT'!$D$10,IF(J166=10,'Equivalencia BH-BMPT'!$D$11,IF(J166=11,'Equivalencia BH-BMPT'!$D$12,IF(J166=12,'Equivalencia BH-BMPT'!$D$13,IF(J166=13,'Equivalencia BH-BMPT'!$D$14,IF(J166=14,'Equivalencia BH-BMPT'!$D$15,IF(J166=15,'Equivalencia BH-BMPT'!$D$16,IF(J166=16,'Equivalencia BH-BMPT'!$D$17,IF(J166=17,'Equivalencia BH-BMPT'!$D$18,IF(J166=18,'Equivalencia BH-BMPT'!$D$19,IF(J166=19,'Equivalencia BH-BMPT'!$D$20,IF(J166=20,'Equivalencia BH-BMPT'!$D$21,IF(J166=21,'Equivalencia BH-BMPT'!$D$22,IF(J166=22,'Equivalencia BH-BMPT'!$D$23,IF(J166=23,'Equivalencia BH-BMPT'!#REF!,IF(J166=24,'Equivalencia BH-BMPT'!$D$25,IF(J166=25,'Equivalencia BH-BMPT'!$D$26,IF(J166=26,'Equivalencia BH-BMPT'!$D$27,IF(J166=27,'Equivalencia BH-BMPT'!$D$28,IF(J166=28,'Equivalencia BH-BMPT'!$D$29,IF(J166=29,'Equivalencia BH-BMPT'!$D$30,IF(J166=30,'Equivalencia BH-BMPT'!$D$31,IF(J166=31,'Equivalencia BH-BMPT'!$D$32,IF(J166=32,'Equivalencia BH-BMPT'!$D$33,IF(J166=33,'Equivalencia BH-BMPT'!$D$34,IF(J166=34,'Equivalencia BH-BMPT'!$D$35,IF(J166=35,'Equivalencia BH-BMPT'!$D$36,IF(J166=36,'Equivalencia BH-BMPT'!$D$37,IF(J166=37,'Equivalencia BH-BMPT'!$D$38,IF(J166=38,'Equivalencia BH-BMPT'!#REF!,IF(J166=39,'Equivalencia BH-BMPT'!$D$40,IF(J166=40,'Equivalencia BH-BMPT'!$D$41,IF(J166=41,'Equivalencia BH-BMPT'!$D$42,IF(J166=42,'Equivalencia BH-BMPT'!$D$43,IF(J166=43,'Equivalencia BH-BMPT'!$D$44,IF(J166=44,'Equivalencia BH-BMPT'!$D$45,IF(J166=45,'Equivalencia BH-BMPT'!$D$46,"No ha seleccionado un número de programa")))))))))))))))))))))))))))))))))))))))))))))</f>
        <v>Mejores oportunidades para el desarrollo a través de la cultura, la recreación y el deporte</v>
      </c>
      <c r="L166" s="79" t="s">
        <v>650</v>
      </c>
      <c r="M166" s="113">
        <v>830095614</v>
      </c>
      <c r="N166" s="97" t="s">
        <v>628</v>
      </c>
      <c r="O166" s="110">
        <v>145537115</v>
      </c>
      <c r="P166" s="66"/>
      <c r="Q166" s="67"/>
      <c r="R166" s="110"/>
      <c r="S166" s="100">
        <v>0</v>
      </c>
      <c r="T166" s="100">
        <f t="shared" si="9"/>
        <v>145537115</v>
      </c>
      <c r="U166" s="100">
        <v>0</v>
      </c>
      <c r="V166" s="105">
        <v>43447</v>
      </c>
      <c r="W166" s="105">
        <v>43453</v>
      </c>
      <c r="X166" s="105">
        <v>43634</v>
      </c>
      <c r="Y166" s="86">
        <v>180</v>
      </c>
      <c r="Z166" s="86">
        <v>0</v>
      </c>
      <c r="AA166" s="68"/>
      <c r="AB166" s="62"/>
      <c r="AC166" s="62" t="s">
        <v>791</v>
      </c>
      <c r="AD166" s="62"/>
      <c r="AE166" s="62"/>
      <c r="AF166" s="69">
        <f t="shared" si="10"/>
        <v>0</v>
      </c>
      <c r="AG166" s="27"/>
      <c r="AH166" s="27" t="b">
        <f t="shared" si="11"/>
        <v>0</v>
      </c>
    </row>
    <row r="167" spans="1:34" ht="44.25" customHeight="1" x14ac:dyDescent="0.25">
      <c r="A167" s="86">
        <v>154</v>
      </c>
      <c r="B167" s="86">
        <v>2018</v>
      </c>
      <c r="C167" s="87" t="s">
        <v>407</v>
      </c>
      <c r="D167" s="74">
        <v>5</v>
      </c>
      <c r="E167" s="87" t="str">
        <f>IF(D167=1,'Tipo '!$B$2,IF(D167=2,'Tipo '!$B$3,IF(D167=3,'Tipo '!$B$4,IF(D167=4,'Tipo '!$B$5,IF(D167=5,'Tipo '!$B$6,IF(D167=6,'Tipo '!$B$7,IF(D167=7,'Tipo '!$B$8,IF(D167=8,'Tipo '!$B$9,IF(D167=9,'Tipo '!$B$10,IF(D167=10,'Tipo '!$B$11,IF(D167=11,'Tipo '!$B$12,IF(D167=12,'Tipo '!$B$13,IF(D167=13,'Tipo '!$B$14,IF(D167=14,'Tipo '!$B$15,IF(D167=15,'Tipo '!$B$16,IF(D167=16,'Tipo '!$B$17,IF(D167=17,'Tipo '!$B$18,IF(D167=18,'Tipo '!$B$19,IF(D167=19,'Tipo '!$B$20,IF(D167=20,'Tipo '!$B$21,"No ha seleccionado un tipo de contrato válido"))))))))))))))))))))</f>
        <v>CONTRATOS DE PRESTACIÓN DE SERVICIOS PROFESIONALES Y DE APOYO A LA GESTIÓN</v>
      </c>
      <c r="F167" s="112" t="s">
        <v>107</v>
      </c>
      <c r="G167" s="63" t="s">
        <v>116</v>
      </c>
      <c r="H167" s="64" t="s">
        <v>571</v>
      </c>
      <c r="I167" s="83" t="s">
        <v>163</v>
      </c>
      <c r="J167" s="84">
        <v>45</v>
      </c>
      <c r="K167" s="65" t="str">
        <f>IF(J167=1,'Equivalencia BH-BMPT'!$D$2,IF(J167=2,'Equivalencia BH-BMPT'!$D$3,IF(J167=3,'Equivalencia BH-BMPT'!$D$4,IF(J167=4,'Equivalencia BH-BMPT'!$D$5,IF(J167=5,'Equivalencia BH-BMPT'!$D$6,IF(J167=6,'Equivalencia BH-BMPT'!$D$7,IF(J167=7,'Equivalencia BH-BMPT'!$D$8,IF(J167=8,'Equivalencia BH-BMPT'!$D$9,IF(J167=9,'Equivalencia BH-BMPT'!$D$10,IF(J167=10,'Equivalencia BH-BMPT'!$D$11,IF(J167=11,'Equivalencia BH-BMPT'!$D$12,IF(J167=12,'Equivalencia BH-BMPT'!$D$13,IF(J167=13,'Equivalencia BH-BMPT'!$D$14,IF(J167=14,'Equivalencia BH-BMPT'!$D$15,IF(J167=15,'Equivalencia BH-BMPT'!$D$16,IF(J167=16,'Equivalencia BH-BMPT'!$D$17,IF(J167=17,'Equivalencia BH-BMPT'!$D$18,IF(J167=18,'Equivalencia BH-BMPT'!$D$19,IF(J167=19,'Equivalencia BH-BMPT'!$D$20,IF(J167=20,'Equivalencia BH-BMPT'!$D$21,IF(J167=21,'Equivalencia BH-BMPT'!$D$22,IF(J167=22,'Equivalencia BH-BMPT'!$D$23,IF(J167=23,'Equivalencia BH-BMPT'!#REF!,IF(J167=24,'Equivalencia BH-BMPT'!$D$25,IF(J167=25,'Equivalencia BH-BMPT'!$D$26,IF(J167=26,'Equivalencia BH-BMPT'!$D$27,IF(J167=27,'Equivalencia BH-BMPT'!$D$28,IF(J167=28,'Equivalencia BH-BMPT'!$D$29,IF(J167=29,'Equivalencia BH-BMPT'!$D$30,IF(J167=30,'Equivalencia BH-BMPT'!$D$31,IF(J167=31,'Equivalencia BH-BMPT'!$D$32,IF(J167=32,'Equivalencia BH-BMPT'!$D$33,IF(J167=33,'Equivalencia BH-BMPT'!$D$34,IF(J167=34,'Equivalencia BH-BMPT'!$D$35,IF(J167=35,'Equivalencia BH-BMPT'!$D$36,IF(J167=36,'Equivalencia BH-BMPT'!$D$37,IF(J167=37,'Equivalencia BH-BMPT'!$D$38,IF(J167=38,'Equivalencia BH-BMPT'!#REF!,IF(J167=39,'Equivalencia BH-BMPT'!$D$40,IF(J167=40,'Equivalencia BH-BMPT'!$D$41,IF(J167=41,'Equivalencia BH-BMPT'!$D$42,IF(J167=42,'Equivalencia BH-BMPT'!$D$43,IF(J167=43,'Equivalencia BH-BMPT'!$D$44,IF(J167=44,'Equivalencia BH-BMPT'!$D$45,IF(J167=45,'Equivalencia BH-BMPT'!$D$46,"No ha seleccionado un número de programa")))))))))))))))))))))))))))))))))))))))))))))</f>
        <v>Gobernanza e influencia local, regional e internacional</v>
      </c>
      <c r="L167" s="79" t="s">
        <v>642</v>
      </c>
      <c r="M167" s="113">
        <v>66918342</v>
      </c>
      <c r="N167" s="97" t="s">
        <v>629</v>
      </c>
      <c r="O167" s="110">
        <v>6000000</v>
      </c>
      <c r="P167" s="66"/>
      <c r="Q167" s="67"/>
      <c r="R167" s="110"/>
      <c r="S167" s="100">
        <v>0</v>
      </c>
      <c r="T167" s="100">
        <f t="shared" si="9"/>
        <v>6000000</v>
      </c>
      <c r="U167" s="100">
        <v>0</v>
      </c>
      <c r="V167" s="105">
        <v>43446</v>
      </c>
      <c r="W167" s="105">
        <v>43446</v>
      </c>
      <c r="X167" s="105">
        <v>43496</v>
      </c>
      <c r="Y167" s="86">
        <v>60</v>
      </c>
      <c r="Z167" s="86">
        <v>0</v>
      </c>
      <c r="AA167" s="68"/>
      <c r="AB167" s="62"/>
      <c r="AC167" s="62" t="s">
        <v>791</v>
      </c>
      <c r="AD167" s="62"/>
      <c r="AE167" s="62"/>
      <c r="AF167" s="69">
        <f t="shared" si="10"/>
        <v>0</v>
      </c>
      <c r="AG167" s="27"/>
      <c r="AH167" s="27" t="b">
        <f t="shared" si="11"/>
        <v>0</v>
      </c>
    </row>
    <row r="168" spans="1:34" ht="44.25" customHeight="1" x14ac:dyDescent="0.25">
      <c r="A168" s="86">
        <v>155</v>
      </c>
      <c r="B168" s="86">
        <v>2018</v>
      </c>
      <c r="C168" s="87" t="s">
        <v>408</v>
      </c>
      <c r="D168" s="74">
        <v>5</v>
      </c>
      <c r="E168" s="87" t="str">
        <f>IF(D168=1,'Tipo '!$B$2,IF(D168=2,'Tipo '!$B$3,IF(D168=3,'Tipo '!$B$4,IF(D168=4,'Tipo '!$B$5,IF(D168=5,'Tipo '!$B$6,IF(D168=6,'Tipo '!$B$7,IF(D168=7,'Tipo '!$B$8,IF(D168=8,'Tipo '!$B$9,IF(D168=9,'Tipo '!$B$10,IF(D168=10,'Tipo '!$B$11,IF(D168=11,'Tipo '!$B$12,IF(D168=12,'Tipo '!$B$13,IF(D168=13,'Tipo '!$B$14,IF(D168=14,'Tipo '!$B$15,IF(D168=15,'Tipo '!$B$16,IF(D168=16,'Tipo '!$B$17,IF(D168=17,'Tipo '!$B$18,IF(D168=18,'Tipo '!$B$19,IF(D168=19,'Tipo '!$B$20,IF(D168=20,'Tipo '!$B$21,"No ha seleccionado un tipo de contrato válido"))))))))))))))))))))</f>
        <v>CONTRATOS DE PRESTACIÓN DE SERVICIOS PROFESIONALES Y DE APOYO A LA GESTIÓN</v>
      </c>
      <c r="F168" s="112" t="s">
        <v>107</v>
      </c>
      <c r="G168" s="63" t="s">
        <v>116</v>
      </c>
      <c r="H168" s="64" t="s">
        <v>486</v>
      </c>
      <c r="I168" s="83" t="s">
        <v>163</v>
      </c>
      <c r="J168" s="84">
        <v>45</v>
      </c>
      <c r="K168" s="65" t="str">
        <f>IF(J168=1,'Equivalencia BH-BMPT'!$D$2,IF(J168=2,'Equivalencia BH-BMPT'!$D$3,IF(J168=3,'Equivalencia BH-BMPT'!$D$4,IF(J168=4,'Equivalencia BH-BMPT'!$D$5,IF(J168=5,'Equivalencia BH-BMPT'!$D$6,IF(J168=6,'Equivalencia BH-BMPT'!$D$7,IF(J168=7,'Equivalencia BH-BMPT'!$D$8,IF(J168=8,'Equivalencia BH-BMPT'!$D$9,IF(J168=9,'Equivalencia BH-BMPT'!$D$10,IF(J168=10,'Equivalencia BH-BMPT'!$D$11,IF(J168=11,'Equivalencia BH-BMPT'!$D$12,IF(J168=12,'Equivalencia BH-BMPT'!$D$13,IF(J168=13,'Equivalencia BH-BMPT'!$D$14,IF(J168=14,'Equivalencia BH-BMPT'!$D$15,IF(J168=15,'Equivalencia BH-BMPT'!$D$16,IF(J168=16,'Equivalencia BH-BMPT'!$D$17,IF(J168=17,'Equivalencia BH-BMPT'!$D$18,IF(J168=18,'Equivalencia BH-BMPT'!$D$19,IF(J168=19,'Equivalencia BH-BMPT'!$D$20,IF(J168=20,'Equivalencia BH-BMPT'!$D$21,IF(J168=21,'Equivalencia BH-BMPT'!$D$22,IF(J168=22,'Equivalencia BH-BMPT'!$D$23,IF(J168=23,'Equivalencia BH-BMPT'!#REF!,IF(J168=24,'Equivalencia BH-BMPT'!$D$25,IF(J168=25,'Equivalencia BH-BMPT'!$D$26,IF(J168=26,'Equivalencia BH-BMPT'!$D$27,IF(J168=27,'Equivalencia BH-BMPT'!$D$28,IF(J168=28,'Equivalencia BH-BMPT'!$D$29,IF(J168=29,'Equivalencia BH-BMPT'!$D$30,IF(J168=30,'Equivalencia BH-BMPT'!$D$31,IF(J168=31,'Equivalencia BH-BMPT'!$D$32,IF(J168=32,'Equivalencia BH-BMPT'!$D$33,IF(J168=33,'Equivalencia BH-BMPT'!$D$34,IF(J168=34,'Equivalencia BH-BMPT'!$D$35,IF(J168=35,'Equivalencia BH-BMPT'!$D$36,IF(J168=36,'Equivalencia BH-BMPT'!$D$37,IF(J168=37,'Equivalencia BH-BMPT'!$D$38,IF(J168=38,'Equivalencia BH-BMPT'!#REF!,IF(J168=39,'Equivalencia BH-BMPT'!$D$40,IF(J168=40,'Equivalencia BH-BMPT'!$D$41,IF(J168=41,'Equivalencia BH-BMPT'!$D$42,IF(J168=42,'Equivalencia BH-BMPT'!$D$43,IF(J168=43,'Equivalencia BH-BMPT'!$D$44,IF(J168=44,'Equivalencia BH-BMPT'!$D$45,IF(J168=45,'Equivalencia BH-BMPT'!$D$46,"No ha seleccionado un número de programa")))))))))))))))))))))))))))))))))))))))))))))</f>
        <v>Gobernanza e influencia local, regional e internacional</v>
      </c>
      <c r="L168" s="79" t="s">
        <v>642</v>
      </c>
      <c r="M168" s="113">
        <v>79727695</v>
      </c>
      <c r="N168" s="97" t="s">
        <v>776</v>
      </c>
      <c r="O168" s="110">
        <v>2520000</v>
      </c>
      <c r="P168" s="66"/>
      <c r="Q168" s="67"/>
      <c r="R168" s="110"/>
      <c r="S168" s="100">
        <v>0</v>
      </c>
      <c r="T168" s="100">
        <f t="shared" si="9"/>
        <v>2520000</v>
      </c>
      <c r="U168" s="100">
        <v>0</v>
      </c>
      <c r="V168" s="105">
        <v>43441</v>
      </c>
      <c r="W168" s="105">
        <v>43446</v>
      </c>
      <c r="X168" s="105">
        <v>43482</v>
      </c>
      <c r="Y168" s="86">
        <v>36</v>
      </c>
      <c r="Z168" s="86">
        <v>0</v>
      </c>
      <c r="AA168" s="68"/>
      <c r="AB168" s="62"/>
      <c r="AC168" s="62" t="s">
        <v>791</v>
      </c>
      <c r="AD168" s="62"/>
      <c r="AE168" s="62"/>
      <c r="AF168" s="69">
        <f t="shared" si="10"/>
        <v>0</v>
      </c>
      <c r="AG168" s="27"/>
      <c r="AH168" s="27" t="b">
        <f t="shared" si="11"/>
        <v>0</v>
      </c>
    </row>
    <row r="169" spans="1:34" ht="44.25" customHeight="1" x14ac:dyDescent="0.25">
      <c r="A169" s="86">
        <v>156</v>
      </c>
      <c r="B169" s="86">
        <v>2018</v>
      </c>
      <c r="C169" s="87" t="s">
        <v>409</v>
      </c>
      <c r="D169" s="74">
        <v>5</v>
      </c>
      <c r="E169" s="87" t="str">
        <f>IF(D169=1,'Tipo '!$B$2,IF(D169=2,'Tipo '!$B$3,IF(D169=3,'Tipo '!$B$4,IF(D169=4,'Tipo '!$B$5,IF(D169=5,'Tipo '!$B$6,IF(D169=6,'Tipo '!$B$7,IF(D169=7,'Tipo '!$B$8,IF(D169=8,'Tipo '!$B$9,IF(D169=9,'Tipo '!$B$10,IF(D169=10,'Tipo '!$B$11,IF(D169=11,'Tipo '!$B$12,IF(D169=12,'Tipo '!$B$13,IF(D169=13,'Tipo '!$B$14,IF(D169=14,'Tipo '!$B$15,IF(D169=15,'Tipo '!$B$16,IF(D169=16,'Tipo '!$B$17,IF(D169=17,'Tipo '!$B$18,IF(D169=18,'Tipo '!$B$19,IF(D169=19,'Tipo '!$B$20,IF(D169=20,'Tipo '!$B$21,"No ha seleccionado un tipo de contrato válido"))))))))))))))))))))</f>
        <v>CONTRATOS DE PRESTACIÓN DE SERVICIOS PROFESIONALES Y DE APOYO A LA GESTIÓN</v>
      </c>
      <c r="F169" s="112" t="s">
        <v>107</v>
      </c>
      <c r="G169" s="63" t="s">
        <v>116</v>
      </c>
      <c r="H169" s="64" t="s">
        <v>572</v>
      </c>
      <c r="I169" s="83" t="s">
        <v>163</v>
      </c>
      <c r="J169" s="84">
        <v>3</v>
      </c>
      <c r="K169" s="65" t="str">
        <f>IF(J169=1,'Equivalencia BH-BMPT'!$D$2,IF(J169=2,'Equivalencia BH-BMPT'!$D$3,IF(J169=3,'Equivalencia BH-BMPT'!$D$4,IF(J169=4,'Equivalencia BH-BMPT'!$D$5,IF(J169=5,'Equivalencia BH-BMPT'!$D$6,IF(J169=6,'Equivalencia BH-BMPT'!$D$7,IF(J169=7,'Equivalencia BH-BMPT'!$D$8,IF(J169=8,'Equivalencia BH-BMPT'!$D$9,IF(J169=9,'Equivalencia BH-BMPT'!$D$10,IF(J169=10,'Equivalencia BH-BMPT'!$D$11,IF(J169=11,'Equivalencia BH-BMPT'!$D$12,IF(J169=12,'Equivalencia BH-BMPT'!$D$13,IF(J169=13,'Equivalencia BH-BMPT'!$D$14,IF(J169=14,'Equivalencia BH-BMPT'!$D$15,IF(J169=15,'Equivalencia BH-BMPT'!$D$16,IF(J169=16,'Equivalencia BH-BMPT'!$D$17,IF(J169=17,'Equivalencia BH-BMPT'!$D$18,IF(J169=18,'Equivalencia BH-BMPT'!$D$19,IF(J169=19,'Equivalencia BH-BMPT'!$D$20,IF(J169=20,'Equivalencia BH-BMPT'!$D$21,IF(J169=21,'Equivalencia BH-BMPT'!$D$22,IF(J169=22,'Equivalencia BH-BMPT'!$D$23,IF(J169=23,'Equivalencia BH-BMPT'!#REF!,IF(J169=24,'Equivalencia BH-BMPT'!$D$25,IF(J169=25,'Equivalencia BH-BMPT'!$D$26,IF(J169=26,'Equivalencia BH-BMPT'!$D$27,IF(J169=27,'Equivalencia BH-BMPT'!$D$28,IF(J169=28,'Equivalencia BH-BMPT'!$D$29,IF(J169=29,'Equivalencia BH-BMPT'!$D$30,IF(J169=30,'Equivalencia BH-BMPT'!$D$31,IF(J169=31,'Equivalencia BH-BMPT'!$D$32,IF(J169=32,'Equivalencia BH-BMPT'!$D$33,IF(J169=33,'Equivalencia BH-BMPT'!$D$34,IF(J169=34,'Equivalencia BH-BMPT'!$D$35,IF(J169=35,'Equivalencia BH-BMPT'!$D$36,IF(J169=36,'Equivalencia BH-BMPT'!$D$37,IF(J169=37,'Equivalencia BH-BMPT'!$D$38,IF(J169=38,'Equivalencia BH-BMPT'!#REF!,IF(J169=39,'Equivalencia BH-BMPT'!$D$40,IF(J169=40,'Equivalencia BH-BMPT'!$D$41,IF(J169=41,'Equivalencia BH-BMPT'!$D$42,IF(J169=42,'Equivalencia BH-BMPT'!$D$43,IF(J169=43,'Equivalencia BH-BMPT'!$D$44,IF(J169=44,'Equivalencia BH-BMPT'!$D$45,IF(J169=45,'Equivalencia BH-BMPT'!$D$46,"No ha seleccionado un número de programa")))))))))))))))))))))))))))))))))))))))))))))</f>
        <v>Igualdad y autonomía para una Bogotá incluyente</v>
      </c>
      <c r="L169" s="79" t="s">
        <v>646</v>
      </c>
      <c r="M169" s="113">
        <v>1026250398</v>
      </c>
      <c r="N169" s="97" t="s">
        <v>674</v>
      </c>
      <c r="O169" s="110">
        <v>8810000</v>
      </c>
      <c r="P169" s="66"/>
      <c r="Q169" s="67"/>
      <c r="R169" s="110"/>
      <c r="S169" s="100">
        <v>0</v>
      </c>
      <c r="T169" s="100">
        <f t="shared" si="9"/>
        <v>8810000</v>
      </c>
      <c r="U169" s="100">
        <v>0</v>
      </c>
      <c r="V169" s="105">
        <v>43441</v>
      </c>
      <c r="W169" s="105">
        <v>43444</v>
      </c>
      <c r="X169" s="105">
        <v>43505</v>
      </c>
      <c r="Y169" s="86">
        <v>60</v>
      </c>
      <c r="Z169" s="86">
        <v>0</v>
      </c>
      <c r="AA169" s="68"/>
      <c r="AB169" s="62"/>
      <c r="AC169" s="62" t="s">
        <v>791</v>
      </c>
      <c r="AD169" s="62"/>
      <c r="AE169" s="62"/>
      <c r="AF169" s="69">
        <f t="shared" si="10"/>
        <v>0</v>
      </c>
      <c r="AG169" s="27"/>
      <c r="AH169" s="27" t="b">
        <f t="shared" si="11"/>
        <v>0</v>
      </c>
    </row>
    <row r="170" spans="1:34" ht="44.25" customHeight="1" x14ac:dyDescent="0.25">
      <c r="A170" s="86">
        <v>157</v>
      </c>
      <c r="B170" s="86">
        <v>2018</v>
      </c>
      <c r="C170" s="87" t="s">
        <v>410</v>
      </c>
      <c r="D170" s="74">
        <v>6</v>
      </c>
      <c r="E170" s="87" t="str">
        <f>IF(D170=1,'Tipo '!$B$2,IF(D170=2,'Tipo '!$B$3,IF(D170=3,'Tipo '!$B$4,IF(D170=4,'Tipo '!$B$5,IF(D170=5,'Tipo '!$B$6,IF(D170=6,'Tipo '!$B$7,IF(D170=7,'Tipo '!$B$8,IF(D170=8,'Tipo '!$B$9,IF(D170=9,'Tipo '!$B$10,IF(D170=10,'Tipo '!$B$11,IF(D170=11,'Tipo '!$B$12,IF(D170=12,'Tipo '!$B$13,IF(D170=13,'Tipo '!$B$14,IF(D170=14,'Tipo '!$B$15,IF(D170=15,'Tipo '!$B$16,IF(D170=16,'Tipo '!$B$17,IF(D170=17,'Tipo '!$B$18,IF(D170=18,'Tipo '!$B$19,IF(D170=19,'Tipo '!$B$20,IF(D170=20,'Tipo '!$B$21,"No ha seleccionado un tipo de contrato válido"))))))))))))))))))))</f>
        <v>COMPRAVENTA DE BIENES MUEBLES</v>
      </c>
      <c r="F170" s="112" t="s">
        <v>108</v>
      </c>
      <c r="G170" s="63" t="s">
        <v>122</v>
      </c>
      <c r="H170" s="64" t="s">
        <v>573</v>
      </c>
      <c r="I170" s="83" t="s">
        <v>163</v>
      </c>
      <c r="J170" s="84">
        <v>45</v>
      </c>
      <c r="K170" s="65" t="str">
        <f>IF(J170=1,'Equivalencia BH-BMPT'!$D$2,IF(J170=2,'Equivalencia BH-BMPT'!$D$3,IF(J170=3,'Equivalencia BH-BMPT'!$D$4,IF(J170=4,'Equivalencia BH-BMPT'!$D$5,IF(J170=5,'Equivalencia BH-BMPT'!$D$6,IF(J170=6,'Equivalencia BH-BMPT'!$D$7,IF(J170=7,'Equivalencia BH-BMPT'!$D$8,IF(J170=8,'Equivalencia BH-BMPT'!$D$9,IF(J170=9,'Equivalencia BH-BMPT'!$D$10,IF(J170=10,'Equivalencia BH-BMPT'!$D$11,IF(J170=11,'Equivalencia BH-BMPT'!$D$12,IF(J170=12,'Equivalencia BH-BMPT'!$D$13,IF(J170=13,'Equivalencia BH-BMPT'!$D$14,IF(J170=14,'Equivalencia BH-BMPT'!$D$15,IF(J170=15,'Equivalencia BH-BMPT'!$D$16,IF(J170=16,'Equivalencia BH-BMPT'!$D$17,IF(J170=17,'Equivalencia BH-BMPT'!$D$18,IF(J170=18,'Equivalencia BH-BMPT'!$D$19,IF(J170=19,'Equivalencia BH-BMPT'!$D$20,IF(J170=20,'Equivalencia BH-BMPT'!$D$21,IF(J170=21,'Equivalencia BH-BMPT'!$D$22,IF(J170=22,'Equivalencia BH-BMPT'!$D$23,IF(J170=23,'Equivalencia BH-BMPT'!#REF!,IF(J170=24,'Equivalencia BH-BMPT'!$D$25,IF(J170=25,'Equivalencia BH-BMPT'!$D$26,IF(J170=26,'Equivalencia BH-BMPT'!$D$27,IF(J170=27,'Equivalencia BH-BMPT'!$D$28,IF(J170=28,'Equivalencia BH-BMPT'!$D$29,IF(J170=29,'Equivalencia BH-BMPT'!$D$30,IF(J170=30,'Equivalencia BH-BMPT'!$D$31,IF(J170=31,'Equivalencia BH-BMPT'!$D$32,IF(J170=32,'Equivalencia BH-BMPT'!$D$33,IF(J170=33,'Equivalencia BH-BMPT'!$D$34,IF(J170=34,'Equivalencia BH-BMPT'!$D$35,IF(J170=35,'Equivalencia BH-BMPT'!$D$36,IF(J170=36,'Equivalencia BH-BMPT'!$D$37,IF(J170=37,'Equivalencia BH-BMPT'!$D$38,IF(J170=38,'Equivalencia BH-BMPT'!#REF!,IF(J170=39,'Equivalencia BH-BMPT'!$D$40,IF(J170=40,'Equivalencia BH-BMPT'!$D$41,IF(J170=41,'Equivalencia BH-BMPT'!$D$42,IF(J170=42,'Equivalencia BH-BMPT'!$D$43,IF(J170=43,'Equivalencia BH-BMPT'!$D$44,IF(J170=44,'Equivalencia BH-BMPT'!$D$45,IF(J170=45,'Equivalencia BH-BMPT'!$D$46,"No ha seleccionado un número de programa")))))))))))))))))))))))))))))))))))))))))))))</f>
        <v>Gobernanza e influencia local, regional e internacional</v>
      </c>
      <c r="L170" s="79" t="s">
        <v>642</v>
      </c>
      <c r="M170" s="113">
        <v>901240144</v>
      </c>
      <c r="N170" s="97" t="s">
        <v>777</v>
      </c>
      <c r="O170" s="110">
        <v>40279119</v>
      </c>
      <c r="P170" s="66"/>
      <c r="Q170" s="67"/>
      <c r="R170" s="110"/>
      <c r="S170" s="100">
        <v>0</v>
      </c>
      <c r="T170" s="100">
        <f t="shared" si="9"/>
        <v>40279119</v>
      </c>
      <c r="U170" s="100">
        <v>0</v>
      </c>
      <c r="V170" s="105">
        <v>43460</v>
      </c>
      <c r="W170" s="105"/>
      <c r="X170" s="105"/>
      <c r="Y170" s="86">
        <v>60</v>
      </c>
      <c r="Z170" s="86">
        <v>0</v>
      </c>
      <c r="AA170" s="68"/>
      <c r="AB170" s="62"/>
      <c r="AC170" s="62" t="s">
        <v>791</v>
      </c>
      <c r="AD170" s="62"/>
      <c r="AE170" s="62"/>
      <c r="AF170" s="69">
        <f t="shared" si="10"/>
        <v>0</v>
      </c>
      <c r="AG170" s="27"/>
      <c r="AH170" s="27" t="b">
        <f t="shared" si="11"/>
        <v>0</v>
      </c>
    </row>
    <row r="171" spans="1:34" ht="44.25" customHeight="1" x14ac:dyDescent="0.25">
      <c r="A171" s="86">
        <v>158</v>
      </c>
      <c r="B171" s="86">
        <v>2018</v>
      </c>
      <c r="C171" s="87" t="s">
        <v>411</v>
      </c>
      <c r="D171" s="74">
        <v>5</v>
      </c>
      <c r="E171" s="87" t="str">
        <f>IF(D171=1,'Tipo '!$B$2,IF(D171=2,'Tipo '!$B$3,IF(D171=3,'Tipo '!$B$4,IF(D171=4,'Tipo '!$B$5,IF(D171=5,'Tipo '!$B$6,IF(D171=6,'Tipo '!$B$7,IF(D171=7,'Tipo '!$B$8,IF(D171=8,'Tipo '!$B$9,IF(D171=9,'Tipo '!$B$10,IF(D171=10,'Tipo '!$B$11,IF(D171=11,'Tipo '!$B$12,IF(D171=12,'Tipo '!$B$13,IF(D171=13,'Tipo '!$B$14,IF(D171=14,'Tipo '!$B$15,IF(D171=15,'Tipo '!$B$16,IF(D171=16,'Tipo '!$B$17,IF(D171=17,'Tipo '!$B$18,IF(D171=18,'Tipo '!$B$19,IF(D171=19,'Tipo '!$B$20,IF(D171=20,'Tipo '!$B$21,"No ha seleccionado un tipo de contrato válido"))))))))))))))))))))</f>
        <v>CONTRATOS DE PRESTACIÓN DE SERVICIOS PROFESIONALES Y DE APOYO A LA GESTIÓN</v>
      </c>
      <c r="F171" s="112" t="s">
        <v>104</v>
      </c>
      <c r="G171" s="63" t="s">
        <v>121</v>
      </c>
      <c r="H171" s="64" t="s">
        <v>574</v>
      </c>
      <c r="I171" s="83" t="s">
        <v>162</v>
      </c>
      <c r="J171" s="84"/>
      <c r="K171" s="65" t="str">
        <f>IF(J171=1,'Equivalencia BH-BMPT'!$D$2,IF(J171=2,'Equivalencia BH-BMPT'!$D$3,IF(J171=3,'Equivalencia BH-BMPT'!$D$4,IF(J171=4,'Equivalencia BH-BMPT'!$D$5,IF(J171=5,'Equivalencia BH-BMPT'!$D$6,IF(J171=6,'Equivalencia BH-BMPT'!$D$7,IF(J171=7,'Equivalencia BH-BMPT'!$D$8,IF(J171=8,'Equivalencia BH-BMPT'!$D$9,IF(J171=9,'Equivalencia BH-BMPT'!$D$10,IF(J171=10,'Equivalencia BH-BMPT'!$D$11,IF(J171=11,'Equivalencia BH-BMPT'!$D$12,IF(J171=12,'Equivalencia BH-BMPT'!$D$13,IF(J171=13,'Equivalencia BH-BMPT'!$D$14,IF(J171=14,'Equivalencia BH-BMPT'!$D$15,IF(J171=15,'Equivalencia BH-BMPT'!$D$16,IF(J171=16,'Equivalencia BH-BMPT'!$D$17,IF(J171=17,'Equivalencia BH-BMPT'!$D$18,IF(J171=18,'Equivalencia BH-BMPT'!$D$19,IF(J171=19,'Equivalencia BH-BMPT'!$D$20,IF(J171=20,'Equivalencia BH-BMPT'!$D$21,IF(J171=21,'Equivalencia BH-BMPT'!$D$22,IF(J171=22,'Equivalencia BH-BMPT'!$D$23,IF(J171=23,'Equivalencia BH-BMPT'!#REF!,IF(J171=24,'Equivalencia BH-BMPT'!$D$25,IF(J171=25,'Equivalencia BH-BMPT'!$D$26,IF(J171=26,'Equivalencia BH-BMPT'!$D$27,IF(J171=27,'Equivalencia BH-BMPT'!$D$28,IF(J171=28,'Equivalencia BH-BMPT'!$D$29,IF(J171=29,'Equivalencia BH-BMPT'!$D$30,IF(J171=30,'Equivalencia BH-BMPT'!$D$31,IF(J171=31,'Equivalencia BH-BMPT'!$D$32,IF(J171=32,'Equivalencia BH-BMPT'!$D$33,IF(J171=33,'Equivalencia BH-BMPT'!$D$34,IF(J171=34,'Equivalencia BH-BMPT'!$D$35,IF(J171=35,'Equivalencia BH-BMPT'!$D$36,IF(J171=36,'Equivalencia BH-BMPT'!$D$37,IF(J171=37,'Equivalencia BH-BMPT'!$D$38,IF(J171=38,'Equivalencia BH-BMPT'!#REF!,IF(J171=39,'Equivalencia BH-BMPT'!$D$40,IF(J171=40,'Equivalencia BH-BMPT'!$D$41,IF(J171=41,'Equivalencia BH-BMPT'!$D$42,IF(J171=42,'Equivalencia BH-BMPT'!$D$43,IF(J171=43,'Equivalencia BH-BMPT'!$D$44,IF(J171=44,'Equivalencia BH-BMPT'!$D$45,IF(J171=45,'Equivalencia BH-BMPT'!$D$46,"No ha seleccionado un número de programa")))))))))))))))))))))))))))))))))))))))))))))</f>
        <v>No ha seleccionado un número de programa</v>
      </c>
      <c r="L171" s="79">
        <v>0</v>
      </c>
      <c r="M171" s="76">
        <v>19322393</v>
      </c>
      <c r="N171" s="97" t="s">
        <v>630</v>
      </c>
      <c r="O171" s="110"/>
      <c r="P171" s="66"/>
      <c r="Q171" s="67"/>
      <c r="R171" s="110"/>
      <c r="S171" s="100">
        <v>6000000</v>
      </c>
      <c r="T171" s="100">
        <f t="shared" si="9"/>
        <v>6000000</v>
      </c>
      <c r="U171" s="100">
        <v>0</v>
      </c>
      <c r="V171" s="105">
        <v>43453</v>
      </c>
      <c r="W171" s="105">
        <v>43460</v>
      </c>
      <c r="X171" s="105">
        <v>43521</v>
      </c>
      <c r="Y171" s="86">
        <v>60</v>
      </c>
      <c r="Z171" s="86">
        <v>0</v>
      </c>
      <c r="AA171" s="68"/>
      <c r="AB171" s="62" t="s">
        <v>791</v>
      </c>
      <c r="AC171" s="62"/>
      <c r="AD171" s="62"/>
      <c r="AE171" s="62"/>
      <c r="AF171" s="69">
        <f t="shared" si="10"/>
        <v>0</v>
      </c>
      <c r="AG171" s="27"/>
      <c r="AH171" s="27" t="b">
        <f t="shared" si="11"/>
        <v>1</v>
      </c>
    </row>
    <row r="172" spans="1:34" ht="44.25" customHeight="1" x14ac:dyDescent="0.25">
      <c r="A172" s="86">
        <v>159</v>
      </c>
      <c r="B172" s="86">
        <v>2018</v>
      </c>
      <c r="C172" s="87" t="s">
        <v>412</v>
      </c>
      <c r="D172" s="74">
        <v>4</v>
      </c>
      <c r="E172" s="87" t="str">
        <f>IF(D172=1,'Tipo '!$B$2,IF(D172=2,'Tipo '!$B$3,IF(D172=3,'Tipo '!$B$4,IF(D172=4,'Tipo '!$B$5,IF(D172=5,'Tipo '!$B$6,IF(D172=6,'Tipo '!$B$7,IF(D172=7,'Tipo '!$B$8,IF(D172=8,'Tipo '!$B$9,IF(D172=9,'Tipo '!$B$10,IF(D172=10,'Tipo '!$B$11,IF(D172=11,'Tipo '!$B$12,IF(D172=12,'Tipo '!$B$13,IF(D172=13,'Tipo '!$B$14,IF(D172=14,'Tipo '!$B$15,IF(D172=15,'Tipo '!$B$16,IF(D172=16,'Tipo '!$B$17,IF(D172=17,'Tipo '!$B$18,IF(D172=18,'Tipo '!$B$19,IF(D172=19,'Tipo '!$B$20,IF(D172=20,'Tipo '!$B$21,"No ha seleccionado un tipo de contrato válido"))))))))))))))))))))</f>
        <v>CONTRATOS DE PRESTACIÓN DE SERVICIOS</v>
      </c>
      <c r="F172" s="112" t="s">
        <v>107</v>
      </c>
      <c r="G172" s="63" t="s">
        <v>116</v>
      </c>
      <c r="H172" s="64" t="s">
        <v>575</v>
      </c>
      <c r="I172" s="83" t="s">
        <v>163</v>
      </c>
      <c r="J172" s="84">
        <v>45</v>
      </c>
      <c r="K172" s="65" t="str">
        <f>IF(J172=1,'Equivalencia BH-BMPT'!$D$2,IF(J172=2,'Equivalencia BH-BMPT'!$D$3,IF(J172=3,'Equivalencia BH-BMPT'!$D$4,IF(J172=4,'Equivalencia BH-BMPT'!$D$5,IF(J172=5,'Equivalencia BH-BMPT'!$D$6,IF(J172=6,'Equivalencia BH-BMPT'!$D$7,IF(J172=7,'Equivalencia BH-BMPT'!$D$8,IF(J172=8,'Equivalencia BH-BMPT'!$D$9,IF(J172=9,'Equivalencia BH-BMPT'!$D$10,IF(J172=10,'Equivalencia BH-BMPT'!$D$11,IF(J172=11,'Equivalencia BH-BMPT'!$D$12,IF(J172=12,'Equivalencia BH-BMPT'!$D$13,IF(J172=13,'Equivalencia BH-BMPT'!$D$14,IF(J172=14,'Equivalencia BH-BMPT'!$D$15,IF(J172=15,'Equivalencia BH-BMPT'!$D$16,IF(J172=16,'Equivalencia BH-BMPT'!$D$17,IF(J172=17,'Equivalencia BH-BMPT'!$D$18,IF(J172=18,'Equivalencia BH-BMPT'!$D$19,IF(J172=19,'Equivalencia BH-BMPT'!$D$20,IF(J172=20,'Equivalencia BH-BMPT'!$D$21,IF(J172=21,'Equivalencia BH-BMPT'!$D$22,IF(J172=22,'Equivalencia BH-BMPT'!$D$23,IF(J172=23,'Equivalencia BH-BMPT'!#REF!,IF(J172=24,'Equivalencia BH-BMPT'!$D$25,IF(J172=25,'Equivalencia BH-BMPT'!$D$26,IF(J172=26,'Equivalencia BH-BMPT'!$D$27,IF(J172=27,'Equivalencia BH-BMPT'!$D$28,IF(J172=28,'Equivalencia BH-BMPT'!$D$29,IF(J172=29,'Equivalencia BH-BMPT'!$D$30,IF(J172=30,'Equivalencia BH-BMPT'!$D$31,IF(J172=31,'Equivalencia BH-BMPT'!$D$32,IF(J172=32,'Equivalencia BH-BMPT'!$D$33,IF(J172=33,'Equivalencia BH-BMPT'!$D$34,IF(J172=34,'Equivalencia BH-BMPT'!$D$35,IF(J172=35,'Equivalencia BH-BMPT'!$D$36,IF(J172=36,'Equivalencia BH-BMPT'!$D$37,IF(J172=37,'Equivalencia BH-BMPT'!$D$38,IF(J172=38,'Equivalencia BH-BMPT'!#REF!,IF(J172=39,'Equivalencia BH-BMPT'!$D$40,IF(J172=40,'Equivalencia BH-BMPT'!$D$41,IF(J172=41,'Equivalencia BH-BMPT'!$D$42,IF(J172=42,'Equivalencia BH-BMPT'!$D$43,IF(J172=43,'Equivalencia BH-BMPT'!$D$44,IF(J172=44,'Equivalencia BH-BMPT'!$D$45,IF(J172=45,'Equivalencia BH-BMPT'!$D$46,"No ha seleccionado un número de programa")))))))))))))))))))))))))))))))))))))))))))))</f>
        <v>Gobernanza e influencia local, regional e internacional</v>
      </c>
      <c r="L172" s="79" t="s">
        <v>648</v>
      </c>
      <c r="M172" s="113">
        <v>900175862</v>
      </c>
      <c r="N172" s="97" t="s">
        <v>755</v>
      </c>
      <c r="O172" s="110">
        <v>321111671</v>
      </c>
      <c r="P172" s="66"/>
      <c r="Q172" s="67"/>
      <c r="R172" s="110"/>
      <c r="S172" s="100">
        <v>0</v>
      </c>
      <c r="T172" s="100">
        <f t="shared" si="9"/>
        <v>321111671</v>
      </c>
      <c r="U172" s="100">
        <v>0</v>
      </c>
      <c r="V172" s="105">
        <v>43447</v>
      </c>
      <c r="W172" s="105"/>
      <c r="X172" s="105"/>
      <c r="Y172" s="86">
        <v>210</v>
      </c>
      <c r="Z172" s="86">
        <v>0</v>
      </c>
      <c r="AA172" s="68"/>
      <c r="AB172" s="62"/>
      <c r="AC172" s="62" t="s">
        <v>791</v>
      </c>
      <c r="AD172" s="62"/>
      <c r="AE172" s="62"/>
      <c r="AF172" s="69">
        <f t="shared" si="10"/>
        <v>0</v>
      </c>
      <c r="AG172" s="27"/>
      <c r="AH172" s="27" t="b">
        <f t="shared" si="11"/>
        <v>0</v>
      </c>
    </row>
    <row r="173" spans="1:34" ht="44.25" customHeight="1" x14ac:dyDescent="0.25">
      <c r="A173" s="86">
        <v>160</v>
      </c>
      <c r="B173" s="86">
        <v>2018</v>
      </c>
      <c r="C173" s="87" t="s">
        <v>413</v>
      </c>
      <c r="D173" s="74">
        <v>5</v>
      </c>
      <c r="E173" s="87" t="str">
        <f>IF(D173=1,'Tipo '!$B$2,IF(D173=2,'Tipo '!$B$3,IF(D173=3,'Tipo '!$B$4,IF(D173=4,'Tipo '!$B$5,IF(D173=5,'Tipo '!$B$6,IF(D173=6,'Tipo '!$B$7,IF(D173=7,'Tipo '!$B$8,IF(D173=8,'Tipo '!$B$9,IF(D173=9,'Tipo '!$B$10,IF(D173=10,'Tipo '!$B$11,IF(D173=11,'Tipo '!$B$12,IF(D173=12,'Tipo '!$B$13,IF(D173=13,'Tipo '!$B$14,IF(D173=14,'Tipo '!$B$15,IF(D173=15,'Tipo '!$B$16,IF(D173=16,'Tipo '!$B$17,IF(D173=17,'Tipo '!$B$18,IF(D173=18,'Tipo '!$B$19,IF(D173=19,'Tipo '!$B$20,IF(D173=20,'Tipo '!$B$21,"No ha seleccionado un tipo de contrato válido"))))))))))))))))))))</f>
        <v>CONTRATOS DE PRESTACIÓN DE SERVICIOS PROFESIONALES Y DE APOYO A LA GESTIÓN</v>
      </c>
      <c r="F173" s="112" t="s">
        <v>107</v>
      </c>
      <c r="G173" s="63" t="s">
        <v>116</v>
      </c>
      <c r="H173" s="64" t="s">
        <v>576</v>
      </c>
      <c r="I173" s="83" t="s">
        <v>163</v>
      </c>
      <c r="J173" s="84">
        <v>45</v>
      </c>
      <c r="K173" s="65" t="str">
        <f>IF(J173=1,'Equivalencia BH-BMPT'!$D$2,IF(J173=2,'Equivalencia BH-BMPT'!$D$3,IF(J173=3,'Equivalencia BH-BMPT'!$D$4,IF(J173=4,'Equivalencia BH-BMPT'!$D$5,IF(J173=5,'Equivalencia BH-BMPT'!$D$6,IF(J173=6,'Equivalencia BH-BMPT'!$D$7,IF(J173=7,'Equivalencia BH-BMPT'!$D$8,IF(J173=8,'Equivalencia BH-BMPT'!$D$9,IF(J173=9,'Equivalencia BH-BMPT'!$D$10,IF(J173=10,'Equivalencia BH-BMPT'!$D$11,IF(J173=11,'Equivalencia BH-BMPT'!$D$12,IF(J173=12,'Equivalencia BH-BMPT'!$D$13,IF(J173=13,'Equivalencia BH-BMPT'!$D$14,IF(J173=14,'Equivalencia BH-BMPT'!$D$15,IF(J173=15,'Equivalencia BH-BMPT'!$D$16,IF(J173=16,'Equivalencia BH-BMPT'!$D$17,IF(J173=17,'Equivalencia BH-BMPT'!$D$18,IF(J173=18,'Equivalencia BH-BMPT'!$D$19,IF(J173=19,'Equivalencia BH-BMPT'!$D$20,IF(J173=20,'Equivalencia BH-BMPT'!$D$21,IF(J173=21,'Equivalencia BH-BMPT'!$D$22,IF(J173=22,'Equivalencia BH-BMPT'!$D$23,IF(J173=23,'Equivalencia BH-BMPT'!#REF!,IF(J173=24,'Equivalencia BH-BMPT'!$D$25,IF(J173=25,'Equivalencia BH-BMPT'!$D$26,IF(J173=26,'Equivalencia BH-BMPT'!$D$27,IF(J173=27,'Equivalencia BH-BMPT'!$D$28,IF(J173=28,'Equivalencia BH-BMPT'!$D$29,IF(J173=29,'Equivalencia BH-BMPT'!$D$30,IF(J173=30,'Equivalencia BH-BMPT'!$D$31,IF(J173=31,'Equivalencia BH-BMPT'!$D$32,IF(J173=32,'Equivalencia BH-BMPT'!$D$33,IF(J173=33,'Equivalencia BH-BMPT'!$D$34,IF(J173=34,'Equivalencia BH-BMPT'!$D$35,IF(J173=35,'Equivalencia BH-BMPT'!$D$36,IF(J173=36,'Equivalencia BH-BMPT'!$D$37,IF(J173=37,'Equivalencia BH-BMPT'!$D$38,IF(J173=38,'Equivalencia BH-BMPT'!#REF!,IF(J173=39,'Equivalencia BH-BMPT'!$D$40,IF(J173=40,'Equivalencia BH-BMPT'!$D$41,IF(J173=41,'Equivalencia BH-BMPT'!$D$42,IF(J173=42,'Equivalencia BH-BMPT'!$D$43,IF(J173=43,'Equivalencia BH-BMPT'!$D$44,IF(J173=44,'Equivalencia BH-BMPT'!$D$45,IF(J173=45,'Equivalencia BH-BMPT'!$D$46,"No ha seleccionado un número de programa")))))))))))))))))))))))))))))))))))))))))))))</f>
        <v>Gobernanza e influencia local, regional e internacional</v>
      </c>
      <c r="L173" s="79" t="s">
        <v>642</v>
      </c>
      <c r="M173" s="113">
        <v>1013611947</v>
      </c>
      <c r="N173" s="97" t="s">
        <v>631</v>
      </c>
      <c r="O173" s="110">
        <v>7200000</v>
      </c>
      <c r="P173" s="66"/>
      <c r="Q173" s="67"/>
      <c r="R173" s="110"/>
      <c r="S173" s="100">
        <v>0</v>
      </c>
      <c r="T173" s="100">
        <f t="shared" si="9"/>
        <v>7200000</v>
      </c>
      <c r="U173" s="100">
        <v>0</v>
      </c>
      <c r="V173" s="105">
        <v>43452</v>
      </c>
      <c r="W173" s="105">
        <v>43453</v>
      </c>
      <c r="X173" s="105">
        <v>43500</v>
      </c>
      <c r="Y173" s="86">
        <v>48</v>
      </c>
      <c r="Z173" s="86">
        <v>0</v>
      </c>
      <c r="AA173" s="68"/>
      <c r="AB173" s="62"/>
      <c r="AC173" s="62" t="s">
        <v>791</v>
      </c>
      <c r="AD173" s="62"/>
      <c r="AE173" s="62"/>
      <c r="AF173" s="69">
        <f t="shared" si="10"/>
        <v>0</v>
      </c>
      <c r="AG173" s="27"/>
      <c r="AH173" s="27" t="b">
        <f t="shared" si="11"/>
        <v>0</v>
      </c>
    </row>
    <row r="174" spans="1:34" ht="44.25" customHeight="1" x14ac:dyDescent="0.25">
      <c r="A174" s="86">
        <v>161</v>
      </c>
      <c r="B174" s="86">
        <v>2018</v>
      </c>
      <c r="C174" s="87" t="s">
        <v>414</v>
      </c>
      <c r="D174" s="74">
        <v>11</v>
      </c>
      <c r="E174" s="87" t="str">
        <f>IF(D174=1,'Tipo '!$B$2,IF(D174=2,'Tipo '!$B$3,IF(D174=3,'Tipo '!$B$4,IF(D174=4,'Tipo '!$B$5,IF(D174=5,'Tipo '!$B$6,IF(D174=6,'Tipo '!$B$7,IF(D174=7,'Tipo '!$B$8,IF(D174=8,'Tipo '!$B$9,IF(D174=9,'Tipo '!$B$10,IF(D174=10,'Tipo '!$B$11,IF(D174=11,'Tipo '!$B$12,IF(D174=12,'Tipo '!$B$13,IF(D174=13,'Tipo '!$B$14,IF(D174=14,'Tipo '!$B$15,IF(D174=15,'Tipo '!$B$16,IF(D174=16,'Tipo '!$B$17,IF(D174=17,'Tipo '!$B$18,IF(D174=18,'Tipo '!$B$19,IF(D174=19,'Tipo '!$B$20,IF(D174=20,'Tipo '!$B$21,"No ha seleccionado un tipo de contrato válido"))))))))))))))))))))</f>
        <v>SUMINISTRO</v>
      </c>
      <c r="F174" s="112" t="s">
        <v>108</v>
      </c>
      <c r="G174" s="63" t="s">
        <v>125</v>
      </c>
      <c r="H174" s="64" t="s">
        <v>577</v>
      </c>
      <c r="I174" s="83" t="s">
        <v>163</v>
      </c>
      <c r="J174" s="84">
        <v>45</v>
      </c>
      <c r="K174" s="65" t="str">
        <f>IF(J174=1,'Equivalencia BH-BMPT'!$D$2,IF(J174=2,'Equivalencia BH-BMPT'!$D$3,IF(J174=3,'Equivalencia BH-BMPT'!$D$4,IF(J174=4,'Equivalencia BH-BMPT'!$D$5,IF(J174=5,'Equivalencia BH-BMPT'!$D$6,IF(J174=6,'Equivalencia BH-BMPT'!$D$7,IF(J174=7,'Equivalencia BH-BMPT'!$D$8,IF(J174=8,'Equivalencia BH-BMPT'!$D$9,IF(J174=9,'Equivalencia BH-BMPT'!$D$10,IF(J174=10,'Equivalencia BH-BMPT'!$D$11,IF(J174=11,'Equivalencia BH-BMPT'!$D$12,IF(J174=12,'Equivalencia BH-BMPT'!$D$13,IF(J174=13,'Equivalencia BH-BMPT'!$D$14,IF(J174=14,'Equivalencia BH-BMPT'!$D$15,IF(J174=15,'Equivalencia BH-BMPT'!$D$16,IF(J174=16,'Equivalencia BH-BMPT'!$D$17,IF(J174=17,'Equivalencia BH-BMPT'!$D$18,IF(J174=18,'Equivalencia BH-BMPT'!$D$19,IF(J174=19,'Equivalencia BH-BMPT'!$D$20,IF(J174=20,'Equivalencia BH-BMPT'!$D$21,IF(J174=21,'Equivalencia BH-BMPT'!$D$22,IF(J174=22,'Equivalencia BH-BMPT'!$D$23,IF(J174=23,'Equivalencia BH-BMPT'!#REF!,IF(J174=24,'Equivalencia BH-BMPT'!$D$25,IF(J174=25,'Equivalencia BH-BMPT'!$D$26,IF(J174=26,'Equivalencia BH-BMPT'!$D$27,IF(J174=27,'Equivalencia BH-BMPT'!$D$28,IF(J174=28,'Equivalencia BH-BMPT'!$D$29,IF(J174=29,'Equivalencia BH-BMPT'!$D$30,IF(J174=30,'Equivalencia BH-BMPT'!$D$31,IF(J174=31,'Equivalencia BH-BMPT'!$D$32,IF(J174=32,'Equivalencia BH-BMPT'!$D$33,IF(J174=33,'Equivalencia BH-BMPT'!$D$34,IF(J174=34,'Equivalencia BH-BMPT'!$D$35,IF(J174=35,'Equivalencia BH-BMPT'!$D$36,IF(J174=36,'Equivalencia BH-BMPT'!$D$37,IF(J174=37,'Equivalencia BH-BMPT'!$D$38,IF(J174=38,'Equivalencia BH-BMPT'!#REF!,IF(J174=39,'Equivalencia BH-BMPT'!$D$40,IF(J174=40,'Equivalencia BH-BMPT'!$D$41,IF(J174=41,'Equivalencia BH-BMPT'!$D$42,IF(J174=42,'Equivalencia BH-BMPT'!$D$43,IF(J174=43,'Equivalencia BH-BMPT'!$D$44,IF(J174=44,'Equivalencia BH-BMPT'!$D$45,IF(J174=45,'Equivalencia BH-BMPT'!$D$46,"No ha seleccionado un número de programa")))))))))))))))))))))))))))))))))))))))))))))</f>
        <v>Gobernanza e influencia local, regional e internacional</v>
      </c>
      <c r="L174" s="79" t="s">
        <v>642</v>
      </c>
      <c r="M174" s="113">
        <v>900395516</v>
      </c>
      <c r="N174" s="97" t="s">
        <v>778</v>
      </c>
      <c r="O174" s="110">
        <v>130000000</v>
      </c>
      <c r="P174" s="66"/>
      <c r="Q174" s="67"/>
      <c r="R174" s="110"/>
      <c r="S174" s="100">
        <v>0</v>
      </c>
      <c r="T174" s="100">
        <f t="shared" ref="T174:T202" si="12">+O174+Q174+S174</f>
        <v>130000000</v>
      </c>
      <c r="U174" s="100">
        <v>0</v>
      </c>
      <c r="V174" s="105">
        <v>43454</v>
      </c>
      <c r="W174" s="105"/>
      <c r="X174" s="105"/>
      <c r="Y174" s="86">
        <v>150</v>
      </c>
      <c r="Z174" s="86">
        <v>0</v>
      </c>
      <c r="AA174" s="68"/>
      <c r="AB174" s="62"/>
      <c r="AC174" s="62" t="s">
        <v>791</v>
      </c>
      <c r="AD174" s="62"/>
      <c r="AE174" s="62"/>
      <c r="AF174" s="69">
        <f t="shared" si="10"/>
        <v>0</v>
      </c>
      <c r="AG174" s="27"/>
      <c r="AH174" s="27" t="b">
        <f t="shared" si="11"/>
        <v>0</v>
      </c>
    </row>
    <row r="175" spans="1:34" ht="44.25" customHeight="1" x14ac:dyDescent="0.25">
      <c r="A175" s="86">
        <v>162</v>
      </c>
      <c r="B175" s="86">
        <v>2018</v>
      </c>
      <c r="C175" s="87" t="s">
        <v>415</v>
      </c>
      <c r="D175" s="74">
        <v>5</v>
      </c>
      <c r="E175" s="87" t="str">
        <f>IF(D175=1,'Tipo '!$B$2,IF(D175=2,'Tipo '!$B$3,IF(D175=3,'Tipo '!$B$4,IF(D175=4,'Tipo '!$B$5,IF(D175=5,'Tipo '!$B$6,IF(D175=6,'Tipo '!$B$7,IF(D175=7,'Tipo '!$B$8,IF(D175=8,'Tipo '!$B$9,IF(D175=9,'Tipo '!$B$10,IF(D175=10,'Tipo '!$B$11,IF(D175=11,'Tipo '!$B$12,IF(D175=12,'Tipo '!$B$13,IF(D175=13,'Tipo '!$B$14,IF(D175=14,'Tipo '!$B$15,IF(D175=15,'Tipo '!$B$16,IF(D175=16,'Tipo '!$B$17,IF(D175=17,'Tipo '!$B$18,IF(D175=18,'Tipo '!$B$19,IF(D175=19,'Tipo '!$B$20,IF(D175=20,'Tipo '!$B$21,"No ha seleccionado un tipo de contrato válido"))))))))))))))))))))</f>
        <v>CONTRATOS DE PRESTACIÓN DE SERVICIOS PROFESIONALES Y DE APOYO A LA GESTIÓN</v>
      </c>
      <c r="F175" s="112" t="s">
        <v>107</v>
      </c>
      <c r="G175" s="63" t="s">
        <v>116</v>
      </c>
      <c r="H175" s="64" t="s">
        <v>578</v>
      </c>
      <c r="I175" s="83" t="s">
        <v>163</v>
      </c>
      <c r="J175" s="84">
        <v>45</v>
      </c>
      <c r="K175" s="65" t="str">
        <f>IF(J175=1,'Equivalencia BH-BMPT'!$D$2,IF(J175=2,'Equivalencia BH-BMPT'!$D$3,IF(J175=3,'Equivalencia BH-BMPT'!$D$4,IF(J175=4,'Equivalencia BH-BMPT'!$D$5,IF(J175=5,'Equivalencia BH-BMPT'!$D$6,IF(J175=6,'Equivalencia BH-BMPT'!$D$7,IF(J175=7,'Equivalencia BH-BMPT'!$D$8,IF(J175=8,'Equivalencia BH-BMPT'!$D$9,IF(J175=9,'Equivalencia BH-BMPT'!$D$10,IF(J175=10,'Equivalencia BH-BMPT'!$D$11,IF(J175=11,'Equivalencia BH-BMPT'!$D$12,IF(J175=12,'Equivalencia BH-BMPT'!$D$13,IF(J175=13,'Equivalencia BH-BMPT'!$D$14,IF(J175=14,'Equivalencia BH-BMPT'!$D$15,IF(J175=15,'Equivalencia BH-BMPT'!$D$16,IF(J175=16,'Equivalencia BH-BMPT'!$D$17,IF(J175=17,'Equivalencia BH-BMPT'!$D$18,IF(J175=18,'Equivalencia BH-BMPT'!$D$19,IF(J175=19,'Equivalencia BH-BMPT'!$D$20,IF(J175=20,'Equivalencia BH-BMPT'!$D$21,IF(J175=21,'Equivalencia BH-BMPT'!$D$22,IF(J175=22,'Equivalencia BH-BMPT'!$D$23,IF(J175=23,'Equivalencia BH-BMPT'!#REF!,IF(J175=24,'Equivalencia BH-BMPT'!$D$25,IF(J175=25,'Equivalencia BH-BMPT'!$D$26,IF(J175=26,'Equivalencia BH-BMPT'!$D$27,IF(J175=27,'Equivalencia BH-BMPT'!$D$28,IF(J175=28,'Equivalencia BH-BMPT'!$D$29,IF(J175=29,'Equivalencia BH-BMPT'!$D$30,IF(J175=30,'Equivalencia BH-BMPT'!$D$31,IF(J175=31,'Equivalencia BH-BMPT'!$D$32,IF(J175=32,'Equivalencia BH-BMPT'!$D$33,IF(J175=33,'Equivalencia BH-BMPT'!$D$34,IF(J175=34,'Equivalencia BH-BMPT'!$D$35,IF(J175=35,'Equivalencia BH-BMPT'!$D$36,IF(J175=36,'Equivalencia BH-BMPT'!$D$37,IF(J175=37,'Equivalencia BH-BMPT'!$D$38,IF(J175=38,'Equivalencia BH-BMPT'!#REF!,IF(J175=39,'Equivalencia BH-BMPT'!$D$40,IF(J175=40,'Equivalencia BH-BMPT'!$D$41,IF(J175=41,'Equivalencia BH-BMPT'!$D$42,IF(J175=42,'Equivalencia BH-BMPT'!$D$43,IF(J175=43,'Equivalencia BH-BMPT'!$D$44,IF(J175=44,'Equivalencia BH-BMPT'!$D$45,IF(J175=45,'Equivalencia BH-BMPT'!$D$46,"No ha seleccionado un número de programa")))))))))))))))))))))))))))))))))))))))))))))</f>
        <v>Gobernanza e influencia local, regional e internacional</v>
      </c>
      <c r="L175" s="79" t="s">
        <v>642</v>
      </c>
      <c r="M175" s="113">
        <v>93410540</v>
      </c>
      <c r="N175" s="97" t="s">
        <v>779</v>
      </c>
      <c r="O175" s="110">
        <v>8026671</v>
      </c>
      <c r="P175" s="66"/>
      <c r="Q175" s="67"/>
      <c r="R175" s="110"/>
      <c r="S175" s="100">
        <v>0</v>
      </c>
      <c r="T175" s="100">
        <f t="shared" si="12"/>
        <v>8026671</v>
      </c>
      <c r="U175" s="100">
        <v>0</v>
      </c>
      <c r="V175" s="105">
        <v>43453</v>
      </c>
      <c r="W175" s="105">
        <v>43454</v>
      </c>
      <c r="X175" s="105">
        <v>43497</v>
      </c>
      <c r="Y175" s="86">
        <v>43</v>
      </c>
      <c r="Z175" s="86">
        <v>0</v>
      </c>
      <c r="AA175" s="68"/>
      <c r="AB175" s="62"/>
      <c r="AC175" s="62" t="s">
        <v>791</v>
      </c>
      <c r="AD175" s="62"/>
      <c r="AE175" s="62"/>
      <c r="AF175" s="69">
        <f t="shared" si="10"/>
        <v>0</v>
      </c>
      <c r="AG175" s="27"/>
      <c r="AH175" s="27" t="b">
        <f t="shared" si="11"/>
        <v>0</v>
      </c>
    </row>
    <row r="176" spans="1:34" ht="44.25" customHeight="1" x14ac:dyDescent="0.25">
      <c r="A176" s="86">
        <v>163</v>
      </c>
      <c r="B176" s="86">
        <v>2018</v>
      </c>
      <c r="C176" s="87" t="s">
        <v>416</v>
      </c>
      <c r="D176" s="74">
        <v>7</v>
      </c>
      <c r="E176" s="87" t="str">
        <f>IF(D176=1,'Tipo '!$B$2,IF(D176=2,'Tipo '!$B$3,IF(D176=3,'Tipo '!$B$4,IF(D176=4,'Tipo '!$B$5,IF(D176=5,'Tipo '!$B$6,IF(D176=6,'Tipo '!$B$7,IF(D176=7,'Tipo '!$B$8,IF(D176=8,'Tipo '!$B$9,IF(D176=9,'Tipo '!$B$10,IF(D176=10,'Tipo '!$B$11,IF(D176=11,'Tipo '!$B$12,IF(D176=12,'Tipo '!$B$13,IF(D176=13,'Tipo '!$B$14,IF(D176=14,'Tipo '!$B$15,IF(D176=15,'Tipo '!$B$16,IF(D176=16,'Tipo '!$B$17,IF(D176=17,'Tipo '!$B$18,IF(D176=18,'Tipo '!$B$19,IF(D176=19,'Tipo '!$B$20,IF(D176=20,'Tipo '!$B$21,"No ha seleccionado un tipo de contrato válido"))))))))))))))))))))</f>
        <v>COMPRAVENTA DE BIENES INMUEBLES</v>
      </c>
      <c r="F176" s="112" t="s">
        <v>105</v>
      </c>
      <c r="G176" s="63" t="s">
        <v>121</v>
      </c>
      <c r="H176" s="64" t="s">
        <v>579</v>
      </c>
      <c r="I176" s="83" t="s">
        <v>163</v>
      </c>
      <c r="J176" s="84">
        <v>2</v>
      </c>
      <c r="K176" s="65" t="str">
        <f>IF(J176=1,'Equivalencia BH-BMPT'!$D$2,IF(J176=2,'Equivalencia BH-BMPT'!$D$3,IF(J176=3,'Equivalencia BH-BMPT'!$D$4,IF(J176=4,'Equivalencia BH-BMPT'!$D$5,IF(J176=5,'Equivalencia BH-BMPT'!$D$6,IF(J176=6,'Equivalencia BH-BMPT'!$D$7,IF(J176=7,'Equivalencia BH-BMPT'!$D$8,IF(J176=8,'Equivalencia BH-BMPT'!$D$9,IF(J176=9,'Equivalencia BH-BMPT'!$D$10,IF(J176=10,'Equivalencia BH-BMPT'!$D$11,IF(J176=11,'Equivalencia BH-BMPT'!$D$12,IF(J176=12,'Equivalencia BH-BMPT'!$D$13,IF(J176=13,'Equivalencia BH-BMPT'!$D$14,IF(J176=14,'Equivalencia BH-BMPT'!$D$15,IF(J176=15,'Equivalencia BH-BMPT'!$D$16,IF(J176=16,'Equivalencia BH-BMPT'!$D$17,IF(J176=17,'Equivalencia BH-BMPT'!$D$18,IF(J176=18,'Equivalencia BH-BMPT'!$D$19,IF(J176=19,'Equivalencia BH-BMPT'!$D$20,IF(J176=20,'Equivalencia BH-BMPT'!$D$21,IF(J176=21,'Equivalencia BH-BMPT'!$D$22,IF(J176=22,'Equivalencia BH-BMPT'!$D$23,IF(J176=23,'Equivalencia BH-BMPT'!#REF!,IF(J176=24,'Equivalencia BH-BMPT'!$D$25,IF(J176=25,'Equivalencia BH-BMPT'!$D$26,IF(J176=26,'Equivalencia BH-BMPT'!$D$27,IF(J176=27,'Equivalencia BH-BMPT'!$D$28,IF(J176=28,'Equivalencia BH-BMPT'!$D$29,IF(J176=29,'Equivalencia BH-BMPT'!$D$30,IF(J176=30,'Equivalencia BH-BMPT'!$D$31,IF(J176=31,'Equivalencia BH-BMPT'!$D$32,IF(J176=32,'Equivalencia BH-BMPT'!$D$33,IF(J176=33,'Equivalencia BH-BMPT'!$D$34,IF(J176=34,'Equivalencia BH-BMPT'!$D$35,IF(J176=35,'Equivalencia BH-BMPT'!$D$36,IF(J176=36,'Equivalencia BH-BMPT'!$D$37,IF(J176=37,'Equivalencia BH-BMPT'!$D$38,IF(J176=38,'Equivalencia BH-BMPT'!#REF!,IF(J176=39,'Equivalencia BH-BMPT'!$D$40,IF(J176=40,'Equivalencia BH-BMPT'!$D$41,IF(J176=41,'Equivalencia BH-BMPT'!$D$42,IF(J176=42,'Equivalencia BH-BMPT'!$D$43,IF(J176=43,'Equivalencia BH-BMPT'!$D$44,IF(J176=44,'Equivalencia BH-BMPT'!$D$45,IF(J176=45,'Equivalencia BH-BMPT'!$D$46,"No ha seleccionado un número de programa")))))))))))))))))))))))))))))))))))))))))))))</f>
        <v>Desarrollo integral desde la gestación hasta la adolescencia</v>
      </c>
      <c r="L176" s="79" t="s">
        <v>649</v>
      </c>
      <c r="M176" s="113">
        <v>20546554</v>
      </c>
      <c r="N176" s="97" t="s">
        <v>780</v>
      </c>
      <c r="O176" s="110">
        <v>186130466</v>
      </c>
      <c r="P176" s="66"/>
      <c r="Q176" s="67"/>
      <c r="R176" s="110"/>
      <c r="S176" s="100">
        <v>0</v>
      </c>
      <c r="T176" s="100">
        <f t="shared" si="12"/>
        <v>186130466</v>
      </c>
      <c r="U176" s="100">
        <v>0</v>
      </c>
      <c r="V176" s="105">
        <v>43461</v>
      </c>
      <c r="W176" s="105">
        <v>43462</v>
      </c>
      <c r="X176" s="105">
        <v>43551</v>
      </c>
      <c r="Y176" s="86">
        <v>90</v>
      </c>
      <c r="Z176" s="86">
        <v>0</v>
      </c>
      <c r="AA176" s="68"/>
      <c r="AB176" s="62"/>
      <c r="AC176" s="62" t="s">
        <v>791</v>
      </c>
      <c r="AD176" s="62"/>
      <c r="AE176" s="62"/>
      <c r="AF176" s="69">
        <f t="shared" si="10"/>
        <v>0</v>
      </c>
      <c r="AG176" s="27"/>
      <c r="AH176" s="27" t="b">
        <f t="shared" si="11"/>
        <v>0</v>
      </c>
    </row>
    <row r="177" spans="1:34" ht="44.25" customHeight="1" x14ac:dyDescent="0.25">
      <c r="A177" s="86">
        <v>164</v>
      </c>
      <c r="B177" s="86">
        <v>2018</v>
      </c>
      <c r="C177" s="87" t="s">
        <v>417</v>
      </c>
      <c r="D177" s="74">
        <v>5</v>
      </c>
      <c r="E177" s="87" t="str">
        <f>IF(D177=1,'Tipo '!$B$2,IF(D177=2,'Tipo '!$B$3,IF(D177=3,'Tipo '!$B$4,IF(D177=4,'Tipo '!$B$5,IF(D177=5,'Tipo '!$B$6,IF(D177=6,'Tipo '!$B$7,IF(D177=7,'Tipo '!$B$8,IF(D177=8,'Tipo '!$B$9,IF(D177=9,'Tipo '!$B$10,IF(D177=10,'Tipo '!$B$11,IF(D177=11,'Tipo '!$B$12,IF(D177=12,'Tipo '!$B$13,IF(D177=13,'Tipo '!$B$14,IF(D177=14,'Tipo '!$B$15,IF(D177=15,'Tipo '!$B$16,IF(D177=16,'Tipo '!$B$17,IF(D177=17,'Tipo '!$B$18,IF(D177=18,'Tipo '!$B$19,IF(D177=19,'Tipo '!$B$20,IF(D177=20,'Tipo '!$B$21,"No ha seleccionado un tipo de contrato válido"))))))))))))))))))))</f>
        <v>CONTRATOS DE PRESTACIÓN DE SERVICIOS PROFESIONALES Y DE APOYO A LA GESTIÓN</v>
      </c>
      <c r="F177" s="112" t="s">
        <v>107</v>
      </c>
      <c r="G177" s="63" t="s">
        <v>116</v>
      </c>
      <c r="H177" s="64" t="s">
        <v>580</v>
      </c>
      <c r="I177" s="83" t="s">
        <v>163</v>
      </c>
      <c r="J177" s="84">
        <v>45</v>
      </c>
      <c r="K177" s="65" t="str">
        <f>IF(J177=1,'Equivalencia BH-BMPT'!$D$2,IF(J177=2,'Equivalencia BH-BMPT'!$D$3,IF(J177=3,'Equivalencia BH-BMPT'!$D$4,IF(J177=4,'Equivalencia BH-BMPT'!$D$5,IF(J177=5,'Equivalencia BH-BMPT'!$D$6,IF(J177=6,'Equivalencia BH-BMPT'!$D$7,IF(J177=7,'Equivalencia BH-BMPT'!$D$8,IF(J177=8,'Equivalencia BH-BMPT'!$D$9,IF(J177=9,'Equivalencia BH-BMPT'!$D$10,IF(J177=10,'Equivalencia BH-BMPT'!$D$11,IF(J177=11,'Equivalencia BH-BMPT'!$D$12,IF(J177=12,'Equivalencia BH-BMPT'!$D$13,IF(J177=13,'Equivalencia BH-BMPT'!$D$14,IF(J177=14,'Equivalencia BH-BMPT'!$D$15,IF(J177=15,'Equivalencia BH-BMPT'!$D$16,IF(J177=16,'Equivalencia BH-BMPT'!$D$17,IF(J177=17,'Equivalencia BH-BMPT'!$D$18,IF(J177=18,'Equivalencia BH-BMPT'!$D$19,IF(J177=19,'Equivalencia BH-BMPT'!$D$20,IF(J177=20,'Equivalencia BH-BMPT'!$D$21,IF(J177=21,'Equivalencia BH-BMPT'!$D$22,IF(J177=22,'Equivalencia BH-BMPT'!$D$23,IF(J177=23,'Equivalencia BH-BMPT'!#REF!,IF(J177=24,'Equivalencia BH-BMPT'!$D$25,IF(J177=25,'Equivalencia BH-BMPT'!$D$26,IF(J177=26,'Equivalencia BH-BMPT'!$D$27,IF(J177=27,'Equivalencia BH-BMPT'!$D$28,IF(J177=28,'Equivalencia BH-BMPT'!$D$29,IF(J177=29,'Equivalencia BH-BMPT'!$D$30,IF(J177=30,'Equivalencia BH-BMPT'!$D$31,IF(J177=31,'Equivalencia BH-BMPT'!$D$32,IF(J177=32,'Equivalencia BH-BMPT'!$D$33,IF(J177=33,'Equivalencia BH-BMPT'!$D$34,IF(J177=34,'Equivalencia BH-BMPT'!$D$35,IF(J177=35,'Equivalencia BH-BMPT'!$D$36,IF(J177=36,'Equivalencia BH-BMPT'!$D$37,IF(J177=37,'Equivalencia BH-BMPT'!$D$38,IF(J177=38,'Equivalencia BH-BMPT'!#REF!,IF(J177=39,'Equivalencia BH-BMPT'!$D$40,IF(J177=40,'Equivalencia BH-BMPT'!$D$41,IF(J177=41,'Equivalencia BH-BMPT'!$D$42,IF(J177=42,'Equivalencia BH-BMPT'!$D$43,IF(J177=43,'Equivalencia BH-BMPT'!$D$44,IF(J177=44,'Equivalencia BH-BMPT'!$D$45,IF(J177=45,'Equivalencia BH-BMPT'!$D$46,"No ha seleccionado un número de programa")))))))))))))))))))))))))))))))))))))))))))))</f>
        <v>Gobernanza e influencia local, regional e internacional</v>
      </c>
      <c r="L177" s="79" t="s">
        <v>642</v>
      </c>
      <c r="M177" s="113">
        <v>79472899</v>
      </c>
      <c r="N177" s="97" t="s">
        <v>632</v>
      </c>
      <c r="O177" s="110">
        <v>8160000</v>
      </c>
      <c r="P177" s="66"/>
      <c r="Q177" s="67"/>
      <c r="R177" s="110"/>
      <c r="S177" s="100">
        <v>0</v>
      </c>
      <c r="T177" s="100">
        <f t="shared" si="12"/>
        <v>8160000</v>
      </c>
      <c r="U177" s="100">
        <v>0</v>
      </c>
      <c r="V177" s="105">
        <v>43454</v>
      </c>
      <c r="W177" s="105">
        <v>43455</v>
      </c>
      <c r="X177" s="105">
        <v>43502</v>
      </c>
      <c r="Y177" s="86">
        <v>48</v>
      </c>
      <c r="Z177" s="86">
        <v>0</v>
      </c>
      <c r="AA177" s="68"/>
      <c r="AB177" s="62"/>
      <c r="AC177" s="62" t="s">
        <v>791</v>
      </c>
      <c r="AD177" s="62"/>
      <c r="AE177" s="62"/>
      <c r="AF177" s="69">
        <f t="shared" si="10"/>
        <v>0</v>
      </c>
      <c r="AG177" s="27"/>
      <c r="AH177" s="27" t="b">
        <f t="shared" si="11"/>
        <v>0</v>
      </c>
    </row>
    <row r="178" spans="1:34" ht="44.25" customHeight="1" x14ac:dyDescent="0.25">
      <c r="A178" s="86">
        <v>165</v>
      </c>
      <c r="B178" s="86">
        <v>2018</v>
      </c>
      <c r="C178" s="87" t="s">
        <v>417</v>
      </c>
      <c r="D178" s="74">
        <v>5</v>
      </c>
      <c r="E178" s="87" t="str">
        <f>IF(D178=1,'Tipo '!$B$2,IF(D178=2,'Tipo '!$B$3,IF(D178=3,'Tipo '!$B$4,IF(D178=4,'Tipo '!$B$5,IF(D178=5,'Tipo '!$B$6,IF(D178=6,'Tipo '!$B$7,IF(D178=7,'Tipo '!$B$8,IF(D178=8,'Tipo '!$B$9,IF(D178=9,'Tipo '!$B$10,IF(D178=10,'Tipo '!$B$11,IF(D178=11,'Tipo '!$B$12,IF(D178=12,'Tipo '!$B$13,IF(D178=13,'Tipo '!$B$14,IF(D178=14,'Tipo '!$B$15,IF(D178=15,'Tipo '!$B$16,IF(D178=16,'Tipo '!$B$17,IF(D178=17,'Tipo '!$B$18,IF(D178=18,'Tipo '!$B$19,IF(D178=19,'Tipo '!$B$20,IF(D178=20,'Tipo '!$B$21,"No ha seleccionado un tipo de contrato válido"))))))))))))))))))))</f>
        <v>CONTRATOS DE PRESTACIÓN DE SERVICIOS PROFESIONALES Y DE APOYO A LA GESTIÓN</v>
      </c>
      <c r="F178" s="112" t="s">
        <v>107</v>
      </c>
      <c r="G178" s="63" t="s">
        <v>116</v>
      </c>
      <c r="H178" s="64" t="s">
        <v>580</v>
      </c>
      <c r="I178" s="83" t="s">
        <v>163</v>
      </c>
      <c r="J178" s="84">
        <v>45</v>
      </c>
      <c r="K178" s="65" t="str">
        <f>IF(J178=1,'Equivalencia BH-BMPT'!$D$2,IF(J178=2,'Equivalencia BH-BMPT'!$D$3,IF(J178=3,'Equivalencia BH-BMPT'!$D$4,IF(J178=4,'Equivalencia BH-BMPT'!$D$5,IF(J178=5,'Equivalencia BH-BMPT'!$D$6,IF(J178=6,'Equivalencia BH-BMPT'!$D$7,IF(J178=7,'Equivalencia BH-BMPT'!$D$8,IF(J178=8,'Equivalencia BH-BMPT'!$D$9,IF(J178=9,'Equivalencia BH-BMPT'!$D$10,IF(J178=10,'Equivalencia BH-BMPT'!$D$11,IF(J178=11,'Equivalencia BH-BMPT'!$D$12,IF(J178=12,'Equivalencia BH-BMPT'!$D$13,IF(J178=13,'Equivalencia BH-BMPT'!$D$14,IF(J178=14,'Equivalencia BH-BMPT'!$D$15,IF(J178=15,'Equivalencia BH-BMPT'!$D$16,IF(J178=16,'Equivalencia BH-BMPT'!$D$17,IF(J178=17,'Equivalencia BH-BMPT'!$D$18,IF(J178=18,'Equivalencia BH-BMPT'!$D$19,IF(J178=19,'Equivalencia BH-BMPT'!$D$20,IF(J178=20,'Equivalencia BH-BMPT'!$D$21,IF(J178=21,'Equivalencia BH-BMPT'!$D$22,IF(J178=22,'Equivalencia BH-BMPT'!$D$23,IF(J178=23,'Equivalencia BH-BMPT'!#REF!,IF(J178=24,'Equivalencia BH-BMPT'!$D$25,IF(J178=25,'Equivalencia BH-BMPT'!$D$26,IF(J178=26,'Equivalencia BH-BMPT'!$D$27,IF(J178=27,'Equivalencia BH-BMPT'!$D$28,IF(J178=28,'Equivalencia BH-BMPT'!$D$29,IF(J178=29,'Equivalencia BH-BMPT'!$D$30,IF(J178=30,'Equivalencia BH-BMPT'!$D$31,IF(J178=31,'Equivalencia BH-BMPT'!$D$32,IF(J178=32,'Equivalencia BH-BMPT'!$D$33,IF(J178=33,'Equivalencia BH-BMPT'!$D$34,IF(J178=34,'Equivalencia BH-BMPT'!$D$35,IF(J178=35,'Equivalencia BH-BMPT'!$D$36,IF(J178=36,'Equivalencia BH-BMPT'!$D$37,IF(J178=37,'Equivalencia BH-BMPT'!$D$38,IF(J178=38,'Equivalencia BH-BMPT'!#REF!,IF(J178=39,'Equivalencia BH-BMPT'!$D$40,IF(J178=40,'Equivalencia BH-BMPT'!$D$41,IF(J178=41,'Equivalencia BH-BMPT'!$D$42,IF(J178=42,'Equivalencia BH-BMPT'!$D$43,IF(J178=43,'Equivalencia BH-BMPT'!$D$44,IF(J178=44,'Equivalencia BH-BMPT'!$D$45,IF(J178=45,'Equivalencia BH-BMPT'!$D$46,"No ha seleccionado un número de programa")))))))))))))))))))))))))))))))))))))))))))))</f>
        <v>Gobernanza e influencia local, regional e internacional</v>
      </c>
      <c r="L178" s="79" t="s">
        <v>642</v>
      </c>
      <c r="M178" s="113">
        <v>1026290744</v>
      </c>
      <c r="N178" s="97" t="s">
        <v>633</v>
      </c>
      <c r="O178" s="110">
        <v>8160000</v>
      </c>
      <c r="P178" s="66"/>
      <c r="Q178" s="67"/>
      <c r="R178" s="110"/>
      <c r="S178" s="100">
        <v>0</v>
      </c>
      <c r="T178" s="100">
        <f t="shared" si="12"/>
        <v>8160000</v>
      </c>
      <c r="U178" s="100">
        <v>0</v>
      </c>
      <c r="V178" s="105">
        <v>43454</v>
      </c>
      <c r="W178" s="105">
        <v>43455</v>
      </c>
      <c r="X178" s="105">
        <v>43502</v>
      </c>
      <c r="Y178" s="86">
        <v>48</v>
      </c>
      <c r="Z178" s="86">
        <v>0</v>
      </c>
      <c r="AA178" s="68"/>
      <c r="AB178" s="62"/>
      <c r="AC178" s="62" t="s">
        <v>791</v>
      </c>
      <c r="AD178" s="62"/>
      <c r="AE178" s="62"/>
      <c r="AF178" s="69">
        <f t="shared" si="10"/>
        <v>0</v>
      </c>
      <c r="AG178" s="27"/>
      <c r="AH178" s="27" t="b">
        <f t="shared" si="11"/>
        <v>0</v>
      </c>
    </row>
    <row r="179" spans="1:34" ht="44.25" customHeight="1" x14ac:dyDescent="0.25">
      <c r="A179" s="86">
        <v>166</v>
      </c>
      <c r="B179" s="86">
        <v>2018</v>
      </c>
      <c r="C179" s="87" t="s">
        <v>418</v>
      </c>
      <c r="D179" s="74">
        <v>16</v>
      </c>
      <c r="E179" s="87" t="str">
        <f>IF(D179=1,'Tipo '!$B$2,IF(D179=2,'Tipo '!$B$3,IF(D179=3,'Tipo '!$B$4,IF(D179=4,'Tipo '!$B$5,IF(D179=5,'Tipo '!$B$6,IF(D179=6,'Tipo '!$B$7,IF(D179=7,'Tipo '!$B$8,IF(D179=8,'Tipo '!$B$9,IF(D179=9,'Tipo '!$B$10,IF(D179=10,'Tipo '!$B$11,IF(D179=11,'Tipo '!$B$12,IF(D179=12,'Tipo '!$B$13,IF(D179=13,'Tipo '!$B$14,IF(D179=14,'Tipo '!$B$15,IF(D179=15,'Tipo '!$B$16,IF(D179=16,'Tipo '!$B$17,IF(D179=17,'Tipo '!$B$18,IF(D179=18,'Tipo '!$B$19,IF(D179=19,'Tipo '!$B$20,IF(D179=20,'Tipo '!$B$21,"No ha seleccionado un tipo de contrato válido"))))))))))))))))))))</f>
        <v>CONTRATOS INTERADMINISTRATIVOS</v>
      </c>
      <c r="F179" s="112" t="s">
        <v>107</v>
      </c>
      <c r="G179" s="63" t="s">
        <v>116</v>
      </c>
      <c r="H179" s="64" t="s">
        <v>581</v>
      </c>
      <c r="I179" s="83" t="s">
        <v>163</v>
      </c>
      <c r="J179" s="84">
        <v>38</v>
      </c>
      <c r="K179" s="65" t="e">
        <f>IF(J179=1,'Equivalencia BH-BMPT'!$D$2,IF(J179=2,'Equivalencia BH-BMPT'!$D$3,IF(J179=3,'Equivalencia BH-BMPT'!$D$4,IF(J179=4,'Equivalencia BH-BMPT'!$D$5,IF(J179=5,'Equivalencia BH-BMPT'!$D$6,IF(J179=6,'Equivalencia BH-BMPT'!$D$7,IF(J179=7,'Equivalencia BH-BMPT'!$D$8,IF(J179=8,'Equivalencia BH-BMPT'!$D$9,IF(J179=9,'Equivalencia BH-BMPT'!$D$10,IF(J179=10,'Equivalencia BH-BMPT'!$D$11,IF(J179=11,'Equivalencia BH-BMPT'!$D$12,IF(J179=12,'Equivalencia BH-BMPT'!$D$13,IF(J179=13,'Equivalencia BH-BMPT'!$D$14,IF(J179=14,'Equivalencia BH-BMPT'!$D$15,IF(J179=15,'Equivalencia BH-BMPT'!$D$16,IF(J179=16,'Equivalencia BH-BMPT'!$D$17,IF(J179=17,'Equivalencia BH-BMPT'!$D$18,IF(J179=18,'Equivalencia BH-BMPT'!$D$19,IF(J179=19,'Equivalencia BH-BMPT'!$D$20,IF(J179=20,'Equivalencia BH-BMPT'!$D$21,IF(J179=21,'Equivalencia BH-BMPT'!$D$22,IF(J179=22,'Equivalencia BH-BMPT'!$D$23,IF(J179=23,'Equivalencia BH-BMPT'!#REF!,IF(J179=24,'Equivalencia BH-BMPT'!$D$25,IF(J179=25,'Equivalencia BH-BMPT'!$D$26,IF(J179=26,'Equivalencia BH-BMPT'!$D$27,IF(J179=27,'Equivalencia BH-BMPT'!$D$28,IF(J179=28,'Equivalencia BH-BMPT'!$D$29,IF(J179=29,'Equivalencia BH-BMPT'!$D$30,IF(J179=30,'Equivalencia BH-BMPT'!$D$31,IF(J179=31,'Equivalencia BH-BMPT'!$D$32,IF(J179=32,'Equivalencia BH-BMPT'!$D$33,IF(J179=33,'Equivalencia BH-BMPT'!$D$34,IF(J179=34,'Equivalencia BH-BMPT'!$D$35,IF(J179=35,'Equivalencia BH-BMPT'!$D$36,IF(J179=36,'Equivalencia BH-BMPT'!$D$37,IF(J179=37,'Equivalencia BH-BMPT'!$D$38,IF(J179=38,'Equivalencia BH-BMPT'!#REF!,IF(J179=39,'Equivalencia BH-BMPT'!$D$40,IF(J179=40,'Equivalencia BH-BMPT'!$D$41,IF(J179=41,'Equivalencia BH-BMPT'!$D$42,IF(J179=42,'Equivalencia BH-BMPT'!$D$43,IF(J179=43,'Equivalencia BH-BMPT'!$D$44,IF(J179=44,'Equivalencia BH-BMPT'!$D$45,IF(J179=45,'Equivalencia BH-BMPT'!$D$46,"No ha seleccionado un número de programa")))))))))))))))))))))))))))))))))))))))))))))</f>
        <v>#REF!</v>
      </c>
      <c r="L179" s="79" t="s">
        <v>654</v>
      </c>
      <c r="M179" s="113">
        <v>830128286</v>
      </c>
      <c r="N179" s="97" t="s">
        <v>781</v>
      </c>
      <c r="O179" s="110">
        <v>473720656</v>
      </c>
      <c r="P179" s="66"/>
      <c r="Q179" s="67"/>
      <c r="R179" s="110"/>
      <c r="S179" s="100">
        <v>0</v>
      </c>
      <c r="T179" s="100">
        <f t="shared" si="12"/>
        <v>473720656</v>
      </c>
      <c r="U179" s="100">
        <v>0</v>
      </c>
      <c r="V179" s="105">
        <v>43450</v>
      </c>
      <c r="W179" s="105"/>
      <c r="X179" s="105"/>
      <c r="Y179" s="86">
        <v>270</v>
      </c>
      <c r="Z179" s="86">
        <v>0</v>
      </c>
      <c r="AA179" s="68"/>
      <c r="AB179" s="62"/>
      <c r="AC179" s="62" t="s">
        <v>791</v>
      </c>
      <c r="AD179" s="62"/>
      <c r="AE179" s="62"/>
      <c r="AF179" s="69">
        <f t="shared" si="10"/>
        <v>0</v>
      </c>
      <c r="AG179" s="27"/>
      <c r="AH179" s="27" t="b">
        <f t="shared" si="11"/>
        <v>0</v>
      </c>
    </row>
    <row r="180" spans="1:34" ht="44.25" customHeight="1" x14ac:dyDescent="0.25">
      <c r="A180" s="86">
        <v>167</v>
      </c>
      <c r="B180" s="86">
        <v>2018</v>
      </c>
      <c r="C180" s="87" t="s">
        <v>419</v>
      </c>
      <c r="D180" s="74">
        <v>1</v>
      </c>
      <c r="E180" s="87" t="str">
        <f>IF(D180=1,'Tipo '!$B$2,IF(D180=2,'Tipo '!$B$3,IF(D180=3,'Tipo '!$B$4,IF(D180=4,'Tipo '!$B$5,IF(D180=5,'Tipo '!$B$6,IF(D180=6,'Tipo '!$B$7,IF(D180=7,'Tipo '!$B$8,IF(D180=8,'Tipo '!$B$9,IF(D180=9,'Tipo '!$B$10,IF(D180=10,'Tipo '!$B$11,IF(D180=11,'Tipo '!$B$12,IF(D180=12,'Tipo '!$B$13,IF(D180=13,'Tipo '!$B$14,IF(D180=14,'Tipo '!$B$15,IF(D180=15,'Tipo '!$B$16,IF(D180=16,'Tipo '!$B$17,IF(D180=17,'Tipo '!$B$18,IF(D180=18,'Tipo '!$B$19,IF(D180=19,'Tipo '!$B$20,IF(D180=20,'Tipo '!$B$21,"No ha seleccionado un tipo de contrato válido"))))))))))))))))))))</f>
        <v>OBRA PÚBLICA</v>
      </c>
      <c r="F180" s="112" t="s">
        <v>108</v>
      </c>
      <c r="G180" s="63" t="s">
        <v>125</v>
      </c>
      <c r="H180" s="64" t="s">
        <v>582</v>
      </c>
      <c r="I180" s="83" t="s">
        <v>163</v>
      </c>
      <c r="J180" s="84">
        <v>17</v>
      </c>
      <c r="K180" s="65" t="str">
        <f>IF(J180=1,'Equivalencia BH-BMPT'!$D$2,IF(J180=2,'Equivalencia BH-BMPT'!$D$3,IF(J180=3,'Equivalencia BH-BMPT'!$D$4,IF(J180=4,'Equivalencia BH-BMPT'!$D$5,IF(J180=5,'Equivalencia BH-BMPT'!$D$6,IF(J180=6,'Equivalencia BH-BMPT'!$D$7,IF(J180=7,'Equivalencia BH-BMPT'!$D$8,IF(J180=8,'Equivalencia BH-BMPT'!$D$9,IF(J180=9,'Equivalencia BH-BMPT'!$D$10,IF(J180=10,'Equivalencia BH-BMPT'!$D$11,IF(J180=11,'Equivalencia BH-BMPT'!$D$12,IF(J180=12,'Equivalencia BH-BMPT'!$D$13,IF(J180=13,'Equivalencia BH-BMPT'!$D$14,IF(J180=14,'Equivalencia BH-BMPT'!$D$15,IF(J180=15,'Equivalencia BH-BMPT'!$D$16,IF(J180=16,'Equivalencia BH-BMPT'!$D$17,IF(J180=17,'Equivalencia BH-BMPT'!$D$18,IF(J180=18,'Equivalencia BH-BMPT'!$D$19,IF(J180=19,'Equivalencia BH-BMPT'!$D$20,IF(J180=20,'Equivalencia BH-BMPT'!$D$21,IF(J180=21,'Equivalencia BH-BMPT'!$D$22,IF(J180=22,'Equivalencia BH-BMPT'!$D$23,IF(J180=23,'Equivalencia BH-BMPT'!#REF!,IF(J180=24,'Equivalencia BH-BMPT'!$D$25,IF(J180=25,'Equivalencia BH-BMPT'!$D$26,IF(J180=26,'Equivalencia BH-BMPT'!$D$27,IF(J180=27,'Equivalencia BH-BMPT'!$D$28,IF(J180=28,'Equivalencia BH-BMPT'!$D$29,IF(J180=29,'Equivalencia BH-BMPT'!$D$30,IF(J180=30,'Equivalencia BH-BMPT'!$D$31,IF(J180=31,'Equivalencia BH-BMPT'!$D$32,IF(J180=32,'Equivalencia BH-BMPT'!$D$33,IF(J180=33,'Equivalencia BH-BMPT'!$D$34,IF(J180=34,'Equivalencia BH-BMPT'!$D$35,IF(J180=35,'Equivalencia BH-BMPT'!$D$36,IF(J180=36,'Equivalencia BH-BMPT'!$D$37,IF(J180=37,'Equivalencia BH-BMPT'!$D$38,IF(J180=38,'Equivalencia BH-BMPT'!#REF!,IF(J180=39,'Equivalencia BH-BMPT'!$D$40,IF(J180=40,'Equivalencia BH-BMPT'!$D$41,IF(J180=41,'Equivalencia BH-BMPT'!$D$42,IF(J180=42,'Equivalencia BH-BMPT'!$D$43,IF(J180=43,'Equivalencia BH-BMPT'!$D$44,IF(J180=44,'Equivalencia BH-BMPT'!$D$45,IF(J180=45,'Equivalencia BH-BMPT'!$D$46,"No ha seleccionado un número de programa")))))))))))))))))))))))))))))))))))))))))))))</f>
        <v>Espacio público, derecho de todos</v>
      </c>
      <c r="L180" s="79" t="s">
        <v>645</v>
      </c>
      <c r="M180" s="113">
        <v>900782420</v>
      </c>
      <c r="N180" s="97" t="s">
        <v>782</v>
      </c>
      <c r="O180" s="110">
        <v>211000000</v>
      </c>
      <c r="P180" s="66"/>
      <c r="Q180" s="67"/>
      <c r="R180" s="110"/>
      <c r="S180" s="100">
        <v>0</v>
      </c>
      <c r="T180" s="100">
        <f t="shared" si="12"/>
        <v>211000000</v>
      </c>
      <c r="U180" s="100">
        <v>0</v>
      </c>
      <c r="V180" s="105">
        <v>43461</v>
      </c>
      <c r="W180" s="105"/>
      <c r="X180" s="105"/>
      <c r="Y180" s="86">
        <v>120</v>
      </c>
      <c r="Z180" s="86">
        <v>0</v>
      </c>
      <c r="AA180" s="68"/>
      <c r="AB180" s="62"/>
      <c r="AC180" s="62" t="s">
        <v>791</v>
      </c>
      <c r="AD180" s="62"/>
      <c r="AE180" s="62"/>
      <c r="AF180" s="69">
        <f t="shared" si="10"/>
        <v>0</v>
      </c>
      <c r="AG180" s="27"/>
      <c r="AH180" s="27" t="b">
        <f t="shared" si="11"/>
        <v>0</v>
      </c>
    </row>
    <row r="181" spans="1:34" ht="44.25" customHeight="1" x14ac:dyDescent="0.25">
      <c r="A181" s="86">
        <v>168</v>
      </c>
      <c r="B181" s="86">
        <v>2018</v>
      </c>
      <c r="C181" s="87" t="s">
        <v>420</v>
      </c>
      <c r="D181" s="74">
        <v>3</v>
      </c>
      <c r="E181" s="87" t="str">
        <f>IF(D181=1,'Tipo '!$B$2,IF(D181=2,'Tipo '!$B$3,IF(D181=3,'Tipo '!$B$4,IF(D181=4,'Tipo '!$B$5,IF(D181=5,'Tipo '!$B$6,IF(D181=6,'Tipo '!$B$7,IF(D181=7,'Tipo '!$B$8,IF(D181=8,'Tipo '!$B$9,IF(D181=9,'Tipo '!$B$10,IF(D181=10,'Tipo '!$B$11,IF(D181=11,'Tipo '!$B$12,IF(D181=12,'Tipo '!$B$13,IF(D181=13,'Tipo '!$B$14,IF(D181=14,'Tipo '!$B$15,IF(D181=15,'Tipo '!$B$16,IF(D181=16,'Tipo '!$B$17,IF(D181=17,'Tipo '!$B$18,IF(D181=18,'Tipo '!$B$19,IF(D181=19,'Tipo '!$B$20,IF(D181=20,'Tipo '!$B$21,"No ha seleccionado un tipo de contrato válido"))))))))))))))))))))</f>
        <v>INTERVENTORÍA</v>
      </c>
      <c r="F181" s="112" t="s">
        <v>104</v>
      </c>
      <c r="G181" s="63" t="s">
        <v>121</v>
      </c>
      <c r="H181" s="64" t="s">
        <v>583</v>
      </c>
      <c r="I181" s="83" t="s">
        <v>163</v>
      </c>
      <c r="J181" s="84">
        <v>17</v>
      </c>
      <c r="K181" s="65" t="str">
        <f>IF(J181=1,'Equivalencia BH-BMPT'!$D$2,IF(J181=2,'Equivalencia BH-BMPT'!$D$3,IF(J181=3,'Equivalencia BH-BMPT'!$D$4,IF(J181=4,'Equivalencia BH-BMPT'!$D$5,IF(J181=5,'Equivalencia BH-BMPT'!$D$6,IF(J181=6,'Equivalencia BH-BMPT'!$D$7,IF(J181=7,'Equivalencia BH-BMPT'!$D$8,IF(J181=8,'Equivalencia BH-BMPT'!$D$9,IF(J181=9,'Equivalencia BH-BMPT'!$D$10,IF(J181=10,'Equivalencia BH-BMPT'!$D$11,IF(J181=11,'Equivalencia BH-BMPT'!$D$12,IF(J181=12,'Equivalencia BH-BMPT'!$D$13,IF(J181=13,'Equivalencia BH-BMPT'!$D$14,IF(J181=14,'Equivalencia BH-BMPT'!$D$15,IF(J181=15,'Equivalencia BH-BMPT'!$D$16,IF(J181=16,'Equivalencia BH-BMPT'!$D$17,IF(J181=17,'Equivalencia BH-BMPT'!$D$18,IF(J181=18,'Equivalencia BH-BMPT'!$D$19,IF(J181=19,'Equivalencia BH-BMPT'!$D$20,IF(J181=20,'Equivalencia BH-BMPT'!$D$21,IF(J181=21,'Equivalencia BH-BMPT'!$D$22,IF(J181=22,'Equivalencia BH-BMPT'!$D$23,IF(J181=23,'Equivalencia BH-BMPT'!#REF!,IF(J181=24,'Equivalencia BH-BMPT'!$D$25,IF(J181=25,'Equivalencia BH-BMPT'!$D$26,IF(J181=26,'Equivalencia BH-BMPT'!$D$27,IF(J181=27,'Equivalencia BH-BMPT'!$D$28,IF(J181=28,'Equivalencia BH-BMPT'!$D$29,IF(J181=29,'Equivalencia BH-BMPT'!$D$30,IF(J181=30,'Equivalencia BH-BMPT'!$D$31,IF(J181=31,'Equivalencia BH-BMPT'!$D$32,IF(J181=32,'Equivalencia BH-BMPT'!$D$33,IF(J181=33,'Equivalencia BH-BMPT'!$D$34,IF(J181=34,'Equivalencia BH-BMPT'!$D$35,IF(J181=35,'Equivalencia BH-BMPT'!$D$36,IF(J181=36,'Equivalencia BH-BMPT'!$D$37,IF(J181=37,'Equivalencia BH-BMPT'!$D$38,IF(J181=38,'Equivalencia BH-BMPT'!#REF!,IF(J181=39,'Equivalencia BH-BMPT'!$D$40,IF(J181=40,'Equivalencia BH-BMPT'!$D$41,IF(J181=41,'Equivalencia BH-BMPT'!$D$42,IF(J181=42,'Equivalencia BH-BMPT'!$D$43,IF(J181=43,'Equivalencia BH-BMPT'!$D$44,IF(J181=44,'Equivalencia BH-BMPT'!$D$45,IF(J181=45,'Equivalencia BH-BMPT'!$D$46,"No ha seleccionado un número de programa")))))))))))))))))))))))))))))))))))))))))))))</f>
        <v>Espacio público, derecho de todos</v>
      </c>
      <c r="L181" s="79" t="s">
        <v>644</v>
      </c>
      <c r="M181" s="113">
        <v>9002455781</v>
      </c>
      <c r="N181" s="97" t="s">
        <v>783</v>
      </c>
      <c r="O181" s="110">
        <v>10710000</v>
      </c>
      <c r="P181" s="66"/>
      <c r="Q181" s="67"/>
      <c r="R181" s="110"/>
      <c r="S181" s="100">
        <v>0</v>
      </c>
      <c r="T181" s="100">
        <f t="shared" si="12"/>
        <v>10710000</v>
      </c>
      <c r="U181" s="100">
        <v>0</v>
      </c>
      <c r="V181" s="105">
        <v>43461</v>
      </c>
      <c r="W181" s="105"/>
      <c r="X181" s="105"/>
      <c r="Y181" s="86">
        <v>120</v>
      </c>
      <c r="Z181" s="86">
        <v>0</v>
      </c>
      <c r="AA181" s="68"/>
      <c r="AB181" s="62"/>
      <c r="AC181" s="62" t="s">
        <v>791</v>
      </c>
      <c r="AD181" s="62"/>
      <c r="AE181" s="62"/>
      <c r="AF181" s="69">
        <f t="shared" si="10"/>
        <v>0</v>
      </c>
      <c r="AG181" s="27"/>
      <c r="AH181" s="27" t="b">
        <f t="shared" si="11"/>
        <v>0</v>
      </c>
    </row>
    <row r="182" spans="1:34" ht="44.25" customHeight="1" x14ac:dyDescent="0.25">
      <c r="A182" s="86">
        <v>169</v>
      </c>
      <c r="B182" s="86">
        <v>2018</v>
      </c>
      <c r="C182" s="87" t="s">
        <v>421</v>
      </c>
      <c r="D182" s="74">
        <v>7</v>
      </c>
      <c r="E182" s="87" t="str">
        <f>IF(D182=1,'Tipo '!$B$2,IF(D182=2,'Tipo '!$B$3,IF(D182=3,'Tipo '!$B$4,IF(D182=4,'Tipo '!$B$5,IF(D182=5,'Tipo '!$B$6,IF(D182=6,'Tipo '!$B$7,IF(D182=7,'Tipo '!$B$8,IF(D182=8,'Tipo '!$B$9,IF(D182=9,'Tipo '!$B$10,IF(D182=10,'Tipo '!$B$11,IF(D182=11,'Tipo '!$B$12,IF(D182=12,'Tipo '!$B$13,IF(D182=13,'Tipo '!$B$14,IF(D182=14,'Tipo '!$B$15,IF(D182=15,'Tipo '!$B$16,IF(D182=16,'Tipo '!$B$17,IF(D182=17,'Tipo '!$B$18,IF(D182=18,'Tipo '!$B$19,IF(D182=19,'Tipo '!$B$20,IF(D182=20,'Tipo '!$B$21,"No ha seleccionado un tipo de contrato válido"))))))))))))))))))))</f>
        <v>COMPRAVENTA DE BIENES INMUEBLES</v>
      </c>
      <c r="F182" s="112" t="s">
        <v>108</v>
      </c>
      <c r="G182" s="63" t="s">
        <v>122</v>
      </c>
      <c r="H182" s="64" t="s">
        <v>584</v>
      </c>
      <c r="I182" s="83" t="s">
        <v>163</v>
      </c>
      <c r="J182" s="84">
        <v>7</v>
      </c>
      <c r="K182" s="65" t="s">
        <v>587</v>
      </c>
      <c r="L182" s="79" t="s">
        <v>653</v>
      </c>
      <c r="M182" s="113">
        <v>860003735</v>
      </c>
      <c r="N182" s="97" t="s">
        <v>634</v>
      </c>
      <c r="O182" s="110">
        <v>65800731</v>
      </c>
      <c r="P182" s="66"/>
      <c r="Q182" s="67"/>
      <c r="R182" s="110"/>
      <c r="S182" s="100">
        <v>0</v>
      </c>
      <c r="T182" s="100">
        <f t="shared" si="12"/>
        <v>65800731</v>
      </c>
      <c r="U182" s="100">
        <v>0</v>
      </c>
      <c r="V182" s="105">
        <v>43461</v>
      </c>
      <c r="W182" s="105"/>
      <c r="X182" s="105"/>
      <c r="Y182" s="86">
        <v>60</v>
      </c>
      <c r="Z182" s="86">
        <v>0</v>
      </c>
      <c r="AA182" s="68"/>
      <c r="AB182" s="62"/>
      <c r="AC182" s="62" t="s">
        <v>791</v>
      </c>
      <c r="AD182" s="62"/>
      <c r="AE182" s="62"/>
      <c r="AF182" s="69">
        <f t="shared" si="10"/>
        <v>0</v>
      </c>
      <c r="AG182" s="27"/>
      <c r="AH182" s="27" t="b">
        <f t="shared" si="11"/>
        <v>0</v>
      </c>
    </row>
    <row r="183" spans="1:34" ht="44.25" customHeight="1" x14ac:dyDescent="0.25">
      <c r="A183" s="86">
        <v>170</v>
      </c>
      <c r="B183" s="86">
        <v>2018</v>
      </c>
      <c r="C183" s="87" t="s">
        <v>422</v>
      </c>
      <c r="D183" s="74">
        <v>4</v>
      </c>
      <c r="E183" s="87" t="str">
        <f>IF(D183=1,'Tipo '!$B$2,IF(D183=2,'Tipo '!$B$3,IF(D183=3,'Tipo '!$B$4,IF(D183=4,'Tipo '!$B$5,IF(D183=5,'Tipo '!$B$6,IF(D183=6,'Tipo '!$B$7,IF(D183=7,'Tipo '!$B$8,IF(D183=8,'Tipo '!$B$9,IF(D183=9,'Tipo '!$B$10,IF(D183=10,'Tipo '!$B$11,IF(D183=11,'Tipo '!$B$12,IF(D183=12,'Tipo '!$B$13,IF(D183=13,'Tipo '!$B$14,IF(D183=14,'Tipo '!$B$15,IF(D183=15,'Tipo '!$B$16,IF(D183=16,'Tipo '!$B$17,IF(D183=17,'Tipo '!$B$18,IF(D183=18,'Tipo '!$B$19,IF(D183=19,'Tipo '!$B$20,IF(D183=20,'Tipo '!$B$21,"No ha seleccionado un tipo de contrato válido"))))))))))))))))))))</f>
        <v>CONTRATOS DE PRESTACIÓN DE SERVICIOS</v>
      </c>
      <c r="F183" s="112" t="s">
        <v>108</v>
      </c>
      <c r="G183" s="63" t="s">
        <v>125</v>
      </c>
      <c r="H183" s="64" t="s">
        <v>585</v>
      </c>
      <c r="I183" s="83" t="s">
        <v>163</v>
      </c>
      <c r="J183" s="84">
        <v>11</v>
      </c>
      <c r="K183" s="65" t="str">
        <f>IF(J183=1,'Equivalencia BH-BMPT'!$D$2,IF(J183=2,'Equivalencia BH-BMPT'!$D$3,IF(J183=3,'Equivalencia BH-BMPT'!$D$4,IF(J183=4,'Equivalencia BH-BMPT'!$D$5,IF(J183=5,'Equivalencia BH-BMPT'!$D$6,IF(J183=6,'Equivalencia BH-BMPT'!$D$7,IF(J183=7,'Equivalencia BH-BMPT'!$D$8,IF(J183=8,'Equivalencia BH-BMPT'!$D$9,IF(J183=9,'Equivalencia BH-BMPT'!$D$10,IF(J183=10,'Equivalencia BH-BMPT'!$D$11,IF(J183=11,'Equivalencia BH-BMPT'!$D$12,IF(J183=12,'Equivalencia BH-BMPT'!$D$13,IF(J183=13,'Equivalencia BH-BMPT'!$D$14,IF(J183=14,'Equivalencia BH-BMPT'!$D$15,IF(J183=15,'Equivalencia BH-BMPT'!$D$16,IF(J183=16,'Equivalencia BH-BMPT'!$D$17,IF(J183=17,'Equivalencia BH-BMPT'!$D$18,IF(J183=18,'Equivalencia BH-BMPT'!$D$19,IF(J183=19,'Equivalencia BH-BMPT'!$D$20,IF(J183=20,'Equivalencia BH-BMPT'!$D$21,IF(J183=21,'Equivalencia BH-BMPT'!$D$22,IF(J183=22,'Equivalencia BH-BMPT'!$D$23,IF(J183=23,'Equivalencia BH-BMPT'!#REF!,IF(J183=24,'Equivalencia BH-BMPT'!$D$25,IF(J183=25,'Equivalencia BH-BMPT'!$D$26,IF(J183=26,'Equivalencia BH-BMPT'!$D$27,IF(J183=27,'Equivalencia BH-BMPT'!$D$28,IF(J183=28,'Equivalencia BH-BMPT'!$D$29,IF(J183=29,'Equivalencia BH-BMPT'!$D$30,IF(J183=30,'Equivalencia BH-BMPT'!$D$31,IF(J183=31,'Equivalencia BH-BMPT'!$D$32,IF(J183=32,'Equivalencia BH-BMPT'!$D$33,IF(J183=33,'Equivalencia BH-BMPT'!$D$34,IF(J183=34,'Equivalencia BH-BMPT'!$D$35,IF(J183=35,'Equivalencia BH-BMPT'!$D$36,IF(J183=36,'Equivalencia BH-BMPT'!$D$37,IF(J183=37,'Equivalencia BH-BMPT'!$D$38,IF(J183=38,'Equivalencia BH-BMPT'!#REF!,IF(J183=39,'Equivalencia BH-BMPT'!$D$40,IF(J183=40,'Equivalencia BH-BMPT'!$D$41,IF(J183=41,'Equivalencia BH-BMPT'!$D$42,IF(J183=42,'Equivalencia BH-BMPT'!$D$43,IF(J183=43,'Equivalencia BH-BMPT'!$D$44,IF(J183=44,'Equivalencia BH-BMPT'!$D$45,IF(J183=45,'Equivalencia BH-BMPT'!$D$46,"No ha seleccionado un número de programa")))))))))))))))))))))))))))))))))))))))))))))</f>
        <v>Mejores oportunidades para el desarrollo a través de la cultura, la recreación y el deporte</v>
      </c>
      <c r="L183" s="79" t="s">
        <v>650</v>
      </c>
      <c r="M183" s="113">
        <v>8300439790</v>
      </c>
      <c r="N183" s="97" t="s">
        <v>766</v>
      </c>
      <c r="O183" s="110">
        <v>49180558</v>
      </c>
      <c r="P183" s="66"/>
      <c r="Q183" s="67"/>
      <c r="R183" s="110"/>
      <c r="S183" s="100">
        <v>0</v>
      </c>
      <c r="T183" s="100">
        <f t="shared" si="12"/>
        <v>49180558</v>
      </c>
      <c r="U183" s="100">
        <v>0</v>
      </c>
      <c r="V183" s="105">
        <v>43460</v>
      </c>
      <c r="W183" s="105"/>
      <c r="X183" s="105"/>
      <c r="Y183" s="86">
        <v>90</v>
      </c>
      <c r="Z183" s="86">
        <v>0</v>
      </c>
      <c r="AA183" s="68"/>
      <c r="AB183" s="62"/>
      <c r="AC183" s="62" t="s">
        <v>791</v>
      </c>
      <c r="AD183" s="62"/>
      <c r="AE183" s="62"/>
      <c r="AF183" s="69">
        <f t="shared" si="10"/>
        <v>0</v>
      </c>
      <c r="AG183" s="27"/>
      <c r="AH183" s="27" t="b">
        <f t="shared" si="11"/>
        <v>0</v>
      </c>
    </row>
    <row r="184" spans="1:34" ht="44.25" customHeight="1" x14ac:dyDescent="0.25">
      <c r="A184" s="86">
        <v>171</v>
      </c>
      <c r="B184" s="86">
        <v>2018</v>
      </c>
      <c r="C184" s="87" t="s">
        <v>423</v>
      </c>
      <c r="D184" s="74">
        <v>11</v>
      </c>
      <c r="E184" s="87" t="str">
        <f>IF(D184=1,'Tipo '!$B$2,IF(D184=2,'Tipo '!$B$3,IF(D184=3,'Tipo '!$B$4,IF(D184=4,'Tipo '!$B$5,IF(D184=5,'Tipo '!$B$6,IF(D184=6,'Tipo '!$B$7,IF(D184=7,'Tipo '!$B$8,IF(D184=8,'Tipo '!$B$9,IF(D184=9,'Tipo '!$B$10,IF(D184=10,'Tipo '!$B$11,IF(D184=11,'Tipo '!$B$12,IF(D184=12,'Tipo '!$B$13,IF(D184=13,'Tipo '!$B$14,IF(D184=14,'Tipo '!$B$15,IF(D184=15,'Tipo '!$B$16,IF(D184=16,'Tipo '!$B$17,IF(D184=17,'Tipo '!$B$18,IF(D184=18,'Tipo '!$B$19,IF(D184=19,'Tipo '!$B$20,IF(D184=20,'Tipo '!$B$21,"No ha seleccionado un tipo de contrato válido"))))))))))))))))))))</f>
        <v>SUMINISTRO</v>
      </c>
      <c r="F184" s="112" t="s">
        <v>104</v>
      </c>
      <c r="G184" s="63" t="s">
        <v>121</v>
      </c>
      <c r="H184" s="64" t="s">
        <v>586</v>
      </c>
      <c r="I184" s="83" t="s">
        <v>163</v>
      </c>
      <c r="J184" s="84">
        <v>3</v>
      </c>
      <c r="K184" s="65" t="str">
        <f>IF(J184=1,'Equivalencia BH-BMPT'!$D$2,IF(J184=2,'Equivalencia BH-BMPT'!$D$3,IF(J184=3,'Equivalencia BH-BMPT'!$D$4,IF(J184=4,'Equivalencia BH-BMPT'!$D$5,IF(J184=5,'Equivalencia BH-BMPT'!$D$6,IF(J184=6,'Equivalencia BH-BMPT'!$D$7,IF(J184=7,'Equivalencia BH-BMPT'!$D$8,IF(J184=8,'Equivalencia BH-BMPT'!$D$9,IF(J184=9,'Equivalencia BH-BMPT'!$D$10,IF(J184=10,'Equivalencia BH-BMPT'!$D$11,IF(J184=11,'Equivalencia BH-BMPT'!$D$12,IF(J184=12,'Equivalencia BH-BMPT'!$D$13,IF(J184=13,'Equivalencia BH-BMPT'!$D$14,IF(J184=14,'Equivalencia BH-BMPT'!$D$15,IF(J184=15,'Equivalencia BH-BMPT'!$D$16,IF(J184=16,'Equivalencia BH-BMPT'!$D$17,IF(J184=17,'Equivalencia BH-BMPT'!$D$18,IF(J184=18,'Equivalencia BH-BMPT'!$D$19,IF(J184=19,'Equivalencia BH-BMPT'!$D$20,IF(J184=20,'Equivalencia BH-BMPT'!$D$21,IF(J184=21,'Equivalencia BH-BMPT'!$D$22,IF(J184=22,'Equivalencia BH-BMPT'!$D$23,IF(J184=23,'Equivalencia BH-BMPT'!#REF!,IF(J184=24,'Equivalencia BH-BMPT'!$D$25,IF(J184=25,'Equivalencia BH-BMPT'!$D$26,IF(J184=26,'Equivalencia BH-BMPT'!$D$27,IF(J184=27,'Equivalencia BH-BMPT'!$D$28,IF(J184=28,'Equivalencia BH-BMPT'!$D$29,IF(J184=29,'Equivalencia BH-BMPT'!$D$30,IF(J184=30,'Equivalencia BH-BMPT'!$D$31,IF(J184=31,'Equivalencia BH-BMPT'!$D$32,IF(J184=32,'Equivalencia BH-BMPT'!$D$33,IF(J184=33,'Equivalencia BH-BMPT'!$D$34,IF(J184=34,'Equivalencia BH-BMPT'!$D$35,IF(J184=35,'Equivalencia BH-BMPT'!$D$36,IF(J184=36,'Equivalencia BH-BMPT'!$D$37,IF(J184=37,'Equivalencia BH-BMPT'!$D$38,IF(J184=38,'Equivalencia BH-BMPT'!#REF!,IF(J184=39,'Equivalencia BH-BMPT'!$D$40,IF(J184=40,'Equivalencia BH-BMPT'!$D$41,IF(J184=41,'Equivalencia BH-BMPT'!$D$42,IF(J184=42,'Equivalencia BH-BMPT'!$D$43,IF(J184=43,'Equivalencia BH-BMPT'!$D$44,IF(J184=44,'Equivalencia BH-BMPT'!$D$45,IF(J184=45,'Equivalencia BH-BMPT'!$D$46,"No ha seleccionado un número de programa")))))))))))))))))))))))))))))))))))))))))))))</f>
        <v>Igualdad y autonomía para una Bogotá incluyente</v>
      </c>
      <c r="L184" s="79" t="s">
        <v>646</v>
      </c>
      <c r="M184" s="113">
        <v>900336588</v>
      </c>
      <c r="N184" s="97" t="s">
        <v>784</v>
      </c>
      <c r="O184" s="110">
        <v>11000000</v>
      </c>
      <c r="P184" s="66"/>
      <c r="Q184" s="67"/>
      <c r="R184" s="110"/>
      <c r="S184" s="100">
        <v>0</v>
      </c>
      <c r="T184" s="100">
        <f t="shared" si="12"/>
        <v>11000000</v>
      </c>
      <c r="U184" s="100">
        <v>0</v>
      </c>
      <c r="V184" s="105">
        <v>43462</v>
      </c>
      <c r="W184" s="105"/>
      <c r="X184" s="105"/>
      <c r="Y184" s="86">
        <v>45</v>
      </c>
      <c r="Z184" s="86">
        <v>0</v>
      </c>
      <c r="AA184" s="68"/>
      <c r="AB184" s="62"/>
      <c r="AC184" s="62" t="s">
        <v>791</v>
      </c>
      <c r="AD184" s="62"/>
      <c r="AE184" s="62"/>
      <c r="AF184" s="69">
        <f t="shared" si="10"/>
        <v>0</v>
      </c>
      <c r="AG184" s="27"/>
      <c r="AH184" s="27" t="b">
        <f t="shared" si="11"/>
        <v>0</v>
      </c>
    </row>
    <row r="185" spans="1:34" ht="44.25" customHeight="1" x14ac:dyDescent="0.25">
      <c r="A185" s="86">
        <v>26319</v>
      </c>
      <c r="B185" s="86">
        <v>2018</v>
      </c>
      <c r="C185" s="87" t="s">
        <v>358</v>
      </c>
      <c r="D185" s="74">
        <v>11</v>
      </c>
      <c r="E185" s="87" t="str">
        <f>IF(D185=1,'Tipo '!$B$2,IF(D185=2,'Tipo '!$B$3,IF(D185=3,'Tipo '!$B$4,IF(D185=4,'Tipo '!$B$5,IF(D185=5,'Tipo '!$B$6,IF(D185=6,'Tipo '!$B$7,IF(D185=7,'Tipo '!$B$8,IF(D185=8,'Tipo '!$B$9,IF(D185=9,'Tipo '!$B$10,IF(D185=10,'Tipo '!$B$11,IF(D185=11,'Tipo '!$B$12,IF(D185=12,'Tipo '!$B$13,IF(D185=13,'Tipo '!$B$14,IF(D185=14,'Tipo '!$B$15,IF(D185=15,'Tipo '!$B$16,IF(D185=16,'Tipo '!$B$17,IF(D185=17,'Tipo '!$B$18,IF(D185=18,'Tipo '!$B$19,IF(D185=19,'Tipo '!$B$20,IF(D185=20,'Tipo '!$B$21,"No ha seleccionado un tipo de contrato válido"))))))))))))))))))))</f>
        <v>SUMINISTRO</v>
      </c>
      <c r="F185" s="63" t="s">
        <v>104</v>
      </c>
      <c r="G185" s="63" t="s">
        <v>121</v>
      </c>
      <c r="H185" s="64" t="s">
        <v>522</v>
      </c>
      <c r="I185" s="83" t="s">
        <v>162</v>
      </c>
      <c r="J185" s="84"/>
      <c r="K185" s="65" t="str">
        <f>IF(J185=1,'Equivalencia BH-BMPT'!$D$2,IF(J185=2,'Equivalencia BH-BMPT'!$D$3,IF(J185=3,'Equivalencia BH-BMPT'!$D$4,IF(J185=4,'Equivalencia BH-BMPT'!$D$5,IF(J185=5,'Equivalencia BH-BMPT'!$D$6,IF(J185=6,'Equivalencia BH-BMPT'!$D$7,IF(J185=7,'Equivalencia BH-BMPT'!$D$8,IF(J185=8,'Equivalencia BH-BMPT'!$D$9,IF(J185=9,'Equivalencia BH-BMPT'!$D$10,IF(J185=10,'Equivalencia BH-BMPT'!$D$11,IF(J185=11,'Equivalencia BH-BMPT'!$D$12,IF(J185=12,'Equivalencia BH-BMPT'!$D$13,IF(J185=13,'Equivalencia BH-BMPT'!$D$14,IF(J185=14,'Equivalencia BH-BMPT'!$D$15,IF(J185=15,'Equivalencia BH-BMPT'!$D$16,IF(J185=16,'Equivalencia BH-BMPT'!$D$17,IF(J185=17,'Equivalencia BH-BMPT'!$D$18,IF(J185=18,'Equivalencia BH-BMPT'!$D$19,IF(J185=19,'Equivalencia BH-BMPT'!$D$20,IF(J185=20,'Equivalencia BH-BMPT'!$D$21,IF(J185=21,'Equivalencia BH-BMPT'!$D$22,IF(J185=22,'Equivalencia BH-BMPT'!$D$23,IF(J185=23,'Equivalencia BH-BMPT'!#REF!,IF(J185=24,'Equivalencia BH-BMPT'!$D$25,IF(J185=25,'Equivalencia BH-BMPT'!$D$26,IF(J185=26,'Equivalencia BH-BMPT'!$D$27,IF(J185=27,'Equivalencia BH-BMPT'!$D$28,IF(J185=28,'Equivalencia BH-BMPT'!$D$29,IF(J185=29,'Equivalencia BH-BMPT'!$D$30,IF(J185=30,'Equivalencia BH-BMPT'!$D$31,IF(J185=31,'Equivalencia BH-BMPT'!$D$32,IF(J185=32,'Equivalencia BH-BMPT'!$D$33,IF(J185=33,'Equivalencia BH-BMPT'!$D$34,IF(J185=34,'Equivalencia BH-BMPT'!$D$35,IF(J185=35,'Equivalencia BH-BMPT'!$D$36,IF(J185=36,'Equivalencia BH-BMPT'!$D$37,IF(J185=37,'Equivalencia BH-BMPT'!$D$38,IF(J185=38,'Equivalencia BH-BMPT'!#REF!,IF(J185=39,'Equivalencia BH-BMPT'!$D$40,IF(J185=40,'Equivalencia BH-BMPT'!$D$41,IF(J185=41,'Equivalencia BH-BMPT'!$D$42,IF(J185=42,'Equivalencia BH-BMPT'!$D$43,IF(J185=43,'Equivalencia BH-BMPT'!$D$44,IF(J185=44,'Equivalencia BH-BMPT'!$D$45,IF(J185=45,'Equivalencia BH-BMPT'!$D$46,"No ha seleccionado un número de programa")))))))))))))))))))))))))))))))))))))))))))))</f>
        <v>No ha seleccionado un número de programa</v>
      </c>
      <c r="L185" s="79">
        <v>0</v>
      </c>
      <c r="M185" s="76">
        <v>900156826</v>
      </c>
      <c r="N185" s="97" t="s">
        <v>598</v>
      </c>
      <c r="O185" s="110"/>
      <c r="P185" s="66"/>
      <c r="Q185" s="67"/>
      <c r="R185" s="110"/>
      <c r="S185" s="100">
        <v>41835024</v>
      </c>
      <c r="T185" s="100">
        <f t="shared" si="12"/>
        <v>41835024</v>
      </c>
      <c r="U185" s="100">
        <v>14893130</v>
      </c>
      <c r="V185" s="105">
        <v>43167</v>
      </c>
      <c r="W185" s="105">
        <v>43168</v>
      </c>
      <c r="X185" s="105">
        <v>43465</v>
      </c>
      <c r="Y185" s="86">
        <v>60</v>
      </c>
      <c r="Z185" s="86"/>
      <c r="AA185" s="68"/>
      <c r="AB185" s="62" t="s">
        <v>791</v>
      </c>
      <c r="AC185" s="62"/>
      <c r="AD185" s="62"/>
      <c r="AE185" s="62"/>
      <c r="AF185" s="69">
        <f t="shared" si="10"/>
        <v>0.35599668832507425</v>
      </c>
      <c r="AG185" s="27"/>
      <c r="AH185" s="27" t="b">
        <f t="shared" si="11"/>
        <v>1</v>
      </c>
    </row>
    <row r="186" spans="1:34" ht="44.25" customHeight="1" x14ac:dyDescent="0.25">
      <c r="A186" s="86">
        <v>27000</v>
      </c>
      <c r="B186" s="86">
        <v>2018</v>
      </c>
      <c r="C186" s="87" t="s">
        <v>360</v>
      </c>
      <c r="D186" s="74">
        <v>11</v>
      </c>
      <c r="E186" s="87" t="str">
        <f>IF(D186=1,'Tipo '!$B$2,IF(D186=2,'Tipo '!$B$3,IF(D186=3,'Tipo '!$B$4,IF(D186=4,'Tipo '!$B$5,IF(D186=5,'Tipo '!$B$6,IF(D186=6,'Tipo '!$B$7,IF(D186=7,'Tipo '!$B$8,IF(D186=8,'Tipo '!$B$9,IF(D186=9,'Tipo '!$B$10,IF(D186=10,'Tipo '!$B$11,IF(D186=11,'Tipo '!$B$12,IF(D186=12,'Tipo '!$B$13,IF(D186=13,'Tipo '!$B$14,IF(D186=14,'Tipo '!$B$15,IF(D186=15,'Tipo '!$B$16,IF(D186=16,'Tipo '!$B$17,IF(D186=17,'Tipo '!$B$18,IF(D186=18,'Tipo '!$B$19,IF(D186=19,'Tipo '!$B$20,IF(D186=20,'Tipo '!$B$21,"No ha seleccionado un tipo de contrato válido"))))))))))))))))))))</f>
        <v>SUMINISTRO</v>
      </c>
      <c r="F186" s="63" t="s">
        <v>104</v>
      </c>
      <c r="G186" s="63" t="s">
        <v>121</v>
      </c>
      <c r="H186" s="64" t="s">
        <v>524</v>
      </c>
      <c r="I186" s="83" t="s">
        <v>162</v>
      </c>
      <c r="J186" s="84"/>
      <c r="K186" s="65" t="str">
        <f>IF(J186=1,'Equivalencia BH-BMPT'!$D$2,IF(J186=2,'Equivalencia BH-BMPT'!$D$3,IF(J186=3,'Equivalencia BH-BMPT'!$D$4,IF(J186=4,'Equivalencia BH-BMPT'!$D$5,IF(J186=5,'Equivalencia BH-BMPT'!$D$6,IF(J186=6,'Equivalencia BH-BMPT'!$D$7,IF(J186=7,'Equivalencia BH-BMPT'!$D$8,IF(J186=8,'Equivalencia BH-BMPT'!$D$9,IF(J186=9,'Equivalencia BH-BMPT'!$D$10,IF(J186=10,'Equivalencia BH-BMPT'!$D$11,IF(J186=11,'Equivalencia BH-BMPT'!$D$12,IF(J186=12,'Equivalencia BH-BMPT'!$D$13,IF(J186=13,'Equivalencia BH-BMPT'!$D$14,IF(J186=14,'Equivalencia BH-BMPT'!$D$15,IF(J186=15,'Equivalencia BH-BMPT'!$D$16,IF(J186=16,'Equivalencia BH-BMPT'!$D$17,IF(J186=17,'Equivalencia BH-BMPT'!$D$18,IF(J186=18,'Equivalencia BH-BMPT'!$D$19,IF(J186=19,'Equivalencia BH-BMPT'!$D$20,IF(J186=20,'Equivalencia BH-BMPT'!$D$21,IF(J186=21,'Equivalencia BH-BMPT'!$D$22,IF(J186=22,'Equivalencia BH-BMPT'!$D$23,IF(J186=23,'Equivalencia BH-BMPT'!#REF!,IF(J186=24,'Equivalencia BH-BMPT'!$D$25,IF(J186=25,'Equivalencia BH-BMPT'!$D$26,IF(J186=26,'Equivalencia BH-BMPT'!$D$27,IF(J186=27,'Equivalencia BH-BMPT'!$D$28,IF(J186=28,'Equivalencia BH-BMPT'!$D$29,IF(J186=29,'Equivalencia BH-BMPT'!$D$30,IF(J186=30,'Equivalencia BH-BMPT'!$D$31,IF(J186=31,'Equivalencia BH-BMPT'!$D$32,IF(J186=32,'Equivalencia BH-BMPT'!$D$33,IF(J186=33,'Equivalencia BH-BMPT'!$D$34,IF(J186=34,'Equivalencia BH-BMPT'!$D$35,IF(J186=35,'Equivalencia BH-BMPT'!$D$36,IF(J186=36,'Equivalencia BH-BMPT'!$D$37,IF(J186=37,'Equivalencia BH-BMPT'!$D$38,IF(J186=38,'Equivalencia BH-BMPT'!#REF!,IF(J186=39,'Equivalencia BH-BMPT'!$D$40,IF(J186=40,'Equivalencia BH-BMPT'!$D$41,IF(J186=41,'Equivalencia BH-BMPT'!$D$42,IF(J186=42,'Equivalencia BH-BMPT'!$D$43,IF(J186=43,'Equivalencia BH-BMPT'!$D$44,IF(J186=44,'Equivalencia BH-BMPT'!$D$45,IF(J186=45,'Equivalencia BH-BMPT'!$D$46,"No ha seleccionado un número de programa")))))))))))))))))))))))))))))))))))))))))))))</f>
        <v>No ha seleccionado un número de programa</v>
      </c>
      <c r="L186" s="79">
        <v>0</v>
      </c>
      <c r="M186" s="76">
        <v>9010305577</v>
      </c>
      <c r="N186" s="97" t="s">
        <v>600</v>
      </c>
      <c r="O186" s="110"/>
      <c r="P186" s="66"/>
      <c r="Q186" s="67"/>
      <c r="R186" s="110"/>
      <c r="S186" s="100">
        <v>99178869</v>
      </c>
      <c r="T186" s="100">
        <f t="shared" si="12"/>
        <v>99178869</v>
      </c>
      <c r="U186" s="100">
        <v>48579447</v>
      </c>
      <c r="V186" s="105">
        <v>43186</v>
      </c>
      <c r="W186" s="105">
        <v>43186</v>
      </c>
      <c r="X186" s="105">
        <v>43565</v>
      </c>
      <c r="Y186" s="86">
        <v>570</v>
      </c>
      <c r="Z186" s="86"/>
      <c r="AA186" s="68"/>
      <c r="AB186" s="62" t="s">
        <v>791</v>
      </c>
      <c r="AC186" s="62"/>
      <c r="AD186" s="62"/>
      <c r="AE186" s="62"/>
      <c r="AF186" s="69">
        <f t="shared" si="10"/>
        <v>0.48981650516704317</v>
      </c>
      <c r="AG186" s="27"/>
      <c r="AH186" s="27" t="b">
        <f t="shared" si="11"/>
        <v>1</v>
      </c>
    </row>
    <row r="187" spans="1:34" ht="44.25" customHeight="1" x14ac:dyDescent="0.25">
      <c r="A187" s="86">
        <v>27479</v>
      </c>
      <c r="B187" s="86">
        <v>2018</v>
      </c>
      <c r="C187" s="87" t="s">
        <v>359</v>
      </c>
      <c r="D187" s="74">
        <v>11</v>
      </c>
      <c r="E187" s="87" t="str">
        <f>IF(D187=1,'Tipo '!$B$2,IF(D187=2,'Tipo '!$B$3,IF(D187=3,'Tipo '!$B$4,IF(D187=4,'Tipo '!$B$5,IF(D187=5,'Tipo '!$B$6,IF(D187=6,'Tipo '!$B$7,IF(D187=7,'Tipo '!$B$8,IF(D187=8,'Tipo '!$B$9,IF(D187=9,'Tipo '!$B$10,IF(D187=10,'Tipo '!$B$11,IF(D187=11,'Tipo '!$B$12,IF(D187=12,'Tipo '!$B$13,IF(D187=13,'Tipo '!$B$14,IF(D187=14,'Tipo '!$B$15,IF(D187=15,'Tipo '!$B$16,IF(D187=16,'Tipo '!$B$17,IF(D187=17,'Tipo '!$B$18,IF(D187=18,'Tipo '!$B$19,IF(D187=19,'Tipo '!$B$20,IF(D187=20,'Tipo '!$B$21,"No ha seleccionado un tipo de contrato válido"))))))))))))))))))))</f>
        <v>SUMINISTRO</v>
      </c>
      <c r="F187" s="63" t="s">
        <v>104</v>
      </c>
      <c r="G187" s="63" t="s">
        <v>121</v>
      </c>
      <c r="H187" s="64" t="s">
        <v>523</v>
      </c>
      <c r="I187" s="83" t="s">
        <v>162</v>
      </c>
      <c r="J187" s="84"/>
      <c r="K187" s="65" t="str">
        <f>IF(J187=1,'Equivalencia BH-BMPT'!$D$2,IF(J187=2,'Equivalencia BH-BMPT'!$D$3,IF(J187=3,'Equivalencia BH-BMPT'!$D$4,IF(J187=4,'Equivalencia BH-BMPT'!$D$5,IF(J187=5,'Equivalencia BH-BMPT'!$D$6,IF(J187=6,'Equivalencia BH-BMPT'!$D$7,IF(J187=7,'Equivalencia BH-BMPT'!$D$8,IF(J187=8,'Equivalencia BH-BMPT'!$D$9,IF(J187=9,'Equivalencia BH-BMPT'!$D$10,IF(J187=10,'Equivalencia BH-BMPT'!$D$11,IF(J187=11,'Equivalencia BH-BMPT'!$D$12,IF(J187=12,'Equivalencia BH-BMPT'!$D$13,IF(J187=13,'Equivalencia BH-BMPT'!$D$14,IF(J187=14,'Equivalencia BH-BMPT'!$D$15,IF(J187=15,'Equivalencia BH-BMPT'!$D$16,IF(J187=16,'Equivalencia BH-BMPT'!$D$17,IF(J187=17,'Equivalencia BH-BMPT'!$D$18,IF(J187=18,'Equivalencia BH-BMPT'!$D$19,IF(J187=19,'Equivalencia BH-BMPT'!$D$20,IF(J187=20,'Equivalencia BH-BMPT'!$D$21,IF(J187=21,'Equivalencia BH-BMPT'!$D$22,IF(J187=22,'Equivalencia BH-BMPT'!$D$23,IF(J187=23,'Equivalencia BH-BMPT'!#REF!,IF(J187=24,'Equivalencia BH-BMPT'!$D$25,IF(J187=25,'Equivalencia BH-BMPT'!$D$26,IF(J187=26,'Equivalencia BH-BMPT'!$D$27,IF(J187=27,'Equivalencia BH-BMPT'!$D$28,IF(J187=28,'Equivalencia BH-BMPT'!$D$29,IF(J187=29,'Equivalencia BH-BMPT'!$D$30,IF(J187=30,'Equivalencia BH-BMPT'!$D$31,IF(J187=31,'Equivalencia BH-BMPT'!$D$32,IF(J187=32,'Equivalencia BH-BMPT'!$D$33,IF(J187=33,'Equivalencia BH-BMPT'!$D$34,IF(J187=34,'Equivalencia BH-BMPT'!$D$35,IF(J187=35,'Equivalencia BH-BMPT'!$D$36,IF(J187=36,'Equivalencia BH-BMPT'!$D$37,IF(J187=37,'Equivalencia BH-BMPT'!$D$38,IF(J187=38,'Equivalencia BH-BMPT'!#REF!,IF(J187=39,'Equivalencia BH-BMPT'!$D$40,IF(J187=40,'Equivalencia BH-BMPT'!$D$41,IF(J187=41,'Equivalencia BH-BMPT'!$D$42,IF(J187=42,'Equivalencia BH-BMPT'!$D$43,IF(J187=43,'Equivalencia BH-BMPT'!$D$44,IF(J187=44,'Equivalencia BH-BMPT'!$D$45,IF(J187=45,'Equivalencia BH-BMPT'!$D$46,"No ha seleccionado un número de programa")))))))))))))))))))))))))))))))))))))))))))))</f>
        <v>No ha seleccionado un número de programa</v>
      </c>
      <c r="L187" s="79">
        <v>0</v>
      </c>
      <c r="M187" s="76">
        <v>9010361407</v>
      </c>
      <c r="N187" s="97" t="s">
        <v>599</v>
      </c>
      <c r="O187" s="110"/>
      <c r="P187" s="66"/>
      <c r="Q187" s="67"/>
      <c r="R187" s="110"/>
      <c r="S187" s="100">
        <v>2043807</v>
      </c>
      <c r="T187" s="100">
        <f t="shared" si="12"/>
        <v>2043807</v>
      </c>
      <c r="U187" s="100">
        <v>0</v>
      </c>
      <c r="V187" s="105">
        <v>43201</v>
      </c>
      <c r="W187" s="105">
        <v>43201</v>
      </c>
      <c r="X187" s="105">
        <v>43769</v>
      </c>
      <c r="Y187" s="86">
        <v>60</v>
      </c>
      <c r="Z187" s="86"/>
      <c r="AA187" s="68"/>
      <c r="AB187" s="62" t="s">
        <v>791</v>
      </c>
      <c r="AC187" s="62"/>
      <c r="AD187" s="62"/>
      <c r="AE187" s="62"/>
      <c r="AF187" s="69">
        <f t="shared" si="10"/>
        <v>0</v>
      </c>
      <c r="AG187" s="27"/>
      <c r="AH187" s="27" t="b">
        <f t="shared" si="11"/>
        <v>1</v>
      </c>
    </row>
    <row r="188" spans="1:34" ht="44.25" customHeight="1" x14ac:dyDescent="0.25">
      <c r="A188" s="86">
        <v>28538</v>
      </c>
      <c r="B188" s="86">
        <v>2018</v>
      </c>
      <c r="C188" s="87" t="s">
        <v>362</v>
      </c>
      <c r="D188" s="74">
        <v>11</v>
      </c>
      <c r="E188" s="87" t="str">
        <f>IF(D188=1,'Tipo '!$B$2,IF(D188=2,'Tipo '!$B$3,IF(D188=3,'Tipo '!$B$4,IF(D188=4,'Tipo '!$B$5,IF(D188=5,'Tipo '!$B$6,IF(D188=6,'Tipo '!$B$7,IF(D188=7,'Tipo '!$B$8,IF(D188=8,'Tipo '!$B$9,IF(D188=9,'Tipo '!$B$10,IF(D188=10,'Tipo '!$B$11,IF(D188=11,'Tipo '!$B$12,IF(D188=12,'Tipo '!$B$13,IF(D188=13,'Tipo '!$B$14,IF(D188=14,'Tipo '!$B$15,IF(D188=15,'Tipo '!$B$16,IF(D188=16,'Tipo '!$B$17,IF(D188=17,'Tipo '!$B$18,IF(D188=18,'Tipo '!$B$19,IF(D188=19,'Tipo '!$B$20,IF(D188=20,'Tipo '!$B$21,"No ha seleccionado un tipo de contrato válido"))))))))))))))))))))</f>
        <v>SUMINISTRO</v>
      </c>
      <c r="F188" s="63" t="s">
        <v>104</v>
      </c>
      <c r="G188" s="63" t="s">
        <v>121</v>
      </c>
      <c r="H188" s="64" t="s">
        <v>526</v>
      </c>
      <c r="I188" s="83" t="s">
        <v>162</v>
      </c>
      <c r="J188" s="84"/>
      <c r="K188" s="65" t="str">
        <f>IF(J188=1,'Equivalencia BH-BMPT'!$D$2,IF(J188=2,'Equivalencia BH-BMPT'!$D$3,IF(J188=3,'Equivalencia BH-BMPT'!$D$4,IF(J188=4,'Equivalencia BH-BMPT'!$D$5,IF(J188=5,'Equivalencia BH-BMPT'!$D$6,IF(J188=6,'Equivalencia BH-BMPT'!$D$7,IF(J188=7,'Equivalencia BH-BMPT'!$D$8,IF(J188=8,'Equivalencia BH-BMPT'!$D$9,IF(J188=9,'Equivalencia BH-BMPT'!$D$10,IF(J188=10,'Equivalencia BH-BMPT'!$D$11,IF(J188=11,'Equivalencia BH-BMPT'!$D$12,IF(J188=12,'Equivalencia BH-BMPT'!$D$13,IF(J188=13,'Equivalencia BH-BMPT'!$D$14,IF(J188=14,'Equivalencia BH-BMPT'!$D$15,IF(J188=15,'Equivalencia BH-BMPT'!$D$16,IF(J188=16,'Equivalencia BH-BMPT'!$D$17,IF(J188=17,'Equivalencia BH-BMPT'!$D$18,IF(J188=18,'Equivalencia BH-BMPT'!$D$19,IF(J188=19,'Equivalencia BH-BMPT'!$D$20,IF(J188=20,'Equivalencia BH-BMPT'!$D$21,IF(J188=21,'Equivalencia BH-BMPT'!$D$22,IF(J188=22,'Equivalencia BH-BMPT'!$D$23,IF(J188=23,'Equivalencia BH-BMPT'!#REF!,IF(J188=24,'Equivalencia BH-BMPT'!$D$25,IF(J188=25,'Equivalencia BH-BMPT'!$D$26,IF(J188=26,'Equivalencia BH-BMPT'!$D$27,IF(J188=27,'Equivalencia BH-BMPT'!$D$28,IF(J188=28,'Equivalencia BH-BMPT'!$D$29,IF(J188=29,'Equivalencia BH-BMPT'!$D$30,IF(J188=30,'Equivalencia BH-BMPT'!$D$31,IF(J188=31,'Equivalencia BH-BMPT'!$D$32,IF(J188=32,'Equivalencia BH-BMPT'!$D$33,IF(J188=33,'Equivalencia BH-BMPT'!$D$34,IF(J188=34,'Equivalencia BH-BMPT'!$D$35,IF(J188=35,'Equivalencia BH-BMPT'!$D$36,IF(J188=36,'Equivalencia BH-BMPT'!$D$37,IF(J188=37,'Equivalencia BH-BMPT'!$D$38,IF(J188=38,'Equivalencia BH-BMPT'!#REF!,IF(J188=39,'Equivalencia BH-BMPT'!$D$40,IF(J188=40,'Equivalencia BH-BMPT'!$D$41,IF(J188=41,'Equivalencia BH-BMPT'!$D$42,IF(J188=42,'Equivalencia BH-BMPT'!$D$43,IF(J188=43,'Equivalencia BH-BMPT'!$D$44,IF(J188=44,'Equivalencia BH-BMPT'!$D$45,IF(J188=45,'Equivalencia BH-BMPT'!$D$46,"No ha seleccionado un número de programa")))))))))))))))))))))))))))))))))))))))))))))</f>
        <v>No ha seleccionado un número de programa</v>
      </c>
      <c r="L188" s="79">
        <v>0</v>
      </c>
      <c r="M188" s="76">
        <v>8300013381</v>
      </c>
      <c r="N188" s="97" t="s">
        <v>601</v>
      </c>
      <c r="O188" s="110"/>
      <c r="P188" s="66"/>
      <c r="Q188" s="67"/>
      <c r="R188" s="110"/>
      <c r="S188" s="100">
        <v>46615870</v>
      </c>
      <c r="T188" s="100">
        <f t="shared" si="12"/>
        <v>46615870</v>
      </c>
      <c r="U188" s="100">
        <v>11273168</v>
      </c>
      <c r="V188" s="105">
        <v>43238</v>
      </c>
      <c r="W188" s="105">
        <v>43238</v>
      </c>
      <c r="X188" s="105">
        <v>43602</v>
      </c>
      <c r="Y188" s="86">
        <v>360</v>
      </c>
      <c r="Z188" s="86"/>
      <c r="AA188" s="68"/>
      <c r="AB188" s="62" t="s">
        <v>791</v>
      </c>
      <c r="AC188" s="62"/>
      <c r="AD188" s="62"/>
      <c r="AE188" s="62"/>
      <c r="AF188" s="69">
        <f t="shared" si="10"/>
        <v>0.24183111888719441</v>
      </c>
      <c r="AG188" s="27"/>
      <c r="AH188" s="27" t="b">
        <f t="shared" si="11"/>
        <v>1</v>
      </c>
    </row>
    <row r="189" spans="1:34" ht="44.25" customHeight="1" x14ac:dyDescent="0.25">
      <c r="A189" s="86">
        <v>32438</v>
      </c>
      <c r="B189" s="86">
        <v>2018</v>
      </c>
      <c r="C189" s="87"/>
      <c r="D189" s="86">
        <v>11</v>
      </c>
      <c r="E189" s="87" t="str">
        <f>IF(D189=1,'Tipo '!$B$2,IF(D189=2,'Tipo '!$B$3,IF(D189=3,'Tipo '!$B$4,IF(D189=4,'Tipo '!$B$5,IF(D189=5,'Tipo '!$B$6,IF(D189=6,'Tipo '!$B$7,IF(D189=7,'Tipo '!$B$8,IF(D189=8,'Tipo '!$B$9,IF(D189=9,'Tipo '!$B$10,IF(D189=10,'Tipo '!$B$11,IF(D189=11,'Tipo '!$B$12,IF(D189=12,'Tipo '!$B$13,IF(D189=13,'Tipo '!$B$14,IF(D189=14,'Tipo '!$B$15,IF(D189=15,'Tipo '!$B$16,IF(D189=16,'Tipo '!$B$17,IF(D189=17,'Tipo '!$B$18,IF(D189=18,'Tipo '!$B$19,IF(D189=19,'Tipo '!$B$20,IF(D189=20,'Tipo '!$B$21,"No ha seleccionado un tipo de contrato válido"))))))))))))))))))))</f>
        <v>SUMINISTRO</v>
      </c>
      <c r="F189" s="63" t="s">
        <v>104</v>
      </c>
      <c r="G189" s="63" t="s">
        <v>121</v>
      </c>
      <c r="H189" s="64" t="s">
        <v>637</v>
      </c>
      <c r="I189" s="83" t="s">
        <v>163</v>
      </c>
      <c r="J189" s="84">
        <v>19</v>
      </c>
      <c r="K189" s="65" t="str">
        <f>IF(J189=1,'Equivalencia BH-BMPT'!$D$2,IF(J189=2,'Equivalencia BH-BMPT'!$D$3,IF(J189=3,'Equivalencia BH-BMPT'!$D$4,IF(J189=4,'Equivalencia BH-BMPT'!$D$5,IF(J189=5,'Equivalencia BH-BMPT'!$D$6,IF(J189=6,'Equivalencia BH-BMPT'!$D$7,IF(J189=7,'Equivalencia BH-BMPT'!$D$8,IF(J189=8,'Equivalencia BH-BMPT'!$D$9,IF(J189=9,'Equivalencia BH-BMPT'!$D$10,IF(J189=10,'Equivalencia BH-BMPT'!$D$11,IF(J189=11,'Equivalencia BH-BMPT'!$D$12,IF(J189=12,'Equivalencia BH-BMPT'!$D$13,IF(J189=13,'Equivalencia BH-BMPT'!$D$14,IF(J189=14,'Equivalencia BH-BMPT'!$D$15,IF(J189=15,'Equivalencia BH-BMPT'!$D$16,IF(J189=16,'Equivalencia BH-BMPT'!$D$17,IF(J189=17,'Equivalencia BH-BMPT'!$D$18,IF(J189=18,'Equivalencia BH-BMPT'!$D$19,IF(J189=19,'Equivalencia BH-BMPT'!$D$20,IF(J189=20,'Equivalencia BH-BMPT'!$D$21,IF(J189=21,'Equivalencia BH-BMPT'!$D$22,IF(J189=22,'Equivalencia BH-BMPT'!$D$23,IF(J189=23,'Equivalencia BH-BMPT'!#REF!,IF(J189=24,'Equivalencia BH-BMPT'!$D$25,IF(J189=25,'Equivalencia BH-BMPT'!$D$26,IF(J189=26,'Equivalencia BH-BMPT'!$D$27,IF(J189=27,'Equivalencia BH-BMPT'!$D$28,IF(J189=28,'Equivalencia BH-BMPT'!$D$29,IF(J189=29,'Equivalencia BH-BMPT'!$D$30,IF(J189=30,'Equivalencia BH-BMPT'!$D$31,IF(J189=31,'Equivalencia BH-BMPT'!$D$32,IF(J189=32,'Equivalencia BH-BMPT'!$D$33,IF(J189=33,'Equivalencia BH-BMPT'!$D$34,IF(J189=34,'Equivalencia BH-BMPT'!$D$35,IF(J189=35,'Equivalencia BH-BMPT'!$D$36,IF(J189=36,'Equivalencia BH-BMPT'!$D$37,IF(J189=37,'Equivalencia BH-BMPT'!$D$38,IF(J189=38,'Equivalencia BH-BMPT'!#REF!,IF(J189=39,'Equivalencia BH-BMPT'!$D$40,IF(J189=40,'Equivalencia BH-BMPT'!$D$41,IF(J189=41,'Equivalencia BH-BMPT'!$D$42,IF(J189=42,'Equivalencia BH-BMPT'!$D$43,IF(J189=43,'Equivalencia BH-BMPT'!$D$44,IF(J189=44,'Equivalencia BH-BMPT'!$D$45,IF(J189=45,'Equivalencia BH-BMPT'!$D$46,"No ha seleccionado un número de programa")))))))))))))))))))))))))))))))))))))))))))))</f>
        <v>Seguridad y convivencia para todos</v>
      </c>
      <c r="L189" s="79" t="s">
        <v>643</v>
      </c>
      <c r="M189" s="113">
        <v>890301886</v>
      </c>
      <c r="N189" s="97" t="s">
        <v>785</v>
      </c>
      <c r="O189" s="110">
        <v>439718000</v>
      </c>
      <c r="P189" s="66"/>
      <c r="Q189" s="67"/>
      <c r="R189" s="100">
        <v>0</v>
      </c>
      <c r="S189" s="100"/>
      <c r="T189" s="100">
        <f t="shared" si="12"/>
        <v>439718000</v>
      </c>
      <c r="U189" s="100">
        <v>0</v>
      </c>
      <c r="V189" s="105">
        <v>43399</v>
      </c>
      <c r="W189" s="105">
        <v>43399</v>
      </c>
      <c r="X189" s="105">
        <v>43524</v>
      </c>
      <c r="Y189" s="114">
        <v>120</v>
      </c>
      <c r="Z189" s="86">
        <v>0</v>
      </c>
      <c r="AA189" s="68"/>
      <c r="AB189" s="62"/>
      <c r="AC189" s="62" t="s">
        <v>791</v>
      </c>
      <c r="AD189" s="62"/>
      <c r="AE189" s="62"/>
      <c r="AF189" s="69">
        <f t="shared" si="10"/>
        <v>0</v>
      </c>
      <c r="AG189" s="27"/>
      <c r="AH189" s="27" t="b">
        <f t="shared" si="11"/>
        <v>0</v>
      </c>
    </row>
    <row r="190" spans="1:34" ht="44.25" customHeight="1" x14ac:dyDescent="0.25">
      <c r="A190" s="86">
        <v>32446</v>
      </c>
      <c r="B190" s="86">
        <v>2018</v>
      </c>
      <c r="C190" s="87"/>
      <c r="D190" s="86">
        <v>11</v>
      </c>
      <c r="E190" s="87" t="str">
        <f>IF(D190=1,'Tipo '!$B$2,IF(D190=2,'Tipo '!$B$3,IF(D190=3,'Tipo '!$B$4,IF(D190=4,'Tipo '!$B$5,IF(D190=5,'Tipo '!$B$6,IF(D190=6,'Tipo '!$B$7,IF(D190=7,'Tipo '!$B$8,IF(D190=8,'Tipo '!$B$9,IF(D190=9,'Tipo '!$B$10,IF(D190=10,'Tipo '!$B$11,IF(D190=11,'Tipo '!$B$12,IF(D190=12,'Tipo '!$B$13,IF(D190=13,'Tipo '!$B$14,IF(D190=14,'Tipo '!$B$15,IF(D190=15,'Tipo '!$B$16,IF(D190=16,'Tipo '!$B$17,IF(D190=17,'Tipo '!$B$18,IF(D190=18,'Tipo '!$B$19,IF(D190=19,'Tipo '!$B$20,IF(D190=20,'Tipo '!$B$21,"No ha seleccionado un tipo de contrato válido"))))))))))))))))))))</f>
        <v>SUMINISTRO</v>
      </c>
      <c r="F190" s="63" t="s">
        <v>104</v>
      </c>
      <c r="G190" s="63" t="s">
        <v>121</v>
      </c>
      <c r="H190" s="64" t="s">
        <v>638</v>
      </c>
      <c r="I190" s="83" t="s">
        <v>163</v>
      </c>
      <c r="J190" s="84">
        <v>19</v>
      </c>
      <c r="K190" s="65" t="str">
        <f>IF(J190=1,'Equivalencia BH-BMPT'!$D$2,IF(J190=2,'Equivalencia BH-BMPT'!$D$3,IF(J190=3,'Equivalencia BH-BMPT'!$D$4,IF(J190=4,'Equivalencia BH-BMPT'!$D$5,IF(J190=5,'Equivalencia BH-BMPT'!$D$6,IF(J190=6,'Equivalencia BH-BMPT'!$D$7,IF(J190=7,'Equivalencia BH-BMPT'!$D$8,IF(J190=8,'Equivalencia BH-BMPT'!$D$9,IF(J190=9,'Equivalencia BH-BMPT'!$D$10,IF(J190=10,'Equivalencia BH-BMPT'!$D$11,IF(J190=11,'Equivalencia BH-BMPT'!$D$12,IF(J190=12,'Equivalencia BH-BMPT'!$D$13,IF(J190=13,'Equivalencia BH-BMPT'!$D$14,IF(J190=14,'Equivalencia BH-BMPT'!$D$15,IF(J190=15,'Equivalencia BH-BMPT'!$D$16,IF(J190=16,'Equivalencia BH-BMPT'!$D$17,IF(J190=17,'Equivalencia BH-BMPT'!$D$18,IF(J190=18,'Equivalencia BH-BMPT'!$D$19,IF(J190=19,'Equivalencia BH-BMPT'!$D$20,IF(J190=20,'Equivalencia BH-BMPT'!$D$21,IF(J190=21,'Equivalencia BH-BMPT'!$D$22,IF(J190=22,'Equivalencia BH-BMPT'!$D$23,IF(J190=23,'Equivalencia BH-BMPT'!#REF!,IF(J190=24,'Equivalencia BH-BMPT'!$D$25,IF(J190=25,'Equivalencia BH-BMPT'!$D$26,IF(J190=26,'Equivalencia BH-BMPT'!$D$27,IF(J190=27,'Equivalencia BH-BMPT'!$D$28,IF(J190=28,'Equivalencia BH-BMPT'!$D$29,IF(J190=29,'Equivalencia BH-BMPT'!$D$30,IF(J190=30,'Equivalencia BH-BMPT'!$D$31,IF(J190=31,'Equivalencia BH-BMPT'!$D$32,IF(J190=32,'Equivalencia BH-BMPT'!$D$33,IF(J190=33,'Equivalencia BH-BMPT'!$D$34,IF(J190=34,'Equivalencia BH-BMPT'!$D$35,IF(J190=35,'Equivalencia BH-BMPT'!$D$36,IF(J190=36,'Equivalencia BH-BMPT'!$D$37,IF(J190=37,'Equivalencia BH-BMPT'!$D$38,IF(J190=38,'Equivalencia BH-BMPT'!#REF!,IF(J190=39,'Equivalencia BH-BMPT'!$D$40,IF(J190=40,'Equivalencia BH-BMPT'!$D$41,IF(J190=41,'Equivalencia BH-BMPT'!$D$42,IF(J190=42,'Equivalencia BH-BMPT'!$D$43,IF(J190=43,'Equivalencia BH-BMPT'!$D$44,IF(J190=44,'Equivalencia BH-BMPT'!$D$45,IF(J190=45,'Equivalencia BH-BMPT'!$D$46,"No ha seleccionado un número de programa")))))))))))))))))))))))))))))))))))))))))))))</f>
        <v>Seguridad y convivencia para todos</v>
      </c>
      <c r="L190" s="79" t="s">
        <v>643</v>
      </c>
      <c r="M190" s="113">
        <v>809169776</v>
      </c>
      <c r="N190" s="97" t="s">
        <v>786</v>
      </c>
      <c r="O190" s="110">
        <v>86534688</v>
      </c>
      <c r="P190" s="66"/>
      <c r="Q190" s="67"/>
      <c r="R190" s="100">
        <v>0</v>
      </c>
      <c r="S190" s="100">
        <v>0</v>
      </c>
      <c r="T190" s="100">
        <f t="shared" si="12"/>
        <v>86534688</v>
      </c>
      <c r="U190" s="100">
        <v>0</v>
      </c>
      <c r="V190" s="105">
        <v>43399</v>
      </c>
      <c r="W190" s="105">
        <v>43399</v>
      </c>
      <c r="X190" s="105">
        <v>43524</v>
      </c>
      <c r="Y190" s="114">
        <v>120</v>
      </c>
      <c r="Z190" s="86">
        <v>0</v>
      </c>
      <c r="AA190" s="68"/>
      <c r="AB190" s="62"/>
      <c r="AC190" s="62" t="s">
        <v>791</v>
      </c>
      <c r="AD190" s="62"/>
      <c r="AE190" s="62"/>
      <c r="AF190" s="69">
        <f t="shared" si="10"/>
        <v>0</v>
      </c>
      <c r="AG190" s="27"/>
      <c r="AH190" s="27" t="b">
        <f t="shared" si="11"/>
        <v>0</v>
      </c>
    </row>
    <row r="191" spans="1:34" ht="44.25" customHeight="1" x14ac:dyDescent="0.25">
      <c r="A191" s="86">
        <v>32450</v>
      </c>
      <c r="B191" s="86">
        <v>2018</v>
      </c>
      <c r="C191" s="87"/>
      <c r="D191" s="86">
        <v>11</v>
      </c>
      <c r="E191" s="87" t="str">
        <f>IF(D191=1,'Tipo '!$B$2,IF(D191=2,'Tipo '!$B$3,IF(D191=3,'Tipo '!$B$4,IF(D191=4,'Tipo '!$B$5,IF(D191=5,'Tipo '!$B$6,IF(D191=6,'Tipo '!$B$7,IF(D191=7,'Tipo '!$B$8,IF(D191=8,'Tipo '!$B$9,IF(D191=9,'Tipo '!$B$10,IF(D191=10,'Tipo '!$B$11,IF(D191=11,'Tipo '!$B$12,IF(D191=12,'Tipo '!$B$13,IF(D191=13,'Tipo '!$B$14,IF(D191=14,'Tipo '!$B$15,IF(D191=15,'Tipo '!$B$16,IF(D191=16,'Tipo '!$B$17,IF(D191=17,'Tipo '!$B$18,IF(D191=18,'Tipo '!$B$19,IF(D191=19,'Tipo '!$B$20,IF(D191=20,'Tipo '!$B$21,"No ha seleccionado un tipo de contrato válido"))))))))))))))))))))</f>
        <v>SUMINISTRO</v>
      </c>
      <c r="F191" s="63" t="s">
        <v>104</v>
      </c>
      <c r="G191" s="63" t="s">
        <v>121</v>
      </c>
      <c r="H191" s="64" t="s">
        <v>639</v>
      </c>
      <c r="I191" s="83" t="s">
        <v>163</v>
      </c>
      <c r="J191" s="84">
        <v>19</v>
      </c>
      <c r="K191" s="65" t="str">
        <f>IF(J191=1,'Equivalencia BH-BMPT'!$D$2,IF(J191=2,'Equivalencia BH-BMPT'!$D$3,IF(J191=3,'Equivalencia BH-BMPT'!$D$4,IF(J191=4,'Equivalencia BH-BMPT'!$D$5,IF(J191=5,'Equivalencia BH-BMPT'!$D$6,IF(J191=6,'Equivalencia BH-BMPT'!$D$7,IF(J191=7,'Equivalencia BH-BMPT'!$D$8,IF(J191=8,'Equivalencia BH-BMPT'!$D$9,IF(J191=9,'Equivalencia BH-BMPT'!$D$10,IF(J191=10,'Equivalencia BH-BMPT'!$D$11,IF(J191=11,'Equivalencia BH-BMPT'!$D$12,IF(J191=12,'Equivalencia BH-BMPT'!$D$13,IF(J191=13,'Equivalencia BH-BMPT'!$D$14,IF(J191=14,'Equivalencia BH-BMPT'!$D$15,IF(J191=15,'Equivalencia BH-BMPT'!$D$16,IF(J191=16,'Equivalencia BH-BMPT'!$D$17,IF(J191=17,'Equivalencia BH-BMPT'!$D$18,IF(J191=18,'Equivalencia BH-BMPT'!$D$19,IF(J191=19,'Equivalencia BH-BMPT'!$D$20,IF(J191=20,'Equivalencia BH-BMPT'!$D$21,IF(J191=21,'Equivalencia BH-BMPT'!$D$22,IF(J191=22,'Equivalencia BH-BMPT'!$D$23,IF(J191=23,'Equivalencia BH-BMPT'!#REF!,IF(J191=24,'Equivalencia BH-BMPT'!$D$25,IF(J191=25,'Equivalencia BH-BMPT'!$D$26,IF(J191=26,'Equivalencia BH-BMPT'!$D$27,IF(J191=27,'Equivalencia BH-BMPT'!$D$28,IF(J191=28,'Equivalencia BH-BMPT'!$D$29,IF(J191=29,'Equivalencia BH-BMPT'!$D$30,IF(J191=30,'Equivalencia BH-BMPT'!$D$31,IF(J191=31,'Equivalencia BH-BMPT'!$D$32,IF(J191=32,'Equivalencia BH-BMPT'!$D$33,IF(J191=33,'Equivalencia BH-BMPT'!$D$34,IF(J191=34,'Equivalencia BH-BMPT'!$D$35,IF(J191=35,'Equivalencia BH-BMPT'!$D$36,IF(J191=36,'Equivalencia BH-BMPT'!$D$37,IF(J191=37,'Equivalencia BH-BMPT'!$D$38,IF(J191=38,'Equivalencia BH-BMPT'!#REF!,IF(J191=39,'Equivalencia BH-BMPT'!$D$40,IF(J191=40,'Equivalencia BH-BMPT'!$D$41,IF(J191=41,'Equivalencia BH-BMPT'!$D$42,IF(J191=42,'Equivalencia BH-BMPT'!$D$43,IF(J191=43,'Equivalencia BH-BMPT'!$D$44,IF(J191=44,'Equivalencia BH-BMPT'!$D$45,IF(J191=45,'Equivalencia BH-BMPT'!$D$46,"No ha seleccionado un número de programa")))))))))))))))))))))))))))))))))))))))))))))</f>
        <v>Seguridad y convivencia para todos</v>
      </c>
      <c r="L191" s="79" t="s">
        <v>643</v>
      </c>
      <c r="M191" s="113">
        <v>860025792</v>
      </c>
      <c r="N191" s="97" t="s">
        <v>787</v>
      </c>
      <c r="O191" s="110">
        <v>235650200</v>
      </c>
      <c r="P191" s="66"/>
      <c r="Q191" s="67"/>
      <c r="R191" s="100">
        <v>0</v>
      </c>
      <c r="S191" s="100">
        <v>0</v>
      </c>
      <c r="T191" s="100">
        <f t="shared" si="12"/>
        <v>235650200</v>
      </c>
      <c r="U191" s="100">
        <v>0</v>
      </c>
      <c r="V191" s="105">
        <v>43399</v>
      </c>
      <c r="W191" s="105">
        <v>43399</v>
      </c>
      <c r="X191" s="105">
        <v>43553</v>
      </c>
      <c r="Y191" s="62">
        <v>150</v>
      </c>
      <c r="Z191" s="86">
        <v>0</v>
      </c>
      <c r="AA191" s="68"/>
      <c r="AB191" s="62"/>
      <c r="AC191" s="62" t="s">
        <v>791</v>
      </c>
      <c r="AD191" s="62"/>
      <c r="AE191" s="62"/>
      <c r="AF191" s="69">
        <f t="shared" si="10"/>
        <v>0</v>
      </c>
      <c r="AG191" s="27"/>
      <c r="AH191" s="27" t="b">
        <f t="shared" si="11"/>
        <v>0</v>
      </c>
    </row>
    <row r="192" spans="1:34" ht="44.25" customHeight="1" x14ac:dyDescent="0.25">
      <c r="A192" s="86">
        <v>32457</v>
      </c>
      <c r="B192" s="86">
        <v>2018</v>
      </c>
      <c r="C192" s="87"/>
      <c r="D192" s="86">
        <v>11</v>
      </c>
      <c r="E192" s="87" t="str">
        <f>IF(D192=1,'Tipo '!$B$2,IF(D192=2,'Tipo '!$B$3,IF(D192=3,'Tipo '!$B$4,IF(D192=4,'Tipo '!$B$5,IF(D192=5,'Tipo '!$B$6,IF(D192=6,'Tipo '!$B$7,IF(D192=7,'Tipo '!$B$8,IF(D192=8,'Tipo '!$B$9,IF(D192=9,'Tipo '!$B$10,IF(D192=10,'Tipo '!$B$11,IF(D192=11,'Tipo '!$B$12,IF(D192=12,'Tipo '!$B$13,IF(D192=13,'Tipo '!$B$14,IF(D192=14,'Tipo '!$B$15,IF(D192=15,'Tipo '!$B$16,IF(D192=16,'Tipo '!$B$17,IF(D192=17,'Tipo '!$B$18,IF(D192=18,'Tipo '!$B$19,IF(D192=19,'Tipo '!$B$20,IF(D192=20,'Tipo '!$B$21,"No ha seleccionado un tipo de contrato válido"))))))))))))))))))))</f>
        <v>SUMINISTRO</v>
      </c>
      <c r="F192" s="63" t="s">
        <v>104</v>
      </c>
      <c r="G192" s="63" t="s">
        <v>121</v>
      </c>
      <c r="H192" s="64" t="s">
        <v>640</v>
      </c>
      <c r="I192" s="83" t="s">
        <v>163</v>
      </c>
      <c r="J192" s="84">
        <v>19</v>
      </c>
      <c r="K192" s="65" t="str">
        <f>IF(J192=1,'Equivalencia BH-BMPT'!$D$2,IF(J192=2,'Equivalencia BH-BMPT'!$D$3,IF(J192=3,'Equivalencia BH-BMPT'!$D$4,IF(J192=4,'Equivalencia BH-BMPT'!$D$5,IF(J192=5,'Equivalencia BH-BMPT'!$D$6,IF(J192=6,'Equivalencia BH-BMPT'!$D$7,IF(J192=7,'Equivalencia BH-BMPT'!$D$8,IF(J192=8,'Equivalencia BH-BMPT'!$D$9,IF(J192=9,'Equivalencia BH-BMPT'!$D$10,IF(J192=10,'Equivalencia BH-BMPT'!$D$11,IF(J192=11,'Equivalencia BH-BMPT'!$D$12,IF(J192=12,'Equivalencia BH-BMPT'!$D$13,IF(J192=13,'Equivalencia BH-BMPT'!$D$14,IF(J192=14,'Equivalencia BH-BMPT'!$D$15,IF(J192=15,'Equivalencia BH-BMPT'!$D$16,IF(J192=16,'Equivalencia BH-BMPT'!$D$17,IF(J192=17,'Equivalencia BH-BMPT'!$D$18,IF(J192=18,'Equivalencia BH-BMPT'!$D$19,IF(J192=19,'Equivalencia BH-BMPT'!$D$20,IF(J192=20,'Equivalencia BH-BMPT'!$D$21,IF(J192=21,'Equivalencia BH-BMPT'!$D$22,IF(J192=22,'Equivalencia BH-BMPT'!$D$23,IF(J192=23,'Equivalencia BH-BMPT'!#REF!,IF(J192=24,'Equivalencia BH-BMPT'!$D$25,IF(J192=25,'Equivalencia BH-BMPT'!$D$26,IF(J192=26,'Equivalencia BH-BMPT'!$D$27,IF(J192=27,'Equivalencia BH-BMPT'!$D$28,IF(J192=28,'Equivalencia BH-BMPT'!$D$29,IF(J192=29,'Equivalencia BH-BMPT'!$D$30,IF(J192=30,'Equivalencia BH-BMPT'!$D$31,IF(J192=31,'Equivalencia BH-BMPT'!$D$32,IF(J192=32,'Equivalencia BH-BMPT'!$D$33,IF(J192=33,'Equivalencia BH-BMPT'!$D$34,IF(J192=34,'Equivalencia BH-BMPT'!$D$35,IF(J192=35,'Equivalencia BH-BMPT'!$D$36,IF(J192=36,'Equivalencia BH-BMPT'!$D$37,IF(J192=37,'Equivalencia BH-BMPT'!$D$38,IF(J192=38,'Equivalencia BH-BMPT'!#REF!,IF(J192=39,'Equivalencia BH-BMPT'!$D$40,IF(J192=40,'Equivalencia BH-BMPT'!$D$41,IF(J192=41,'Equivalencia BH-BMPT'!$D$42,IF(J192=42,'Equivalencia BH-BMPT'!$D$43,IF(J192=43,'Equivalencia BH-BMPT'!$D$44,IF(J192=44,'Equivalencia BH-BMPT'!$D$45,IF(J192=45,'Equivalencia BH-BMPT'!$D$46,"No ha seleccionado un número de programa")))))))))))))))))))))))))))))))))))))))))))))</f>
        <v>Seguridad y convivencia para todos</v>
      </c>
      <c r="L192" s="79" t="s">
        <v>643</v>
      </c>
      <c r="M192" s="76">
        <v>860025792</v>
      </c>
      <c r="N192" s="97" t="s">
        <v>787</v>
      </c>
      <c r="O192" s="110">
        <v>228430800</v>
      </c>
      <c r="P192" s="66"/>
      <c r="Q192" s="67"/>
      <c r="R192" s="100">
        <v>0</v>
      </c>
      <c r="S192" s="100">
        <v>0</v>
      </c>
      <c r="T192" s="100">
        <f t="shared" si="12"/>
        <v>228430800</v>
      </c>
      <c r="U192" s="100">
        <v>0</v>
      </c>
      <c r="V192" s="105">
        <v>43399</v>
      </c>
      <c r="W192" s="105">
        <v>43399</v>
      </c>
      <c r="X192" s="105">
        <v>43553</v>
      </c>
      <c r="Y192" s="114">
        <v>150</v>
      </c>
      <c r="Z192" s="86">
        <v>0</v>
      </c>
      <c r="AA192" s="68"/>
      <c r="AB192" s="62"/>
      <c r="AC192" s="62" t="s">
        <v>791</v>
      </c>
      <c r="AD192" s="62"/>
      <c r="AE192" s="62"/>
      <c r="AF192" s="69">
        <f t="shared" si="10"/>
        <v>0</v>
      </c>
      <c r="AG192" s="27"/>
      <c r="AH192" s="27" t="b">
        <f t="shared" si="11"/>
        <v>0</v>
      </c>
    </row>
    <row r="193" spans="1:34" ht="44.25" customHeight="1" x14ac:dyDescent="0.25">
      <c r="A193" s="86" t="s">
        <v>636</v>
      </c>
      <c r="B193" s="86">
        <v>2018</v>
      </c>
      <c r="C193" s="87"/>
      <c r="D193" s="86">
        <v>20</v>
      </c>
      <c r="E193" s="87" t="str">
        <f>IF(D193=1,'Tipo '!$B$2,IF(D193=2,'Tipo '!$B$3,IF(D193=3,'Tipo '!$B$4,IF(D193=4,'Tipo '!$B$5,IF(D193=5,'Tipo '!$B$6,IF(D193=6,'Tipo '!$B$7,IF(D193=7,'Tipo '!$B$8,IF(D193=8,'Tipo '!$B$9,IF(D193=9,'Tipo '!$B$10,IF(D193=10,'Tipo '!$B$11,IF(D193=11,'Tipo '!$B$12,IF(D193=12,'Tipo '!$B$13,IF(D193=13,'Tipo '!$B$14,IF(D193=14,'Tipo '!$B$15,IF(D193=15,'Tipo '!$B$16,IF(D193=16,'Tipo '!$B$17,IF(D193=17,'Tipo '!$B$18,IF(D193=18,'Tipo '!$B$19,IF(D193=19,'Tipo '!$B$20,IF(D193=20,'Tipo '!$B$21,"No ha seleccionado un tipo de contrato válido"))))))))))))))))))))</f>
        <v>OTROS GASTOS</v>
      </c>
      <c r="F193" s="63"/>
      <c r="G193" s="63"/>
      <c r="H193" s="64" t="s">
        <v>641</v>
      </c>
      <c r="I193" s="83" t="s">
        <v>163</v>
      </c>
      <c r="J193" s="84">
        <v>45</v>
      </c>
      <c r="K193" s="65" t="str">
        <f>IF(J193=1,'Equivalencia BH-BMPT'!$D$2,IF(J193=2,'Equivalencia BH-BMPT'!$D$3,IF(J193=3,'Equivalencia BH-BMPT'!$D$4,IF(J193=4,'Equivalencia BH-BMPT'!$D$5,IF(J193=5,'Equivalencia BH-BMPT'!$D$6,IF(J193=6,'Equivalencia BH-BMPT'!$D$7,IF(J193=7,'Equivalencia BH-BMPT'!$D$8,IF(J193=8,'Equivalencia BH-BMPT'!$D$9,IF(J193=9,'Equivalencia BH-BMPT'!$D$10,IF(J193=10,'Equivalencia BH-BMPT'!$D$11,IF(J193=11,'Equivalencia BH-BMPT'!$D$12,IF(J193=12,'Equivalencia BH-BMPT'!$D$13,IF(J193=13,'Equivalencia BH-BMPT'!$D$14,IF(J193=14,'Equivalencia BH-BMPT'!$D$15,IF(J193=15,'Equivalencia BH-BMPT'!$D$16,IF(J193=16,'Equivalencia BH-BMPT'!$D$17,IF(J193=17,'Equivalencia BH-BMPT'!$D$18,IF(J193=18,'Equivalencia BH-BMPT'!$D$19,IF(J193=19,'Equivalencia BH-BMPT'!$D$20,IF(J193=20,'Equivalencia BH-BMPT'!$D$21,IF(J193=21,'Equivalencia BH-BMPT'!$D$22,IF(J193=22,'Equivalencia BH-BMPT'!$D$23,IF(J193=23,'Equivalencia BH-BMPT'!#REF!,IF(J193=24,'Equivalencia BH-BMPT'!$D$25,IF(J193=25,'Equivalencia BH-BMPT'!$D$26,IF(J193=26,'Equivalencia BH-BMPT'!$D$27,IF(J193=27,'Equivalencia BH-BMPT'!$D$28,IF(J193=28,'Equivalencia BH-BMPT'!$D$29,IF(J193=29,'Equivalencia BH-BMPT'!$D$30,IF(J193=30,'Equivalencia BH-BMPT'!$D$31,IF(J193=31,'Equivalencia BH-BMPT'!$D$32,IF(J193=32,'Equivalencia BH-BMPT'!$D$33,IF(J193=33,'Equivalencia BH-BMPT'!$D$34,IF(J193=34,'Equivalencia BH-BMPT'!$D$35,IF(J193=35,'Equivalencia BH-BMPT'!$D$36,IF(J193=36,'Equivalencia BH-BMPT'!$D$37,IF(J193=37,'Equivalencia BH-BMPT'!$D$38,IF(J193=38,'Equivalencia BH-BMPT'!#REF!,IF(J193=39,'Equivalencia BH-BMPT'!$D$40,IF(J193=40,'Equivalencia BH-BMPT'!$D$41,IF(J193=41,'Equivalencia BH-BMPT'!$D$42,IF(J193=42,'Equivalencia BH-BMPT'!$D$43,IF(J193=43,'Equivalencia BH-BMPT'!$D$44,IF(J193=44,'Equivalencia BH-BMPT'!$D$45,IF(J193=45,'Equivalencia BH-BMPT'!$D$46,"No ha seleccionado un número de programa")))))))))))))))))))))))))))))))))))))))))))))</f>
        <v>Gobernanza e influencia local, regional e internacional</v>
      </c>
      <c r="L193" s="79">
        <v>1326</v>
      </c>
      <c r="M193" s="62"/>
      <c r="N193" s="97" t="s">
        <v>790</v>
      </c>
      <c r="O193" s="110">
        <v>573260271</v>
      </c>
      <c r="P193" s="66"/>
      <c r="Q193" s="67"/>
      <c r="R193" s="100"/>
      <c r="S193" s="100"/>
      <c r="T193" s="100">
        <f t="shared" si="12"/>
        <v>573260271</v>
      </c>
      <c r="U193" s="100">
        <v>525401814</v>
      </c>
      <c r="V193" s="105"/>
      <c r="W193" s="105"/>
      <c r="X193" s="105"/>
      <c r="Y193" s="86"/>
      <c r="Z193" s="86"/>
      <c r="AA193" s="68"/>
      <c r="AB193" s="62"/>
      <c r="AC193" s="62"/>
      <c r="AD193" s="62" t="s">
        <v>791</v>
      </c>
      <c r="AE193" s="62"/>
      <c r="AF193" s="69">
        <f t="shared" si="10"/>
        <v>0.91651530827957894</v>
      </c>
      <c r="AG193" s="27"/>
      <c r="AH193" s="27" t="b">
        <f t="shared" si="11"/>
        <v>0</v>
      </c>
    </row>
    <row r="194" spans="1:34" ht="44.25" customHeight="1" x14ac:dyDescent="0.25">
      <c r="A194" s="86" t="s">
        <v>792</v>
      </c>
      <c r="B194" s="86">
        <v>2018</v>
      </c>
      <c r="C194" s="87"/>
      <c r="D194" s="86">
        <v>20</v>
      </c>
      <c r="E194" s="87" t="str">
        <f>IF(D194=1,'Tipo '!$B$2,IF(D194=2,'Tipo '!$B$3,IF(D194=3,'Tipo '!$B$4,IF(D194=4,'Tipo '!$B$5,IF(D194=5,'Tipo '!$B$6,IF(D194=6,'Tipo '!$B$7,IF(D194=7,'Tipo '!$B$8,IF(D194=8,'Tipo '!$B$9,IF(D194=9,'Tipo '!$B$10,IF(D194=10,'Tipo '!$B$11,IF(D194=11,'Tipo '!$B$12,IF(D194=12,'Tipo '!$B$13,IF(D194=13,'Tipo '!$B$14,IF(D194=14,'Tipo '!$B$15,IF(D194=15,'Tipo '!$B$16,IF(D194=16,'Tipo '!$B$17,IF(D194=17,'Tipo '!$B$18,IF(D194=18,'Tipo '!$B$19,IF(D194=19,'Tipo '!$B$20,IF(D194=20,'Tipo '!$B$21,"No ha seleccionado un tipo de contrato válido"))))))))))))))))))))</f>
        <v>OTROS GASTOS</v>
      </c>
      <c r="F194" s="63"/>
      <c r="G194" s="63"/>
      <c r="H194" s="64" t="s">
        <v>793</v>
      </c>
      <c r="I194" s="83" t="s">
        <v>163</v>
      </c>
      <c r="J194" s="84">
        <v>18</v>
      </c>
      <c r="K194" s="65" t="str">
        <f>IF(J194=1,'Equivalencia BH-BMPT'!$D$2,IF(J194=2,'Equivalencia BH-BMPT'!$D$3,IF(J194=3,'Equivalencia BH-BMPT'!$D$4,IF(J194=4,'Equivalencia BH-BMPT'!$D$5,IF(J194=5,'Equivalencia BH-BMPT'!$D$6,IF(J194=6,'Equivalencia BH-BMPT'!$D$7,IF(J194=7,'Equivalencia BH-BMPT'!$D$8,IF(J194=8,'Equivalencia BH-BMPT'!$D$9,IF(J194=9,'Equivalencia BH-BMPT'!$D$10,IF(J194=10,'Equivalencia BH-BMPT'!$D$11,IF(J194=11,'Equivalencia BH-BMPT'!$D$12,IF(J194=12,'Equivalencia BH-BMPT'!$D$13,IF(J194=13,'Equivalencia BH-BMPT'!$D$14,IF(J194=14,'Equivalencia BH-BMPT'!$D$15,IF(J194=15,'Equivalencia BH-BMPT'!$D$16,IF(J194=16,'Equivalencia BH-BMPT'!$D$17,IF(J194=17,'Equivalencia BH-BMPT'!$D$18,IF(J194=18,'Equivalencia BH-BMPT'!$D$19,IF(J194=19,'Equivalencia BH-BMPT'!$D$20,IF(J194=20,'Equivalencia BH-BMPT'!$D$21,IF(J194=21,'Equivalencia BH-BMPT'!$D$22,IF(J194=22,'Equivalencia BH-BMPT'!$D$23,IF(J194=23,'Equivalencia BH-BMPT'!#REF!,IF(J194=24,'Equivalencia BH-BMPT'!$D$25,IF(J194=25,'Equivalencia BH-BMPT'!$D$26,IF(J194=26,'Equivalencia BH-BMPT'!$D$27,IF(J194=27,'Equivalencia BH-BMPT'!$D$28,IF(J194=28,'Equivalencia BH-BMPT'!$D$29,IF(J194=29,'Equivalencia BH-BMPT'!$D$30,IF(J194=30,'Equivalencia BH-BMPT'!$D$31,IF(J194=31,'Equivalencia BH-BMPT'!$D$32,IF(J194=32,'Equivalencia BH-BMPT'!$D$33,IF(J194=33,'Equivalencia BH-BMPT'!$D$34,IF(J194=34,'Equivalencia BH-BMPT'!$D$35,IF(J194=35,'Equivalencia BH-BMPT'!$D$36,IF(J194=36,'Equivalencia BH-BMPT'!$D$37,IF(J194=37,'Equivalencia BH-BMPT'!$D$38,IF(J194=38,'Equivalencia BH-BMPT'!#REF!,IF(J194=39,'Equivalencia BH-BMPT'!$D$40,IF(J194=40,'Equivalencia BH-BMPT'!$D$41,IF(J194=41,'Equivalencia BH-BMPT'!$D$42,IF(J194=42,'Equivalencia BH-BMPT'!$D$43,IF(J194=43,'Equivalencia BH-BMPT'!$D$44,IF(J194=44,'Equivalencia BH-BMPT'!$D$45,IF(J194=45,'Equivalencia BH-BMPT'!$D$46,"No ha seleccionado un número de programa")))))))))))))))))))))))))))))))))))))))))))))</f>
        <v>Mejor movilidad para todos</v>
      </c>
      <c r="L194" s="79" t="s">
        <v>644</v>
      </c>
      <c r="M194" s="62"/>
      <c r="N194" s="97" t="s">
        <v>794</v>
      </c>
      <c r="O194" s="110">
        <v>207464264</v>
      </c>
      <c r="P194" s="66"/>
      <c r="Q194" s="67"/>
      <c r="R194" s="100"/>
      <c r="S194" s="100"/>
      <c r="T194" s="100">
        <f t="shared" si="12"/>
        <v>207464264</v>
      </c>
      <c r="U194" s="100">
        <v>207464264</v>
      </c>
      <c r="V194" s="105"/>
      <c r="W194" s="105"/>
      <c r="X194" s="105"/>
      <c r="Y194" s="86"/>
      <c r="Z194" s="86"/>
      <c r="AA194" s="68"/>
      <c r="AB194" s="62"/>
      <c r="AC194" s="62"/>
      <c r="AD194" s="62" t="s">
        <v>791</v>
      </c>
      <c r="AE194" s="62"/>
      <c r="AF194" s="69">
        <f>SUM(U194/T194)</f>
        <v>1</v>
      </c>
      <c r="AG194" s="27"/>
      <c r="AH194" s="27" t="b">
        <f>IF(I194="Funcionamiento",J194=0,J194="")</f>
        <v>0</v>
      </c>
    </row>
    <row r="195" spans="1:34" ht="44.25" customHeight="1" x14ac:dyDescent="0.25">
      <c r="A195" s="86">
        <v>2</v>
      </c>
      <c r="B195" s="86">
        <v>2017</v>
      </c>
      <c r="C195" s="87" t="s">
        <v>797</v>
      </c>
      <c r="D195" s="86">
        <v>16</v>
      </c>
      <c r="E195" s="87" t="str">
        <f>IF(D195=1,'Tipo '!$B$2,IF(D195=2,'Tipo '!$B$3,IF(D195=3,'Tipo '!$B$4,IF(D195=4,'Tipo '!$B$5,IF(D195=5,'Tipo '!$B$6,IF(D195=6,'Tipo '!$B$7,IF(D195=7,'Tipo '!$B$8,IF(D195=8,'Tipo '!$B$9,IF(D195=9,'Tipo '!$B$10,IF(D195=10,'Tipo '!$B$11,IF(D195=11,'Tipo '!$B$12,IF(D195=12,'Tipo '!$B$13,IF(D195=13,'Tipo '!$B$14,IF(D195=14,'Tipo '!$B$15,IF(D195=15,'Tipo '!$B$16,IF(D195=16,'Tipo '!$B$17,IF(D195=17,'Tipo '!$B$18,IF(D195=18,'Tipo '!$B$19,IF(D195=19,'Tipo '!$B$20,IF(D195=20,'Tipo '!$B$21,"No ha seleccionado un tipo de contrato válido"))))))))))))))))))))</f>
        <v>CONTRATOS INTERADMINISTRATIVOS</v>
      </c>
      <c r="F195" s="63" t="s">
        <v>107</v>
      </c>
      <c r="G195" s="63" t="s">
        <v>111</v>
      </c>
      <c r="H195" s="64" t="s">
        <v>804</v>
      </c>
      <c r="I195" s="83" t="s">
        <v>162</v>
      </c>
      <c r="J195" s="84"/>
      <c r="K195" s="65" t="str">
        <f>IF(J195=1,'Equivalencia BH-BMPT'!$D$2,IF(J195=2,'Equivalencia BH-BMPT'!$D$3,IF(J195=3,'Equivalencia BH-BMPT'!$D$4,IF(J195=4,'Equivalencia BH-BMPT'!$D$5,IF(J195=5,'Equivalencia BH-BMPT'!$D$6,IF(J195=6,'Equivalencia BH-BMPT'!$D$7,IF(J195=7,'Equivalencia BH-BMPT'!$D$8,IF(J195=8,'Equivalencia BH-BMPT'!$D$9,IF(J195=9,'Equivalencia BH-BMPT'!$D$10,IF(J195=10,'Equivalencia BH-BMPT'!$D$11,IF(J195=11,'Equivalencia BH-BMPT'!$D$12,IF(J195=12,'Equivalencia BH-BMPT'!$D$13,IF(J195=13,'Equivalencia BH-BMPT'!$D$14,IF(J195=14,'Equivalencia BH-BMPT'!$D$15,IF(J195=15,'Equivalencia BH-BMPT'!$D$16,IF(J195=16,'Equivalencia BH-BMPT'!$D$17,IF(J195=17,'Equivalencia BH-BMPT'!$D$18,IF(J195=18,'Equivalencia BH-BMPT'!$D$19,IF(J195=19,'Equivalencia BH-BMPT'!$D$20,IF(J195=20,'Equivalencia BH-BMPT'!$D$21,IF(J195=21,'Equivalencia BH-BMPT'!$D$22,IF(J195=22,'Equivalencia BH-BMPT'!$D$23,IF(J195=23,'Equivalencia BH-BMPT'!#REF!,IF(J195=24,'Equivalencia BH-BMPT'!$D$25,IF(J195=25,'Equivalencia BH-BMPT'!$D$26,IF(J195=26,'Equivalencia BH-BMPT'!$D$27,IF(J195=27,'Equivalencia BH-BMPT'!$D$28,IF(J195=28,'Equivalencia BH-BMPT'!$D$29,IF(J195=29,'Equivalencia BH-BMPT'!$D$30,IF(J195=30,'Equivalencia BH-BMPT'!$D$31,IF(J195=31,'Equivalencia BH-BMPT'!$D$32,IF(J195=32,'Equivalencia BH-BMPT'!$D$33,IF(J195=33,'Equivalencia BH-BMPT'!$D$34,IF(J195=34,'Equivalencia BH-BMPT'!$D$35,IF(J195=35,'Equivalencia BH-BMPT'!$D$36,IF(J195=36,'Equivalencia BH-BMPT'!$D$37,IF(J195=37,'Equivalencia BH-BMPT'!$D$38,IF(J195=38,'Equivalencia BH-BMPT'!#REF!,IF(J195=39,'Equivalencia BH-BMPT'!$D$40,IF(J195=40,'Equivalencia BH-BMPT'!$D$41,IF(J195=41,'Equivalencia BH-BMPT'!$D$42,IF(J195=42,'Equivalencia BH-BMPT'!$D$43,IF(J195=43,'Equivalencia BH-BMPT'!$D$44,IF(J195=44,'Equivalencia BH-BMPT'!$D$45,IF(J195=45,'Equivalencia BH-BMPT'!$D$46,"No ha seleccionado un número de programa")))))))))))))))))))))))))))))))))))))))))))))</f>
        <v>No ha seleccionado un número de programa</v>
      </c>
      <c r="L195" s="79"/>
      <c r="M195" s="62" t="s">
        <v>813</v>
      </c>
      <c r="N195" s="97" t="s">
        <v>814</v>
      </c>
      <c r="O195" s="73"/>
      <c r="P195" s="66"/>
      <c r="Q195" s="67"/>
      <c r="R195" s="100">
        <v>1</v>
      </c>
      <c r="S195" s="100">
        <v>1713979</v>
      </c>
      <c r="T195" s="100">
        <f t="shared" si="12"/>
        <v>1713979</v>
      </c>
      <c r="U195" s="100">
        <v>1713979</v>
      </c>
      <c r="V195" s="105">
        <v>43132</v>
      </c>
      <c r="W195" s="105">
        <v>43133</v>
      </c>
      <c r="X195" s="105"/>
      <c r="Y195" s="86">
        <v>300</v>
      </c>
      <c r="Z195" s="86">
        <v>30</v>
      </c>
      <c r="AA195" s="68"/>
      <c r="AB195" s="62"/>
      <c r="AC195" s="62"/>
      <c r="AD195" s="62" t="s">
        <v>791</v>
      </c>
      <c r="AE195" s="62"/>
      <c r="AF195" s="69">
        <f>SUM(U195/T195)</f>
        <v>1</v>
      </c>
      <c r="AG195" s="27"/>
      <c r="AH195" s="27" t="b">
        <f>IF(I195="Funcionamiento",J195=0,J195="")</f>
        <v>1</v>
      </c>
    </row>
    <row r="196" spans="1:34" ht="44.25" customHeight="1" x14ac:dyDescent="0.25">
      <c r="A196" s="86">
        <v>72</v>
      </c>
      <c r="B196" s="86">
        <v>2017</v>
      </c>
      <c r="C196" s="87" t="s">
        <v>798</v>
      </c>
      <c r="D196" s="86">
        <v>19</v>
      </c>
      <c r="E196" s="87" t="str">
        <f>IF(D196=1,'Tipo '!$B$2,IF(D196=2,'Tipo '!$B$3,IF(D196=3,'Tipo '!$B$4,IF(D196=4,'Tipo '!$B$5,IF(D196=5,'Tipo '!$B$6,IF(D196=6,'Tipo '!$B$7,IF(D196=7,'Tipo '!$B$8,IF(D196=8,'Tipo '!$B$9,IF(D196=9,'Tipo '!$B$10,IF(D196=10,'Tipo '!$B$11,IF(D196=11,'Tipo '!$B$12,IF(D196=12,'Tipo '!$B$13,IF(D196=13,'Tipo '!$B$14,IF(D196=14,'Tipo '!$B$15,IF(D196=15,'Tipo '!$B$16,IF(D196=16,'Tipo '!$B$17,IF(D196=17,'Tipo '!$B$18,IF(D196=18,'Tipo '!$B$19,IF(D196=19,'Tipo '!$B$20,IF(D196=20,'Tipo '!$B$21,"No ha seleccionado un tipo de contrato válido"))))))))))))))))))))</f>
        <v>OTROS</v>
      </c>
      <c r="F196" s="63" t="s">
        <v>104</v>
      </c>
      <c r="G196" s="63" t="s">
        <v>121</v>
      </c>
      <c r="H196" s="64" t="s">
        <v>805</v>
      </c>
      <c r="I196" s="83" t="s">
        <v>162</v>
      </c>
      <c r="J196" s="84"/>
      <c r="K196" s="65" t="str">
        <f>IF(J196=1,'Equivalencia BH-BMPT'!$D$2,IF(J196=2,'Equivalencia BH-BMPT'!$D$3,IF(J196=3,'Equivalencia BH-BMPT'!$D$4,IF(J196=4,'Equivalencia BH-BMPT'!$D$5,IF(J196=5,'Equivalencia BH-BMPT'!$D$6,IF(J196=6,'Equivalencia BH-BMPT'!$D$7,IF(J196=7,'Equivalencia BH-BMPT'!$D$8,IF(J196=8,'Equivalencia BH-BMPT'!$D$9,IF(J196=9,'Equivalencia BH-BMPT'!$D$10,IF(J196=10,'Equivalencia BH-BMPT'!$D$11,IF(J196=11,'Equivalencia BH-BMPT'!$D$12,IF(J196=12,'Equivalencia BH-BMPT'!$D$13,IF(J196=13,'Equivalencia BH-BMPT'!$D$14,IF(J196=14,'Equivalencia BH-BMPT'!$D$15,IF(J196=15,'Equivalencia BH-BMPT'!$D$16,IF(J196=16,'Equivalencia BH-BMPT'!$D$17,IF(J196=17,'Equivalencia BH-BMPT'!$D$18,IF(J196=18,'Equivalencia BH-BMPT'!$D$19,IF(J196=19,'Equivalencia BH-BMPT'!$D$20,IF(J196=20,'Equivalencia BH-BMPT'!$D$21,IF(J196=21,'Equivalencia BH-BMPT'!$D$22,IF(J196=22,'Equivalencia BH-BMPT'!$D$23,IF(J196=23,'Equivalencia BH-BMPT'!#REF!,IF(J196=24,'Equivalencia BH-BMPT'!$D$25,IF(J196=25,'Equivalencia BH-BMPT'!$D$26,IF(J196=26,'Equivalencia BH-BMPT'!$D$27,IF(J196=27,'Equivalencia BH-BMPT'!$D$28,IF(J196=28,'Equivalencia BH-BMPT'!$D$29,IF(J196=29,'Equivalencia BH-BMPT'!$D$30,IF(J196=30,'Equivalencia BH-BMPT'!$D$31,IF(J196=31,'Equivalencia BH-BMPT'!$D$32,IF(J196=32,'Equivalencia BH-BMPT'!$D$33,IF(J196=33,'Equivalencia BH-BMPT'!$D$34,IF(J196=34,'Equivalencia BH-BMPT'!$D$35,IF(J196=35,'Equivalencia BH-BMPT'!$D$36,IF(J196=36,'Equivalencia BH-BMPT'!$D$37,IF(J196=37,'Equivalencia BH-BMPT'!$D$38,IF(J196=38,'Equivalencia BH-BMPT'!#REF!,IF(J196=39,'Equivalencia BH-BMPT'!$D$40,IF(J196=40,'Equivalencia BH-BMPT'!$D$41,IF(J196=41,'Equivalencia BH-BMPT'!$D$42,IF(J196=42,'Equivalencia BH-BMPT'!$D$43,IF(J196=43,'Equivalencia BH-BMPT'!$D$44,IF(J196=44,'Equivalencia BH-BMPT'!$D$45,IF(J196=45,'Equivalencia BH-BMPT'!$D$46,"No ha seleccionado un número de programa")))))))))))))))))))))))))))))))))))))))))))))</f>
        <v>No ha seleccionado un número de programa</v>
      </c>
      <c r="L196" s="79"/>
      <c r="M196" s="62">
        <v>900381561</v>
      </c>
      <c r="N196" s="97" t="s">
        <v>815</v>
      </c>
      <c r="O196" s="73"/>
      <c r="P196" s="66"/>
      <c r="Q196" s="67"/>
      <c r="R196" s="100">
        <v>2</v>
      </c>
      <c r="S196" s="100">
        <v>25121131</v>
      </c>
      <c r="T196" s="100">
        <f t="shared" si="12"/>
        <v>25121131</v>
      </c>
      <c r="U196" s="100">
        <v>25121131</v>
      </c>
      <c r="V196" s="105">
        <v>43104</v>
      </c>
      <c r="W196" s="105">
        <v>43105</v>
      </c>
      <c r="X196" s="105"/>
      <c r="Y196" s="115">
        <v>310</v>
      </c>
      <c r="Z196" s="86">
        <v>40</v>
      </c>
      <c r="AA196" s="68"/>
      <c r="AB196" s="62"/>
      <c r="AC196" s="62"/>
      <c r="AD196" s="62" t="s">
        <v>791</v>
      </c>
      <c r="AE196" s="62"/>
      <c r="AF196" s="69">
        <f>SUM(U196/T196)</f>
        <v>1</v>
      </c>
      <c r="AG196" s="27"/>
      <c r="AH196" s="27" t="b">
        <f>IF(I196="Funcionamiento",J196=0,J196="")</f>
        <v>1</v>
      </c>
    </row>
    <row r="197" spans="1:34" ht="44.25" customHeight="1" x14ac:dyDescent="0.25">
      <c r="A197" s="86">
        <v>84</v>
      </c>
      <c r="B197" s="86">
        <v>2017</v>
      </c>
      <c r="C197" s="87" t="s">
        <v>799</v>
      </c>
      <c r="D197" s="86">
        <v>4</v>
      </c>
      <c r="E197" s="87" t="str">
        <f>IF(D197=1,'Tipo '!$B$2,IF(D197=2,'Tipo '!$B$3,IF(D197=3,'Tipo '!$B$4,IF(D197=4,'Tipo '!$B$5,IF(D197=5,'Tipo '!$B$6,IF(D197=6,'Tipo '!$B$7,IF(D197=7,'Tipo '!$B$8,IF(D197=8,'Tipo '!$B$9,IF(D197=9,'Tipo '!$B$10,IF(D197=10,'Tipo '!$B$11,IF(D197=11,'Tipo '!$B$12,IF(D197=12,'Tipo '!$B$13,IF(D197=13,'Tipo '!$B$14,IF(D197=14,'Tipo '!$B$15,IF(D197=15,'Tipo '!$B$16,IF(D197=16,'Tipo '!$B$17,IF(D197=17,'Tipo '!$B$18,IF(D197=18,'Tipo '!$B$19,IF(D197=19,'Tipo '!$B$20,IF(D197=20,'Tipo '!$B$21,"No ha seleccionado un tipo de contrato válido"))))))))))))))))))))</f>
        <v>CONTRATOS DE PRESTACIÓN DE SERVICIOS</v>
      </c>
      <c r="F197" s="63" t="s">
        <v>107</v>
      </c>
      <c r="G197" s="63" t="s">
        <v>116</v>
      </c>
      <c r="H197" s="64" t="s">
        <v>806</v>
      </c>
      <c r="I197" s="83" t="s">
        <v>162</v>
      </c>
      <c r="J197" s="84"/>
      <c r="K197" s="65" t="str">
        <f>IF(J197=1,'Equivalencia BH-BMPT'!$D$2,IF(J197=2,'Equivalencia BH-BMPT'!$D$3,IF(J197=3,'Equivalencia BH-BMPT'!$D$4,IF(J197=4,'Equivalencia BH-BMPT'!$D$5,IF(J197=5,'Equivalencia BH-BMPT'!$D$6,IF(J197=6,'Equivalencia BH-BMPT'!$D$7,IF(J197=7,'Equivalencia BH-BMPT'!$D$8,IF(J197=8,'Equivalencia BH-BMPT'!$D$9,IF(J197=9,'Equivalencia BH-BMPT'!$D$10,IF(J197=10,'Equivalencia BH-BMPT'!$D$11,IF(J197=11,'Equivalencia BH-BMPT'!$D$12,IF(J197=12,'Equivalencia BH-BMPT'!$D$13,IF(J197=13,'Equivalencia BH-BMPT'!$D$14,IF(J197=14,'Equivalencia BH-BMPT'!$D$15,IF(J197=15,'Equivalencia BH-BMPT'!$D$16,IF(J197=16,'Equivalencia BH-BMPT'!$D$17,IF(J197=17,'Equivalencia BH-BMPT'!$D$18,IF(J197=18,'Equivalencia BH-BMPT'!$D$19,IF(J197=19,'Equivalencia BH-BMPT'!$D$20,IF(J197=20,'Equivalencia BH-BMPT'!$D$21,IF(J197=21,'Equivalencia BH-BMPT'!$D$22,IF(J197=22,'Equivalencia BH-BMPT'!$D$23,IF(J197=23,'Equivalencia BH-BMPT'!#REF!,IF(J197=24,'Equivalencia BH-BMPT'!$D$25,IF(J197=25,'Equivalencia BH-BMPT'!$D$26,IF(J197=26,'Equivalencia BH-BMPT'!$D$27,IF(J197=27,'Equivalencia BH-BMPT'!$D$28,IF(J197=28,'Equivalencia BH-BMPT'!$D$29,IF(J197=29,'Equivalencia BH-BMPT'!$D$30,IF(J197=30,'Equivalencia BH-BMPT'!$D$31,IF(J197=31,'Equivalencia BH-BMPT'!$D$32,IF(J197=32,'Equivalencia BH-BMPT'!$D$33,IF(J197=33,'Equivalencia BH-BMPT'!$D$34,IF(J197=34,'Equivalencia BH-BMPT'!$D$35,IF(J197=35,'Equivalencia BH-BMPT'!$D$36,IF(J197=36,'Equivalencia BH-BMPT'!$D$37,IF(J197=37,'Equivalencia BH-BMPT'!$D$38,IF(J197=38,'Equivalencia BH-BMPT'!#REF!,IF(J197=39,'Equivalencia BH-BMPT'!$D$40,IF(J197=40,'Equivalencia BH-BMPT'!$D$41,IF(J197=41,'Equivalencia BH-BMPT'!$D$42,IF(J197=42,'Equivalencia BH-BMPT'!$D$43,IF(J197=43,'Equivalencia BH-BMPT'!$D$44,IF(J197=44,'Equivalencia BH-BMPT'!$D$45,IF(J197=45,'Equivalencia BH-BMPT'!$D$46,"No ha seleccionado un número de programa")))))))))))))))))))))))))))))))))))))))))))))</f>
        <v>No ha seleccionado un número de programa</v>
      </c>
      <c r="L197" s="79"/>
      <c r="M197" s="62">
        <v>860002184</v>
      </c>
      <c r="N197" s="97" t="s">
        <v>604</v>
      </c>
      <c r="O197" s="73"/>
      <c r="P197" s="66"/>
      <c r="Q197" s="67"/>
      <c r="R197" s="100">
        <v>1</v>
      </c>
      <c r="S197" s="100">
        <v>13626434</v>
      </c>
      <c r="T197" s="100">
        <f t="shared" si="12"/>
        <v>13626434</v>
      </c>
      <c r="U197" s="100">
        <v>13533231</v>
      </c>
      <c r="V197" s="105">
        <v>43224</v>
      </c>
      <c r="W197" s="105">
        <v>43225</v>
      </c>
      <c r="X197" s="105"/>
      <c r="Y197" s="115">
        <v>450</v>
      </c>
      <c r="Z197" s="86">
        <v>90</v>
      </c>
      <c r="AA197" s="68"/>
      <c r="AB197" s="62"/>
      <c r="AC197" s="62"/>
      <c r="AD197" s="62" t="s">
        <v>791</v>
      </c>
      <c r="AE197" s="62"/>
      <c r="AF197" s="69">
        <f>SUM(U197/T197)</f>
        <v>0.99316013272437964</v>
      </c>
      <c r="AG197" s="27"/>
      <c r="AH197" s="27" t="b">
        <f>IF(I197="Funcionamiento",J197=0,J197="")</f>
        <v>1</v>
      </c>
    </row>
    <row r="198" spans="1:34" ht="44.25" customHeight="1" x14ac:dyDescent="0.25">
      <c r="A198" s="86">
        <v>87</v>
      </c>
      <c r="B198" s="86">
        <v>2017</v>
      </c>
      <c r="C198" s="87" t="s">
        <v>800</v>
      </c>
      <c r="D198" s="86">
        <v>5</v>
      </c>
      <c r="E198" s="87" t="str">
        <f>IF(D198=1,'Tipo '!$B$2,IF(D198=2,'Tipo '!$B$3,IF(D198=3,'Tipo '!$B$4,IF(D198=4,'Tipo '!$B$5,IF(D198=5,'Tipo '!$B$6,IF(D198=6,'Tipo '!$B$7,IF(D198=7,'Tipo '!$B$8,IF(D198=8,'Tipo '!$B$9,IF(D198=9,'Tipo '!$B$10,IF(D198=10,'Tipo '!$B$11,IF(D198=11,'Tipo '!$B$12,IF(D198=12,'Tipo '!$B$13,IF(D198=13,'Tipo '!$B$14,IF(D198=14,'Tipo '!$B$15,IF(D198=15,'Tipo '!$B$16,IF(D198=16,'Tipo '!$B$17,IF(D198=17,'Tipo '!$B$18,IF(D198=18,'Tipo '!$B$19,IF(D198=19,'Tipo '!$B$20,IF(D198=20,'Tipo '!$B$21,"No ha seleccionado un tipo de contrato válido"))))))))))))))))))))</f>
        <v>CONTRATOS DE PRESTACIÓN DE SERVICIOS PROFESIONALES Y DE APOYO A LA GESTIÓN</v>
      </c>
      <c r="F198" s="63" t="s">
        <v>107</v>
      </c>
      <c r="G198" s="63" t="s">
        <v>807</v>
      </c>
      <c r="H198" s="64" t="s">
        <v>808</v>
      </c>
      <c r="I198" s="83" t="s">
        <v>162</v>
      </c>
      <c r="J198" s="84"/>
      <c r="K198" s="65" t="str">
        <f>IF(J198=1,'Equivalencia BH-BMPT'!$D$2,IF(J198=2,'Equivalencia BH-BMPT'!$D$3,IF(J198=3,'Equivalencia BH-BMPT'!$D$4,IF(J198=4,'Equivalencia BH-BMPT'!$D$5,IF(J198=5,'Equivalencia BH-BMPT'!$D$6,IF(J198=6,'Equivalencia BH-BMPT'!$D$7,IF(J198=7,'Equivalencia BH-BMPT'!$D$8,IF(J198=8,'Equivalencia BH-BMPT'!$D$9,IF(J198=9,'Equivalencia BH-BMPT'!$D$10,IF(J198=10,'Equivalencia BH-BMPT'!$D$11,IF(J198=11,'Equivalencia BH-BMPT'!$D$12,IF(J198=12,'Equivalencia BH-BMPT'!$D$13,IF(J198=13,'Equivalencia BH-BMPT'!$D$14,IF(J198=14,'Equivalencia BH-BMPT'!$D$15,IF(J198=15,'Equivalencia BH-BMPT'!$D$16,IF(J198=16,'Equivalencia BH-BMPT'!$D$17,IF(J198=17,'Equivalencia BH-BMPT'!$D$18,IF(J198=18,'Equivalencia BH-BMPT'!$D$19,IF(J198=19,'Equivalencia BH-BMPT'!$D$20,IF(J198=20,'Equivalencia BH-BMPT'!$D$21,IF(J198=21,'Equivalencia BH-BMPT'!$D$22,IF(J198=22,'Equivalencia BH-BMPT'!$D$23,IF(J198=23,'Equivalencia BH-BMPT'!#REF!,IF(J198=24,'Equivalencia BH-BMPT'!$D$25,IF(J198=25,'Equivalencia BH-BMPT'!$D$26,IF(J198=26,'Equivalencia BH-BMPT'!$D$27,IF(J198=27,'Equivalencia BH-BMPT'!$D$28,IF(J198=28,'Equivalencia BH-BMPT'!$D$29,IF(J198=29,'Equivalencia BH-BMPT'!$D$30,IF(J198=30,'Equivalencia BH-BMPT'!$D$31,IF(J198=31,'Equivalencia BH-BMPT'!$D$32,IF(J198=32,'Equivalencia BH-BMPT'!$D$33,IF(J198=33,'Equivalencia BH-BMPT'!$D$34,IF(J198=34,'Equivalencia BH-BMPT'!$D$35,IF(J198=35,'Equivalencia BH-BMPT'!$D$36,IF(J198=36,'Equivalencia BH-BMPT'!$D$37,IF(J198=37,'Equivalencia BH-BMPT'!$D$38,IF(J198=38,'Equivalencia BH-BMPT'!#REF!,IF(J198=39,'Equivalencia BH-BMPT'!$D$40,IF(J198=40,'Equivalencia BH-BMPT'!$D$41,IF(J198=41,'Equivalencia BH-BMPT'!$D$42,IF(J198=42,'Equivalencia BH-BMPT'!$D$43,IF(J198=43,'Equivalencia BH-BMPT'!$D$44,IF(J198=44,'Equivalencia BH-BMPT'!$D$45,IF(J198=45,'Equivalencia BH-BMPT'!$D$46,"No ha seleccionado un número de programa")))))))))))))))))))))))))))))))))))))))))))))</f>
        <v>No ha seleccionado un número de programa</v>
      </c>
      <c r="L198" s="79"/>
      <c r="M198" s="62">
        <v>830031976</v>
      </c>
      <c r="N198" s="97" t="s">
        <v>816</v>
      </c>
      <c r="O198" s="73"/>
      <c r="P198" s="66"/>
      <c r="Q198" s="67"/>
      <c r="R198" s="100">
        <v>2</v>
      </c>
      <c r="S198" s="100">
        <v>1606500</v>
      </c>
      <c r="T198" s="100">
        <f t="shared" si="12"/>
        <v>1606500</v>
      </c>
      <c r="U198" s="100">
        <v>1606500</v>
      </c>
      <c r="V198" s="105">
        <v>43236</v>
      </c>
      <c r="W198" s="105">
        <v>43237</v>
      </c>
      <c r="X198" s="105"/>
      <c r="Y198" s="115">
        <v>300</v>
      </c>
      <c r="Z198" s="86">
        <v>60</v>
      </c>
      <c r="AA198" s="68"/>
      <c r="AB198" s="62"/>
      <c r="AC198" s="62"/>
      <c r="AD198" s="62" t="s">
        <v>791</v>
      </c>
      <c r="AE198" s="62"/>
      <c r="AF198" s="69">
        <f>SUM(U198/T198)</f>
        <v>1</v>
      </c>
      <c r="AG198" s="27"/>
      <c r="AH198" s="27" t="b">
        <f>IF(I198="Funcionamiento",J198=0,J198="")</f>
        <v>1</v>
      </c>
    </row>
    <row r="199" spans="1:34" ht="44.25" customHeight="1" x14ac:dyDescent="0.25">
      <c r="A199" s="86">
        <v>94</v>
      </c>
      <c r="B199" s="86">
        <v>2017</v>
      </c>
      <c r="C199" s="87" t="s">
        <v>801</v>
      </c>
      <c r="D199" s="86">
        <v>5</v>
      </c>
      <c r="E199" s="87" t="str">
        <f>IF(D199=1,'Tipo '!$B$2,IF(D199=2,'Tipo '!$B$3,IF(D199=3,'Tipo '!$B$4,IF(D199=4,'Tipo '!$B$5,IF(D199=5,'Tipo '!$B$6,IF(D199=6,'Tipo '!$B$7,IF(D199=7,'Tipo '!$B$8,IF(D199=8,'Tipo '!$B$9,IF(D199=9,'Tipo '!$B$10,IF(D199=10,'Tipo '!$B$11,IF(D199=11,'Tipo '!$B$12,IF(D199=12,'Tipo '!$B$13,IF(D199=13,'Tipo '!$B$14,IF(D199=14,'Tipo '!$B$15,IF(D199=15,'Tipo '!$B$16,IF(D199=16,'Tipo '!$B$17,IF(D199=17,'Tipo '!$B$18,IF(D199=18,'Tipo '!$B$19,IF(D199=19,'Tipo '!$B$20,IF(D199=20,'Tipo '!$B$21,"No ha seleccionado un tipo de contrato válido"))))))))))))))))))))</f>
        <v>CONTRATOS DE PRESTACIÓN DE SERVICIOS PROFESIONALES Y DE APOYO A LA GESTIÓN</v>
      </c>
      <c r="F199" s="63" t="s">
        <v>108</v>
      </c>
      <c r="G199" s="63" t="s">
        <v>809</v>
      </c>
      <c r="H199" s="64" t="s">
        <v>810</v>
      </c>
      <c r="I199" s="83" t="s">
        <v>162</v>
      </c>
      <c r="J199" s="84"/>
      <c r="K199" s="65" t="str">
        <f>IF(J199=1,'Equivalencia BH-BMPT'!$D$2,IF(J199=2,'Equivalencia BH-BMPT'!$D$3,IF(J199=3,'Equivalencia BH-BMPT'!$D$4,IF(J199=4,'Equivalencia BH-BMPT'!$D$5,IF(J199=5,'Equivalencia BH-BMPT'!$D$6,IF(J199=6,'Equivalencia BH-BMPT'!$D$7,IF(J199=7,'Equivalencia BH-BMPT'!$D$8,IF(J199=8,'Equivalencia BH-BMPT'!$D$9,IF(J199=9,'Equivalencia BH-BMPT'!$D$10,IF(J199=10,'Equivalencia BH-BMPT'!$D$11,IF(J199=11,'Equivalencia BH-BMPT'!$D$12,IF(J199=12,'Equivalencia BH-BMPT'!$D$13,IF(J199=13,'Equivalencia BH-BMPT'!$D$14,IF(J199=14,'Equivalencia BH-BMPT'!$D$15,IF(J199=15,'Equivalencia BH-BMPT'!$D$16,IF(J199=16,'Equivalencia BH-BMPT'!$D$17,IF(J199=17,'Equivalencia BH-BMPT'!$D$18,IF(J199=18,'Equivalencia BH-BMPT'!$D$19,IF(J199=19,'Equivalencia BH-BMPT'!$D$20,IF(J199=20,'Equivalencia BH-BMPT'!$D$21,IF(J199=21,'Equivalencia BH-BMPT'!$D$22,IF(J199=22,'Equivalencia BH-BMPT'!$D$23,IF(J199=23,'Equivalencia BH-BMPT'!#REF!,IF(J199=24,'Equivalencia BH-BMPT'!$D$25,IF(J199=25,'Equivalencia BH-BMPT'!$D$26,IF(J199=26,'Equivalencia BH-BMPT'!$D$27,IF(J199=27,'Equivalencia BH-BMPT'!$D$28,IF(J199=28,'Equivalencia BH-BMPT'!$D$29,IF(J199=29,'Equivalencia BH-BMPT'!$D$30,IF(J199=30,'Equivalencia BH-BMPT'!$D$31,IF(J199=31,'Equivalencia BH-BMPT'!$D$32,IF(J199=32,'Equivalencia BH-BMPT'!$D$33,IF(J199=33,'Equivalencia BH-BMPT'!$D$34,IF(J199=34,'Equivalencia BH-BMPT'!$D$35,IF(J199=35,'Equivalencia BH-BMPT'!$D$36,IF(J199=36,'Equivalencia BH-BMPT'!$D$37,IF(J199=37,'Equivalencia BH-BMPT'!$D$38,IF(J199=38,'Equivalencia BH-BMPT'!#REF!,IF(J199=39,'Equivalencia BH-BMPT'!$D$40,IF(J199=40,'Equivalencia BH-BMPT'!$D$41,IF(J199=41,'Equivalencia BH-BMPT'!$D$42,IF(J199=42,'Equivalencia BH-BMPT'!$D$43,IF(J199=43,'Equivalencia BH-BMPT'!$D$44,IF(J199=44,'Equivalencia BH-BMPT'!$D$45,IF(J199=45,'Equivalencia BH-BMPT'!$D$46,"No ha seleccionado un número de programa")))))))))))))))))))))))))))))))))))))))))))))</f>
        <v>No ha seleccionado un número de programa</v>
      </c>
      <c r="L199" s="79"/>
      <c r="M199" s="62">
        <v>860005289</v>
      </c>
      <c r="N199" s="97" t="s">
        <v>817</v>
      </c>
      <c r="O199" s="73"/>
      <c r="P199" s="66"/>
      <c r="Q199" s="67"/>
      <c r="R199" s="100">
        <v>1</v>
      </c>
      <c r="S199" s="100">
        <v>6511000</v>
      </c>
      <c r="T199" s="100">
        <f t="shared" si="12"/>
        <v>6511000</v>
      </c>
      <c r="U199" s="100">
        <v>6325442</v>
      </c>
      <c r="V199" s="105">
        <v>43312</v>
      </c>
      <c r="W199" s="105">
        <v>43313</v>
      </c>
      <c r="X199" s="105"/>
      <c r="Y199" s="86">
        <v>395</v>
      </c>
      <c r="Z199" s="86"/>
      <c r="AA199" s="68"/>
      <c r="AB199" s="62"/>
      <c r="AC199" s="62"/>
      <c r="AD199" s="62" t="s">
        <v>791</v>
      </c>
      <c r="AE199" s="62"/>
      <c r="AF199" s="69">
        <f t="shared" si="10"/>
        <v>0.97150084472431275</v>
      </c>
      <c r="AG199" s="27"/>
      <c r="AH199" s="27" t="b">
        <f t="shared" si="11"/>
        <v>1</v>
      </c>
    </row>
    <row r="200" spans="1:34" ht="44.25" customHeight="1" x14ac:dyDescent="0.25">
      <c r="A200" s="86">
        <v>128</v>
      </c>
      <c r="B200" s="86">
        <v>2017</v>
      </c>
      <c r="C200" s="87" t="s">
        <v>802</v>
      </c>
      <c r="D200" s="86">
        <v>5</v>
      </c>
      <c r="E200" s="87" t="str">
        <f>IF(D200=1,'Tipo '!$B$2,IF(D200=2,'Tipo '!$B$3,IF(D200=3,'Tipo '!$B$4,IF(D200=4,'Tipo '!$B$5,IF(D200=5,'Tipo '!$B$6,IF(D200=6,'Tipo '!$B$7,IF(D200=7,'Tipo '!$B$8,IF(D200=8,'Tipo '!$B$9,IF(D200=9,'Tipo '!$B$10,IF(D200=10,'Tipo '!$B$11,IF(D200=11,'Tipo '!$B$12,IF(D200=12,'Tipo '!$B$13,IF(D200=13,'Tipo '!$B$14,IF(D200=14,'Tipo '!$B$15,IF(D200=15,'Tipo '!$B$16,IF(D200=16,'Tipo '!$B$17,IF(D200=17,'Tipo '!$B$18,IF(D200=18,'Tipo '!$B$19,IF(D200=19,'Tipo '!$B$20,IF(D200=20,'Tipo '!$B$21,"No ha seleccionado un tipo de contrato válido"))))))))))))))))))))</f>
        <v>CONTRATOS DE PRESTACIÓN DE SERVICIOS PROFESIONALES Y DE APOYO A LA GESTIÓN</v>
      </c>
      <c r="F200" s="63" t="s">
        <v>108</v>
      </c>
      <c r="G200" s="63" t="s">
        <v>125</v>
      </c>
      <c r="H200" s="64" t="s">
        <v>811</v>
      </c>
      <c r="I200" s="83" t="s">
        <v>162</v>
      </c>
      <c r="J200" s="84"/>
      <c r="K200" s="65" t="str">
        <f>IF(J200=1,'Equivalencia BH-BMPT'!$D$2,IF(J200=2,'Equivalencia BH-BMPT'!$D$3,IF(J200=3,'Equivalencia BH-BMPT'!$D$4,IF(J200=4,'Equivalencia BH-BMPT'!$D$5,IF(J200=5,'Equivalencia BH-BMPT'!$D$6,IF(J200=6,'Equivalencia BH-BMPT'!$D$7,IF(J200=7,'Equivalencia BH-BMPT'!$D$8,IF(J200=8,'Equivalencia BH-BMPT'!$D$9,IF(J200=9,'Equivalencia BH-BMPT'!$D$10,IF(J200=10,'Equivalencia BH-BMPT'!$D$11,IF(J200=11,'Equivalencia BH-BMPT'!$D$12,IF(J200=12,'Equivalencia BH-BMPT'!$D$13,IF(J200=13,'Equivalencia BH-BMPT'!$D$14,IF(J200=14,'Equivalencia BH-BMPT'!$D$15,IF(J200=15,'Equivalencia BH-BMPT'!$D$16,IF(J200=16,'Equivalencia BH-BMPT'!$D$17,IF(J200=17,'Equivalencia BH-BMPT'!$D$18,IF(J200=18,'Equivalencia BH-BMPT'!$D$19,IF(J200=19,'Equivalencia BH-BMPT'!$D$20,IF(J200=20,'Equivalencia BH-BMPT'!$D$21,IF(J200=21,'Equivalencia BH-BMPT'!$D$22,IF(J200=22,'Equivalencia BH-BMPT'!$D$23,IF(J200=23,'Equivalencia BH-BMPT'!#REF!,IF(J200=24,'Equivalencia BH-BMPT'!$D$25,IF(J200=25,'Equivalencia BH-BMPT'!$D$26,IF(J200=26,'Equivalencia BH-BMPT'!$D$27,IF(J200=27,'Equivalencia BH-BMPT'!$D$28,IF(J200=28,'Equivalencia BH-BMPT'!$D$29,IF(J200=29,'Equivalencia BH-BMPT'!$D$30,IF(J200=30,'Equivalencia BH-BMPT'!$D$31,IF(J200=31,'Equivalencia BH-BMPT'!$D$32,IF(J200=32,'Equivalencia BH-BMPT'!$D$33,IF(J200=33,'Equivalencia BH-BMPT'!$D$34,IF(J200=34,'Equivalencia BH-BMPT'!$D$35,IF(J200=35,'Equivalencia BH-BMPT'!$D$36,IF(J200=36,'Equivalencia BH-BMPT'!$D$37,IF(J200=37,'Equivalencia BH-BMPT'!$D$38,IF(J200=38,'Equivalencia BH-BMPT'!#REF!,IF(J200=39,'Equivalencia BH-BMPT'!$D$40,IF(J200=40,'Equivalencia BH-BMPT'!$D$41,IF(J200=41,'Equivalencia BH-BMPT'!$D$42,IF(J200=42,'Equivalencia BH-BMPT'!$D$43,IF(J200=43,'Equivalencia BH-BMPT'!$D$44,IF(J200=44,'Equivalencia BH-BMPT'!$D$45,IF(J200=45,'Equivalencia BH-BMPT'!$D$46,"No ha seleccionado un número de programa")))))))))))))))))))))))))))))))))))))))))))))</f>
        <v>No ha seleccionado un número de programa</v>
      </c>
      <c r="L200" s="79"/>
      <c r="M200" s="62">
        <v>800250589</v>
      </c>
      <c r="N200" s="97" t="s">
        <v>818</v>
      </c>
      <c r="O200" s="73"/>
      <c r="P200" s="66"/>
      <c r="Q200" s="67"/>
      <c r="R200" s="100">
        <v>1</v>
      </c>
      <c r="S200" s="100">
        <v>16130500</v>
      </c>
      <c r="T200" s="100">
        <f t="shared" si="12"/>
        <v>16130500</v>
      </c>
      <c r="U200" s="100">
        <v>14464861</v>
      </c>
      <c r="V200" s="105">
        <v>43311</v>
      </c>
      <c r="W200" s="105">
        <v>43343</v>
      </c>
      <c r="X200" s="105"/>
      <c r="Y200" s="86">
        <v>365</v>
      </c>
      <c r="Z200" s="86">
        <v>60</v>
      </c>
      <c r="AA200" s="68"/>
      <c r="AB200" s="62"/>
      <c r="AC200" s="62" t="s">
        <v>791</v>
      </c>
      <c r="AD200" s="62"/>
      <c r="AE200" s="62"/>
      <c r="AF200" s="69">
        <f t="shared" si="10"/>
        <v>0.8967397786801401</v>
      </c>
      <c r="AG200" s="27"/>
      <c r="AH200" s="27" t="b">
        <f t="shared" si="11"/>
        <v>1</v>
      </c>
    </row>
    <row r="201" spans="1:34" ht="44.25" customHeight="1" x14ac:dyDescent="0.25">
      <c r="A201" s="86">
        <v>13989</v>
      </c>
      <c r="B201" s="86">
        <v>2017</v>
      </c>
      <c r="C201" s="87" t="s">
        <v>803</v>
      </c>
      <c r="D201" s="86">
        <v>5</v>
      </c>
      <c r="E201" s="87" t="str">
        <f>IF(D201=1,'Tipo '!$B$2,IF(D201=2,'Tipo '!$B$3,IF(D201=3,'Tipo '!$B$4,IF(D201=4,'Tipo '!$B$5,IF(D201=5,'Tipo '!$B$6,IF(D201=6,'Tipo '!$B$7,IF(D201=7,'Tipo '!$B$8,IF(D201=8,'Tipo '!$B$9,IF(D201=9,'Tipo '!$B$10,IF(D201=10,'Tipo '!$B$11,IF(D201=11,'Tipo '!$B$12,IF(D201=12,'Tipo '!$B$13,IF(D201=13,'Tipo '!$B$14,IF(D201=14,'Tipo '!$B$15,IF(D201=15,'Tipo '!$B$16,IF(D201=16,'Tipo '!$B$17,IF(D201=17,'Tipo '!$B$18,IF(D201=18,'Tipo '!$B$19,IF(D201=19,'Tipo '!$B$20,IF(D201=20,'Tipo '!$B$21,"No ha seleccionado un tipo de contrato válido"))))))))))))))))))))</f>
        <v>CONTRATOS DE PRESTACIÓN DE SERVICIOS PROFESIONALES Y DE APOYO A LA GESTIÓN</v>
      </c>
      <c r="F201" s="63" t="s">
        <v>108</v>
      </c>
      <c r="G201" s="63" t="s">
        <v>124</v>
      </c>
      <c r="H201" s="64" t="s">
        <v>812</v>
      </c>
      <c r="I201" s="83" t="s">
        <v>162</v>
      </c>
      <c r="J201" s="84"/>
      <c r="K201" s="65" t="str">
        <f>IF(J201=1,'Equivalencia BH-BMPT'!$D$2,IF(J201=2,'Equivalencia BH-BMPT'!$D$3,IF(J201=3,'Equivalencia BH-BMPT'!$D$4,IF(J201=4,'Equivalencia BH-BMPT'!$D$5,IF(J201=5,'Equivalencia BH-BMPT'!$D$6,IF(J201=6,'Equivalencia BH-BMPT'!$D$7,IF(J201=7,'Equivalencia BH-BMPT'!$D$8,IF(J201=8,'Equivalencia BH-BMPT'!$D$9,IF(J201=9,'Equivalencia BH-BMPT'!$D$10,IF(J201=10,'Equivalencia BH-BMPT'!$D$11,IF(J201=11,'Equivalencia BH-BMPT'!$D$12,IF(J201=12,'Equivalencia BH-BMPT'!$D$13,IF(J201=13,'Equivalencia BH-BMPT'!$D$14,IF(J201=14,'Equivalencia BH-BMPT'!$D$15,IF(J201=15,'Equivalencia BH-BMPT'!$D$16,IF(J201=16,'Equivalencia BH-BMPT'!$D$17,IF(J201=17,'Equivalencia BH-BMPT'!$D$18,IF(J201=18,'Equivalencia BH-BMPT'!$D$19,IF(J201=19,'Equivalencia BH-BMPT'!$D$20,IF(J201=20,'Equivalencia BH-BMPT'!$D$21,IF(J201=21,'Equivalencia BH-BMPT'!$D$22,IF(J201=22,'Equivalencia BH-BMPT'!$D$23,IF(J201=23,'Equivalencia BH-BMPT'!#REF!,IF(J201=24,'Equivalencia BH-BMPT'!$D$25,IF(J201=25,'Equivalencia BH-BMPT'!$D$26,IF(J201=26,'Equivalencia BH-BMPT'!$D$27,IF(J201=27,'Equivalencia BH-BMPT'!$D$28,IF(J201=28,'Equivalencia BH-BMPT'!$D$29,IF(J201=29,'Equivalencia BH-BMPT'!$D$30,IF(J201=30,'Equivalencia BH-BMPT'!$D$31,IF(J201=31,'Equivalencia BH-BMPT'!$D$32,IF(J201=32,'Equivalencia BH-BMPT'!$D$33,IF(J201=33,'Equivalencia BH-BMPT'!$D$34,IF(J201=34,'Equivalencia BH-BMPT'!$D$35,IF(J201=35,'Equivalencia BH-BMPT'!$D$36,IF(J201=36,'Equivalencia BH-BMPT'!$D$37,IF(J201=37,'Equivalencia BH-BMPT'!$D$38,IF(J201=38,'Equivalencia BH-BMPT'!#REF!,IF(J201=39,'Equivalencia BH-BMPT'!$D$40,IF(J201=40,'Equivalencia BH-BMPT'!$D$41,IF(J201=41,'Equivalencia BH-BMPT'!$D$42,IF(J201=42,'Equivalencia BH-BMPT'!$D$43,IF(J201=43,'Equivalencia BH-BMPT'!$D$44,IF(J201=44,'Equivalencia BH-BMPT'!$D$45,IF(J201=45,'Equivalencia BH-BMPT'!$D$46,"No ha seleccionado un número de programa")))))))))))))))))))))))))))))))))))))))))))))</f>
        <v>No ha seleccionado un número de programa</v>
      </c>
      <c r="L201" s="79"/>
      <c r="M201" s="62">
        <v>860067479</v>
      </c>
      <c r="N201" s="97" t="s">
        <v>819</v>
      </c>
      <c r="O201" s="73"/>
      <c r="P201" s="66"/>
      <c r="Q201" s="67"/>
      <c r="R201" s="100">
        <v>2</v>
      </c>
      <c r="S201" s="100">
        <v>3766393</v>
      </c>
      <c r="T201" s="100">
        <f t="shared" si="12"/>
        <v>3766393</v>
      </c>
      <c r="U201" s="100">
        <v>3766393</v>
      </c>
      <c r="V201" s="105">
        <v>43180</v>
      </c>
      <c r="W201" s="105">
        <v>43181</v>
      </c>
      <c r="X201" s="105"/>
      <c r="Y201" s="86">
        <v>360</v>
      </c>
      <c r="Z201" s="86"/>
      <c r="AA201" s="68"/>
      <c r="AB201" s="62"/>
      <c r="AC201" s="62"/>
      <c r="AD201" s="62" t="s">
        <v>791</v>
      </c>
      <c r="AE201" s="62"/>
      <c r="AF201" s="69">
        <f t="shared" si="10"/>
        <v>1</v>
      </c>
      <c r="AG201" s="27"/>
      <c r="AH201" s="27" t="b">
        <f t="shared" si="11"/>
        <v>1</v>
      </c>
    </row>
    <row r="202" spans="1:34" ht="44.25" customHeight="1" x14ac:dyDescent="0.25">
      <c r="A202" s="86" t="s">
        <v>227</v>
      </c>
      <c r="B202" s="86">
        <v>2018</v>
      </c>
      <c r="C202" s="87"/>
      <c r="D202" s="86">
        <v>20</v>
      </c>
      <c r="E202" s="87" t="str">
        <f>IF(D202=1,'Tipo '!$B$2,IF(D202=2,'Tipo '!$B$3,IF(D202=3,'Tipo '!$B$4,IF(D202=4,'Tipo '!$B$5,IF(D202=5,'Tipo '!$B$6,IF(D202=6,'Tipo '!$B$7,IF(D202=7,'Tipo '!$B$8,IF(D202=8,'Tipo '!$B$9,IF(D202=9,'Tipo '!$B$10,IF(D202=10,'Tipo '!$B$11,IF(D202=11,'Tipo '!$B$12,IF(D202=12,'Tipo '!$B$13,IF(D202=13,'Tipo '!$B$14,IF(D202=14,'Tipo '!$B$15,IF(D202=15,'Tipo '!$B$16,IF(D202=16,'Tipo '!$B$17,IF(D202=17,'Tipo '!$B$18,IF(D202=18,'Tipo '!$B$19,IF(D202=19,'Tipo '!$B$20,IF(D202=20,'Tipo '!$B$21,"No ha seleccionado un tipo de contrato válido"))))))))))))))))))))</f>
        <v>OTROS GASTOS</v>
      </c>
      <c r="F202" s="63"/>
      <c r="G202" s="63"/>
      <c r="H202" s="64" t="s">
        <v>849</v>
      </c>
      <c r="I202" s="83" t="s">
        <v>162</v>
      </c>
      <c r="J202" s="84"/>
      <c r="K202" s="65" t="str">
        <f>IF(J202=1,'Equivalencia BH-BMPT'!$D$2,IF(J202=2,'Equivalencia BH-BMPT'!$D$3,IF(J202=3,'Equivalencia BH-BMPT'!$D$4,IF(J202=4,'Equivalencia BH-BMPT'!$D$5,IF(J202=5,'Equivalencia BH-BMPT'!$D$6,IF(J202=6,'Equivalencia BH-BMPT'!$D$7,IF(J202=7,'Equivalencia BH-BMPT'!$D$8,IF(J202=8,'Equivalencia BH-BMPT'!$D$9,IF(J202=9,'Equivalencia BH-BMPT'!$D$10,IF(J202=10,'Equivalencia BH-BMPT'!$D$11,IF(J202=11,'Equivalencia BH-BMPT'!$D$12,IF(J202=12,'Equivalencia BH-BMPT'!$D$13,IF(J202=13,'Equivalencia BH-BMPT'!$D$14,IF(J202=14,'Equivalencia BH-BMPT'!$D$15,IF(J202=15,'Equivalencia BH-BMPT'!$D$16,IF(J202=16,'Equivalencia BH-BMPT'!$D$17,IF(J202=17,'Equivalencia BH-BMPT'!$D$18,IF(J202=18,'Equivalencia BH-BMPT'!$D$19,IF(J202=19,'Equivalencia BH-BMPT'!$D$20,IF(J202=20,'Equivalencia BH-BMPT'!$D$21,IF(J202=21,'Equivalencia BH-BMPT'!$D$22,IF(J202=22,'Equivalencia BH-BMPT'!$D$23,IF(J202=23,'Equivalencia BH-BMPT'!#REF!,IF(J202=24,'Equivalencia BH-BMPT'!$D$25,IF(J202=25,'Equivalencia BH-BMPT'!$D$26,IF(J202=26,'Equivalencia BH-BMPT'!$D$27,IF(J202=27,'Equivalencia BH-BMPT'!$D$28,IF(J202=28,'Equivalencia BH-BMPT'!$D$29,IF(J202=29,'Equivalencia BH-BMPT'!$D$30,IF(J202=30,'Equivalencia BH-BMPT'!$D$31,IF(J202=31,'Equivalencia BH-BMPT'!$D$32,IF(J202=32,'Equivalencia BH-BMPT'!$D$33,IF(J202=33,'Equivalencia BH-BMPT'!$D$34,IF(J202=34,'Equivalencia BH-BMPT'!$D$35,IF(J202=35,'Equivalencia BH-BMPT'!$D$36,IF(J202=36,'Equivalencia BH-BMPT'!$D$37,IF(J202=37,'Equivalencia BH-BMPT'!$D$38,IF(J202=38,'Equivalencia BH-BMPT'!#REF!,IF(J202=39,'Equivalencia BH-BMPT'!$D$40,IF(J202=40,'Equivalencia BH-BMPT'!$D$41,IF(J202=41,'Equivalencia BH-BMPT'!$D$42,IF(J202=42,'Equivalencia BH-BMPT'!$D$43,IF(J202=43,'Equivalencia BH-BMPT'!$D$44,IF(J202=44,'Equivalencia BH-BMPT'!$D$45,IF(J202=45,'Equivalencia BH-BMPT'!$D$46,"No ha seleccionado un número de programa")))))))))))))))))))))))))))))))))))))))))))))</f>
        <v>No ha seleccionado un número de programa</v>
      </c>
      <c r="L202" s="79"/>
      <c r="M202" s="62"/>
      <c r="N202" s="97" t="s">
        <v>821</v>
      </c>
      <c r="O202" s="73"/>
      <c r="P202" s="66"/>
      <c r="Q202" s="67"/>
      <c r="R202" s="100"/>
      <c r="S202" s="100">
        <v>153259728</v>
      </c>
      <c r="T202" s="100">
        <f t="shared" si="12"/>
        <v>153259728</v>
      </c>
      <c r="U202" s="100">
        <v>147291528</v>
      </c>
      <c r="V202" s="105"/>
      <c r="W202" s="105"/>
      <c r="X202" s="105"/>
      <c r="Y202" s="86"/>
      <c r="Z202" s="86"/>
      <c r="AA202" s="68"/>
      <c r="AB202" s="62"/>
      <c r="AC202" s="62" t="s">
        <v>791</v>
      </c>
      <c r="AD202" s="62"/>
      <c r="AE202" s="62"/>
      <c r="AF202" s="69">
        <f t="shared" ref="AF202:AF209" si="13">SUM(U202/T202)</f>
        <v>0.96105826313354803</v>
      </c>
      <c r="AG202" s="27"/>
      <c r="AH202" s="27" t="b">
        <f t="shared" ref="AH202" si="14">IF(I202="Funcionamiento",J202=0,J202="")</f>
        <v>1</v>
      </c>
    </row>
    <row r="203" spans="1:34" ht="44.25" customHeight="1" x14ac:dyDescent="0.25">
      <c r="A203" s="86">
        <v>49</v>
      </c>
      <c r="B203" s="86">
        <v>2017</v>
      </c>
      <c r="C203" s="87" t="s">
        <v>841</v>
      </c>
      <c r="D203" s="86">
        <v>4</v>
      </c>
      <c r="E203" s="87" t="s">
        <v>138</v>
      </c>
      <c r="F203" s="63" t="s">
        <v>107</v>
      </c>
      <c r="G203" s="63" t="s">
        <v>116</v>
      </c>
      <c r="H203" s="64" t="s">
        <v>825</v>
      </c>
      <c r="I203" s="83" t="s">
        <v>163</v>
      </c>
      <c r="J203" s="84">
        <v>45</v>
      </c>
      <c r="K203" s="65" t="s">
        <v>94</v>
      </c>
      <c r="L203" s="79" t="s">
        <v>642</v>
      </c>
      <c r="M203" s="62">
        <v>1010165338</v>
      </c>
      <c r="N203" s="97" t="s">
        <v>826</v>
      </c>
      <c r="O203" s="28"/>
      <c r="P203" s="66"/>
      <c r="Q203" s="67"/>
      <c r="R203" s="100">
        <v>1</v>
      </c>
      <c r="S203" s="73">
        <v>16240000</v>
      </c>
      <c r="T203" s="100">
        <v>16240000</v>
      </c>
      <c r="U203" s="100">
        <v>16240000</v>
      </c>
      <c r="V203" s="105">
        <v>43167</v>
      </c>
      <c r="W203" s="105">
        <v>43140</v>
      </c>
      <c r="X203" s="105">
        <v>43329</v>
      </c>
      <c r="Y203" s="86"/>
      <c r="Z203" s="86"/>
      <c r="AA203" s="68"/>
      <c r="AB203" s="62"/>
      <c r="AC203" s="62"/>
      <c r="AD203" s="62" t="s">
        <v>791</v>
      </c>
      <c r="AE203" s="62"/>
      <c r="AF203" s="69">
        <f t="shared" si="13"/>
        <v>1</v>
      </c>
      <c r="AG203" s="27"/>
      <c r="AH203" s="27"/>
    </row>
    <row r="204" spans="1:34" ht="44.25" customHeight="1" x14ac:dyDescent="0.25">
      <c r="A204" s="86">
        <v>117</v>
      </c>
      <c r="B204" s="86">
        <v>2017</v>
      </c>
      <c r="C204" s="87" t="s">
        <v>842</v>
      </c>
      <c r="D204" s="86">
        <v>3</v>
      </c>
      <c r="E204" s="87" t="s">
        <v>138</v>
      </c>
      <c r="F204" s="63" t="s">
        <v>840</v>
      </c>
      <c r="G204" s="63" t="s">
        <v>121</v>
      </c>
      <c r="H204" s="64" t="s">
        <v>827</v>
      </c>
      <c r="I204" s="83" t="s">
        <v>163</v>
      </c>
      <c r="J204" s="84">
        <v>19</v>
      </c>
      <c r="K204" s="65" t="s">
        <v>96</v>
      </c>
      <c r="L204" s="79" t="s">
        <v>643</v>
      </c>
      <c r="M204" s="62">
        <v>900072040</v>
      </c>
      <c r="N204" s="97" t="s">
        <v>828</v>
      </c>
      <c r="O204" s="28"/>
      <c r="P204" s="66"/>
      <c r="Q204" s="67"/>
      <c r="R204" s="100">
        <v>1</v>
      </c>
      <c r="S204" s="73">
        <v>2240000</v>
      </c>
      <c r="T204" s="100">
        <v>2240000</v>
      </c>
      <c r="U204" s="100">
        <v>2240000</v>
      </c>
      <c r="V204" s="105">
        <v>43213</v>
      </c>
      <c r="W204" s="105">
        <v>43214</v>
      </c>
      <c r="X204" s="105">
        <v>43243</v>
      </c>
      <c r="Y204" s="86"/>
      <c r="Z204" s="86"/>
      <c r="AA204" s="68"/>
      <c r="AB204" s="62"/>
      <c r="AC204" s="62"/>
      <c r="AD204" s="62"/>
      <c r="AE204" s="62" t="s">
        <v>791</v>
      </c>
      <c r="AF204" s="69">
        <f t="shared" si="13"/>
        <v>1</v>
      </c>
      <c r="AG204" s="27"/>
      <c r="AH204" s="27"/>
    </row>
    <row r="205" spans="1:34" ht="44.25" customHeight="1" x14ac:dyDescent="0.25">
      <c r="A205" s="86">
        <v>125</v>
      </c>
      <c r="B205" s="86">
        <v>2017</v>
      </c>
      <c r="C205" s="87" t="s">
        <v>843</v>
      </c>
      <c r="D205" s="86">
        <v>1</v>
      </c>
      <c r="E205" s="87" t="s">
        <v>138</v>
      </c>
      <c r="F205" s="63" t="s">
        <v>105</v>
      </c>
      <c r="G205" s="63" t="s">
        <v>121</v>
      </c>
      <c r="H205" s="64" t="s">
        <v>829</v>
      </c>
      <c r="I205" s="83" t="s">
        <v>163</v>
      </c>
      <c r="J205" s="84">
        <v>18</v>
      </c>
      <c r="K205" s="65" t="s">
        <v>89</v>
      </c>
      <c r="L205" s="79" t="s">
        <v>644</v>
      </c>
      <c r="M205" s="62">
        <v>901131226</v>
      </c>
      <c r="N205" s="97" t="s">
        <v>830</v>
      </c>
      <c r="O205" s="28"/>
      <c r="P205" s="66"/>
      <c r="Q205" s="67"/>
      <c r="R205" s="100">
        <v>1</v>
      </c>
      <c r="S205" s="73">
        <v>400000000</v>
      </c>
      <c r="T205" s="100">
        <v>400000000</v>
      </c>
      <c r="U205" s="100">
        <v>0</v>
      </c>
      <c r="V205" s="105">
        <v>43465</v>
      </c>
      <c r="W205" s="105">
        <v>43465</v>
      </c>
      <c r="X205" s="105"/>
      <c r="Y205" s="86"/>
      <c r="Z205" s="86"/>
      <c r="AA205" s="68"/>
      <c r="AB205" s="62"/>
      <c r="AC205" s="62" t="s">
        <v>791</v>
      </c>
      <c r="AD205" s="62"/>
      <c r="AE205" s="62"/>
      <c r="AF205" s="69">
        <f t="shared" si="13"/>
        <v>0</v>
      </c>
      <c r="AG205" s="27"/>
      <c r="AH205" s="27"/>
    </row>
    <row r="206" spans="1:34" ht="44.25" customHeight="1" x14ac:dyDescent="0.25">
      <c r="A206" s="86">
        <v>138</v>
      </c>
      <c r="B206" s="86">
        <v>2017</v>
      </c>
      <c r="C206" s="87" t="s">
        <v>844</v>
      </c>
      <c r="D206" s="86">
        <v>11</v>
      </c>
      <c r="E206" s="87" t="s">
        <v>138</v>
      </c>
      <c r="F206" s="63" t="s">
        <v>108</v>
      </c>
      <c r="G206" s="63" t="s">
        <v>125</v>
      </c>
      <c r="H206" s="64" t="s">
        <v>831</v>
      </c>
      <c r="I206" s="83" t="s">
        <v>163</v>
      </c>
      <c r="J206" s="84">
        <v>17</v>
      </c>
      <c r="K206" s="65" t="s">
        <v>90</v>
      </c>
      <c r="L206" s="79" t="s">
        <v>645</v>
      </c>
      <c r="M206" s="62">
        <v>19233842</v>
      </c>
      <c r="N206" s="97" t="s">
        <v>832</v>
      </c>
      <c r="O206" s="28"/>
      <c r="P206" s="66"/>
      <c r="Q206" s="67"/>
      <c r="R206" s="100">
        <v>1</v>
      </c>
      <c r="S206" s="73">
        <v>18625969</v>
      </c>
      <c r="T206" s="100">
        <v>18625969</v>
      </c>
      <c r="U206" s="100">
        <v>18625969</v>
      </c>
      <c r="V206" s="105">
        <v>43231</v>
      </c>
      <c r="W206" s="105">
        <v>43232</v>
      </c>
      <c r="X206" s="105">
        <v>43249</v>
      </c>
      <c r="Y206" s="86"/>
      <c r="Z206" s="86"/>
      <c r="AA206" s="68"/>
      <c r="AB206" s="62"/>
      <c r="AC206" s="62"/>
      <c r="AD206" s="62"/>
      <c r="AE206" s="62" t="s">
        <v>791</v>
      </c>
      <c r="AF206" s="69">
        <f t="shared" si="13"/>
        <v>1</v>
      </c>
      <c r="AG206" s="27"/>
      <c r="AH206" s="27"/>
    </row>
    <row r="207" spans="1:34" ht="44.25" customHeight="1" x14ac:dyDescent="0.25">
      <c r="A207" s="86">
        <v>141</v>
      </c>
      <c r="B207" s="86">
        <v>2017</v>
      </c>
      <c r="C207" s="87" t="s">
        <v>845</v>
      </c>
      <c r="D207" s="86">
        <v>2</v>
      </c>
      <c r="E207" s="87" t="s">
        <v>138</v>
      </c>
      <c r="F207" s="63" t="s">
        <v>104</v>
      </c>
      <c r="G207" s="63" t="s">
        <v>121</v>
      </c>
      <c r="H207" s="64" t="s">
        <v>833</v>
      </c>
      <c r="I207" s="83" t="s">
        <v>163</v>
      </c>
      <c r="J207" s="84">
        <v>17</v>
      </c>
      <c r="K207" s="65" t="s">
        <v>90</v>
      </c>
      <c r="L207" s="79" t="s">
        <v>645</v>
      </c>
      <c r="M207" s="62">
        <v>93200589</v>
      </c>
      <c r="N207" s="97" t="s">
        <v>834</v>
      </c>
      <c r="O207" s="28"/>
      <c r="P207" s="66"/>
      <c r="Q207" s="67"/>
      <c r="R207" s="100">
        <v>1</v>
      </c>
      <c r="S207" s="73">
        <v>2980000</v>
      </c>
      <c r="T207" s="100">
        <v>2980000</v>
      </c>
      <c r="U207" s="100">
        <v>2980000</v>
      </c>
      <c r="V207" s="105">
        <v>43231</v>
      </c>
      <c r="W207" s="105">
        <v>43232</v>
      </c>
      <c r="X207" s="105">
        <v>43234</v>
      </c>
      <c r="Y207" s="86"/>
      <c r="Z207" s="86"/>
      <c r="AA207" s="68"/>
      <c r="AB207" s="62"/>
      <c r="AC207" s="62"/>
      <c r="AD207" s="62" t="s">
        <v>791</v>
      </c>
      <c r="AE207" s="62"/>
      <c r="AF207" s="69">
        <f t="shared" si="13"/>
        <v>1</v>
      </c>
      <c r="AG207" s="27"/>
      <c r="AH207" s="27"/>
    </row>
    <row r="208" spans="1:34" ht="44.25" customHeight="1" x14ac:dyDescent="0.25">
      <c r="A208" s="86">
        <v>145</v>
      </c>
      <c r="B208" s="86">
        <v>2017</v>
      </c>
      <c r="C208" s="87" t="s">
        <v>846</v>
      </c>
      <c r="D208" s="86">
        <v>3</v>
      </c>
      <c r="E208" s="87" t="s">
        <v>138</v>
      </c>
      <c r="F208" s="63" t="s">
        <v>223</v>
      </c>
      <c r="G208" s="63" t="s">
        <v>121</v>
      </c>
      <c r="H208" s="64" t="s">
        <v>835</v>
      </c>
      <c r="I208" s="83" t="s">
        <v>163</v>
      </c>
      <c r="J208" s="84">
        <v>41</v>
      </c>
      <c r="K208" s="65" t="s">
        <v>75</v>
      </c>
      <c r="L208" s="79" t="s">
        <v>836</v>
      </c>
      <c r="M208" s="62">
        <v>900895294</v>
      </c>
      <c r="N208" s="97" t="s">
        <v>837</v>
      </c>
      <c r="O208" s="28"/>
      <c r="P208" s="66"/>
      <c r="Q208" s="67"/>
      <c r="R208" s="100">
        <v>1</v>
      </c>
      <c r="S208" s="73">
        <v>49998200</v>
      </c>
      <c r="T208" s="100">
        <v>49998200</v>
      </c>
      <c r="U208" s="100">
        <v>0</v>
      </c>
      <c r="V208" s="105">
        <v>43404</v>
      </c>
      <c r="W208" s="105">
        <v>43405</v>
      </c>
      <c r="X208" s="105"/>
      <c r="Y208" s="86"/>
      <c r="Z208" s="86"/>
      <c r="AA208" s="68"/>
      <c r="AB208" s="62"/>
      <c r="AC208" s="62" t="s">
        <v>791</v>
      </c>
      <c r="AD208" s="62"/>
      <c r="AE208" s="62"/>
      <c r="AF208" s="69">
        <f t="shared" si="13"/>
        <v>0</v>
      </c>
      <c r="AG208" s="27"/>
      <c r="AH208" s="27"/>
    </row>
    <row r="209" spans="1:34" ht="44.25" customHeight="1" x14ac:dyDescent="0.25">
      <c r="A209" s="86">
        <v>146</v>
      </c>
      <c r="B209" s="86">
        <v>2017</v>
      </c>
      <c r="C209" s="87" t="s">
        <v>847</v>
      </c>
      <c r="D209" s="86">
        <v>3</v>
      </c>
      <c r="E209" s="87" t="s">
        <v>138</v>
      </c>
      <c r="F209" s="63" t="s">
        <v>223</v>
      </c>
      <c r="G209" s="63" t="s">
        <v>121</v>
      </c>
      <c r="H209" s="64" t="s">
        <v>838</v>
      </c>
      <c r="I209" s="83" t="s">
        <v>163</v>
      </c>
      <c r="J209" s="84">
        <v>18</v>
      </c>
      <c r="K209" s="65" t="s">
        <v>89</v>
      </c>
      <c r="L209" s="79" t="s">
        <v>644</v>
      </c>
      <c r="M209" s="116">
        <v>901141885</v>
      </c>
      <c r="N209" s="97" t="s">
        <v>839</v>
      </c>
      <c r="O209" s="28"/>
      <c r="P209" s="66"/>
      <c r="Q209" s="67"/>
      <c r="R209" s="100">
        <v>2</v>
      </c>
      <c r="S209" s="73">
        <v>182334568</v>
      </c>
      <c r="T209" s="73">
        <v>182334568</v>
      </c>
      <c r="U209" s="100">
        <v>8476624289</v>
      </c>
      <c r="V209" s="105">
        <v>43413</v>
      </c>
      <c r="W209" s="105">
        <v>43414</v>
      </c>
      <c r="X209" s="105"/>
      <c r="Y209" s="86"/>
      <c r="Z209" s="86"/>
      <c r="AA209" s="68"/>
      <c r="AB209" s="62"/>
      <c r="AC209" s="62" t="s">
        <v>791</v>
      </c>
      <c r="AD209" s="62"/>
      <c r="AE209" s="62"/>
      <c r="AF209" s="69">
        <f t="shared" si="13"/>
        <v>46.489397934680163</v>
      </c>
      <c r="AG209" s="27"/>
      <c r="AH209" s="27"/>
    </row>
    <row r="210" spans="1:34" ht="44.25" customHeight="1" x14ac:dyDescent="0.25">
      <c r="A210" s="86" t="s">
        <v>820</v>
      </c>
      <c r="B210" s="86">
        <v>2018</v>
      </c>
      <c r="C210" s="87"/>
      <c r="D210" s="86">
        <v>20</v>
      </c>
      <c r="E210" s="87" t="str">
        <f>IF(D210=1,'Tipo '!$B$2,IF(D210=2,'Tipo '!$B$3,IF(D210=3,'Tipo '!$B$4,IF(D210=4,'Tipo '!$B$5,IF(D210=5,'Tipo '!$B$6,IF(D210=6,'Tipo '!$B$7,IF(D210=7,'Tipo '!$B$8,IF(D210=8,'Tipo '!$B$9,IF(D210=9,'Tipo '!$B$10,IF(D210=10,'Tipo '!$B$11,IF(D210=11,'Tipo '!$B$12,IF(D210=12,'Tipo '!$B$13,IF(D210=13,'Tipo '!$B$14,IF(D210=14,'Tipo '!$B$15,IF(D210=15,'Tipo '!$B$16,IF(D210=16,'Tipo '!$B$17,IF(D210=17,'Tipo '!$B$18,IF(D210=18,'Tipo '!$B$19,IF(D210=19,'Tipo '!$B$20,IF(D210=20,'Tipo '!$B$21,"No ha seleccionado un tipo de contrato válido"))))))))))))))))))))</f>
        <v>OTROS GASTOS</v>
      </c>
      <c r="F210" s="63"/>
      <c r="G210" s="63"/>
      <c r="H210" s="64" t="s">
        <v>848</v>
      </c>
      <c r="I210" s="83" t="s">
        <v>162</v>
      </c>
      <c r="J210" s="84"/>
      <c r="K210" s="65" t="str">
        <f>IF(J210=1,'Equivalencia BH-BMPT'!$D$2,IF(J210=2,'Equivalencia BH-BMPT'!$D$3,IF(J210=3,'Equivalencia BH-BMPT'!$D$4,IF(J210=4,'Equivalencia BH-BMPT'!$D$5,IF(J210=5,'Equivalencia BH-BMPT'!$D$6,IF(J210=6,'Equivalencia BH-BMPT'!$D$7,IF(J210=7,'Equivalencia BH-BMPT'!$D$8,IF(J210=8,'Equivalencia BH-BMPT'!$D$9,IF(J210=9,'Equivalencia BH-BMPT'!$D$10,IF(J210=10,'Equivalencia BH-BMPT'!$D$11,IF(J210=11,'Equivalencia BH-BMPT'!$D$12,IF(J210=12,'Equivalencia BH-BMPT'!$D$13,IF(J210=13,'Equivalencia BH-BMPT'!$D$14,IF(J210=14,'Equivalencia BH-BMPT'!$D$15,IF(J210=15,'Equivalencia BH-BMPT'!$D$16,IF(J210=16,'Equivalencia BH-BMPT'!$D$17,IF(J210=17,'Equivalencia BH-BMPT'!$D$18,IF(J210=18,'Equivalencia BH-BMPT'!$D$19,IF(J210=19,'Equivalencia BH-BMPT'!$D$20,IF(J210=20,'Equivalencia BH-BMPT'!$D$21,IF(J210=21,'Equivalencia BH-BMPT'!$D$22,IF(J210=22,'Equivalencia BH-BMPT'!$D$23,IF(J210=23,'Equivalencia BH-BMPT'!#REF!,IF(J210=24,'Equivalencia BH-BMPT'!$D$25,IF(J210=25,'Equivalencia BH-BMPT'!$D$26,IF(J210=26,'Equivalencia BH-BMPT'!$D$27,IF(J210=27,'Equivalencia BH-BMPT'!$D$28,IF(J210=28,'Equivalencia BH-BMPT'!$D$29,IF(J210=29,'Equivalencia BH-BMPT'!$D$30,IF(J210=30,'Equivalencia BH-BMPT'!$D$31,IF(J210=31,'Equivalencia BH-BMPT'!$D$32,IF(J210=32,'Equivalencia BH-BMPT'!$D$33,IF(J210=33,'Equivalencia BH-BMPT'!$D$34,IF(J210=34,'Equivalencia BH-BMPT'!$D$35,IF(J210=35,'Equivalencia BH-BMPT'!$D$36,IF(J210=36,'Equivalencia BH-BMPT'!$D$37,IF(J210=37,'Equivalencia BH-BMPT'!$D$38,IF(J210=38,'Equivalencia BH-BMPT'!#REF!,IF(J210=39,'Equivalencia BH-BMPT'!$D$40,IF(J210=40,'Equivalencia BH-BMPT'!$D$41,IF(J210=41,'Equivalencia BH-BMPT'!$D$42,IF(J210=42,'Equivalencia BH-BMPT'!$D$43,IF(J210=43,'Equivalencia BH-BMPT'!$D$44,IF(J210=44,'Equivalencia BH-BMPT'!$D$45,IF(J210=45,'Equivalencia BH-BMPT'!$D$46,"No ha seleccionado un número de programa")))))))))))))))))))))))))))))))))))))))))))))</f>
        <v>No ha seleccionado un número de programa</v>
      </c>
      <c r="L210" s="79"/>
      <c r="M210" s="62"/>
      <c r="N210" s="97" t="s">
        <v>821</v>
      </c>
      <c r="O210" s="100">
        <v>218967295</v>
      </c>
      <c r="P210" s="66"/>
      <c r="Q210" s="67"/>
      <c r="R210" s="100"/>
      <c r="S210" s="100"/>
      <c r="T210" s="100">
        <v>218967295</v>
      </c>
      <c r="U210" s="100">
        <v>204031925</v>
      </c>
      <c r="V210" s="105"/>
      <c r="W210" s="105"/>
      <c r="X210" s="105"/>
      <c r="Y210" s="86"/>
      <c r="Z210" s="86"/>
      <c r="AA210" s="68"/>
      <c r="AB210" s="62"/>
      <c r="AC210" s="62" t="s">
        <v>791</v>
      </c>
      <c r="AD210" s="62"/>
      <c r="AE210" s="62"/>
      <c r="AF210" s="69">
        <f t="shared" ref="AF210" si="15">SUM(U210/T210)</f>
        <v>0.93179177739762464</v>
      </c>
      <c r="AG210" s="27"/>
      <c r="AH210" s="27"/>
    </row>
    <row r="211" spans="1:34" x14ac:dyDescent="0.25">
      <c r="A211" s="88" t="s">
        <v>22</v>
      </c>
      <c r="B211" s="88"/>
      <c r="C211" s="88"/>
      <c r="D211" s="86"/>
      <c r="E211" s="70" t="s">
        <v>280</v>
      </c>
      <c r="F211" s="63"/>
      <c r="G211" s="63"/>
      <c r="H211" s="62"/>
      <c r="I211" s="74"/>
      <c r="J211" s="74"/>
      <c r="K211" s="62"/>
      <c r="L211" s="74"/>
      <c r="M211" s="62"/>
      <c r="N211" s="98"/>
      <c r="O211" s="74"/>
      <c r="P211" s="66"/>
      <c r="Q211" s="62"/>
      <c r="R211" s="86"/>
      <c r="S211" s="86"/>
      <c r="T211" s="107">
        <f>SUBTOTAL(9,T14:T202)</f>
        <v>28464717905</v>
      </c>
      <c r="U211" s="108"/>
      <c r="V211" s="86"/>
      <c r="W211" s="86"/>
      <c r="X211" s="86"/>
      <c r="Y211" s="86"/>
      <c r="Z211" s="86"/>
      <c r="AA211" s="62"/>
      <c r="AB211" s="62"/>
      <c r="AC211" s="62"/>
      <c r="AD211" s="62"/>
      <c r="AE211" s="62"/>
      <c r="AF211" s="62"/>
    </row>
    <row r="217" spans="1:34" ht="23.25" x14ac:dyDescent="0.25">
      <c r="T217" s="109">
        <f>SUBTOTAL(9,T14:T202)</f>
        <v>28464717905</v>
      </c>
    </row>
  </sheetData>
  <sheetProtection algorithmName="SHA-512" hashValue="N6Wjokva4v/rgjMuyQSVmjhfqrIxcvyZUh0woX5iMx7mUW5hpaW6NSqjjWJdlvjG9dfN7S0bkXBUEZXOg1Vbhg==" saltValue="k7xFDvH0CQu04FrgF9pO0A==" spinCount="100000" sheet="1" objects="1" scenarios="1" insertRows="0" deleteRows="0" selectLockedCells="1" sort="0" autoFilter="0"/>
  <autoFilter ref="A13:WWN13"/>
  <sortState ref="A15:AE209">
    <sortCondition descending="1" ref="B14:B209"/>
    <sortCondition ref="A14:A209"/>
  </sortState>
  <mergeCells count="50">
    <mergeCell ref="A2:AF2"/>
    <mergeCell ref="A3:AF3"/>
    <mergeCell ref="A4:D4"/>
    <mergeCell ref="J4:K4"/>
    <mergeCell ref="M4:N4"/>
    <mergeCell ref="U4:AF4"/>
    <mergeCell ref="A5:D5"/>
    <mergeCell ref="J5:K5"/>
    <mergeCell ref="V5:AF5"/>
    <mergeCell ref="A6:D6"/>
    <mergeCell ref="J6:K6"/>
    <mergeCell ref="V6:AF6"/>
    <mergeCell ref="A7:N7"/>
    <mergeCell ref="V7:AF7"/>
    <mergeCell ref="A8:D8"/>
    <mergeCell ref="F8:H8"/>
    <mergeCell ref="J8:N9"/>
    <mergeCell ref="V8:AF8"/>
    <mergeCell ref="A9:D9"/>
    <mergeCell ref="F9:H9"/>
    <mergeCell ref="V9:AF9"/>
    <mergeCell ref="A10:N10"/>
    <mergeCell ref="O10:U10"/>
    <mergeCell ref="V10:Z10"/>
    <mergeCell ref="AA10:AE10"/>
    <mergeCell ref="D11:E11"/>
    <mergeCell ref="I11:K11"/>
    <mergeCell ref="M11:N11"/>
    <mergeCell ref="AA11:AE11"/>
    <mergeCell ref="U12:U13"/>
    <mergeCell ref="A12:A13"/>
    <mergeCell ref="C12:C13"/>
    <mergeCell ref="D12:D13"/>
    <mergeCell ref="F12:F13"/>
    <mergeCell ref="H12:H13"/>
    <mergeCell ref="J12:L12"/>
    <mergeCell ref="M12:N12"/>
    <mergeCell ref="O12:O13"/>
    <mergeCell ref="Q12:Q13"/>
    <mergeCell ref="S12:S13"/>
    <mergeCell ref="T12:T13"/>
    <mergeCell ref="AD12:AD13"/>
    <mergeCell ref="AE12:AE13"/>
    <mergeCell ref="AF12:AF13"/>
    <mergeCell ref="V12:V13"/>
    <mergeCell ref="W12:W13"/>
    <mergeCell ref="X12:X13"/>
    <mergeCell ref="Y12:Y13"/>
    <mergeCell ref="AB12:AB13"/>
    <mergeCell ref="AC12:AC13"/>
  </mergeCells>
  <dataValidations count="13">
    <dataValidation type="custom" allowBlank="1" showInputMessage="1" showErrorMessage="1" sqref="V6:AF6">
      <formula1>Vacio()</formula1>
    </dataValidation>
    <dataValidation type="whole" operator="greaterThan" allowBlank="1" showErrorMessage="1" errorTitle="Error " error="Debe digitar un número entero._x000a_" sqref="Y14:Y196 Z14:Z210 Y198:Y210">
      <formula1>0</formula1>
    </dataValidation>
    <dataValidation type="whole" operator="greaterThan" allowBlank="1" showErrorMessage="1" errorTitle="Error" error="Debe digitar un número sin cáracteres especiales (puntos, comas, guiones, espacios, etc)._x000a__x000a__x000a_" sqref="R14:R210">
      <formula1>0</formula1>
    </dataValidation>
    <dataValidation type="list" allowBlank="1" showInputMessage="1" showErrorMessage="1" errorTitle="Error" error="Debe seleccionar un item de la lista_x000a_" sqref="I14:I210">
      <formula1>Afectación</formula1>
    </dataValidation>
    <dataValidation showInputMessage="1" showErrorMessage="1" errorTitle="Tipo de contrato no permitido" error="El tipo de contrato debe corresponder a un número. Consulte el instructivo para más información_x000a_" sqref="E14:E210"/>
    <dataValidation type="date" operator="greaterThan" allowBlank="1" showErrorMessage="1" errorTitle="Error" error="Debe introducir una fecha en formato (DD/MM/AAAA)_x000a_" sqref="V14:X210">
      <formula1>18385</formula1>
    </dataValidation>
    <dataValidation type="whole" operator="greaterThan" allowBlank="1" showErrorMessage="1" errorTitle="Error " error="Debe digitar un número sin cáracteres especiales (puntos, comas, guiones, espacios,etc)._x000a_" sqref="S14:S202 S210:T210 O210">
      <formula1>0</formula1>
    </dataValidation>
    <dataValidation type="whole" operator="lessThan" allowBlank="1" showErrorMessage="1" errorTitle="Error" error="Debe ser un número negativo. Ejemplo:-2,000,000_x000a_" sqref="Q14:Q210">
      <formula1>0</formula1>
    </dataValidation>
    <dataValidation type="whole" operator="greaterThan" showErrorMessage="1" errorTitle="Identificación incorrecta" error="El número de identificación no debe contener algún cáracter especial (coma, guión, punto, etc)_x000a_" sqref="M14:M210">
      <formula1>0</formula1>
    </dataValidation>
    <dataValidation type="whole" operator="greaterThan" allowBlank="1" showInputMessage="1" showErrorMessage="1" errorTitle="Error " error="Debe digitar un número sin cáracteres especiales (comas,puntos,guiones,espacios)._x000a_" sqref="S203:S209 O14:P202 T209 U14:U210 P203:P210">
      <formula1>0</formula1>
    </dataValidation>
    <dataValidation type="whole" allowBlank="1" showErrorMessage="1" errorTitle="Número de programa incorrecto" error="Debe ingresar el número de programa, para mayor información consulte el instructivo._x000a_" sqref="J14:J210">
      <formula1>0</formula1>
      <formula2>45</formula2>
    </dataValidation>
    <dataValidation operator="greaterThan" allowBlank="1" showErrorMessage="1" errorTitle="Error" error="Debe digitar un número._x000a_" sqref="L14:L210"/>
    <dataValidation type="list" allowBlank="1" showInputMessage="1" showErrorMessage="1" errorTitle="Error " error="Debe seleccionar una opción dentro de la lista_x000a_" sqref="F14:F210">
      <formula1>Mod</formula1>
    </dataValidation>
  </dataValidations>
  <pageMargins left="0.15748031496062992" right="0.15748031496062992" top="0.74803149606299213" bottom="0.74803149606299213" header="0.31496062992125984" footer="0.31496062992125984"/>
  <pageSetup paperSize="14" scale="4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otón 4">
              <controlPr defaultSize="0" print="0" autoFill="0" autoPict="0" macro="[0]!Prueba2">
                <anchor moveWithCells="1" sizeWithCells="1">
                  <from>
                    <xdr:col>1</xdr:col>
                    <xdr:colOff>161925</xdr:colOff>
                    <xdr:row>211</xdr:row>
                    <xdr:rowOff>85725</xdr:rowOff>
                  </from>
                  <to>
                    <xdr:col>3</xdr:col>
                    <xdr:colOff>390525</xdr:colOff>
                    <xdr:row>214</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'Tipo '!$A$2:$A$21</xm:f>
          </x14:formula1>
          <xm:sqref>D14:D211</xm:sqref>
        </x14:dataValidation>
        <x14:dataValidation type="list" allowBlank="1" showInputMessage="1" showErrorMessage="1" errorTitle="Error" error="Debe seleccionar alguna opción de los datos._x000a_">
          <x14:formula1>
            <xm:f>IF(OR(F14='Tipo '!$C$2,F14='Tipo '!$C$4,F14='Tipo '!$C$6,F14='Tipo '!$C$7),'Tipo '!$C$31,IF(F14='Tipo '!$C$5,SeleccionAbreviada,IF(F14='Tipo '!$C$3,ContratacionDirecta,IF(F14='Tipo '!$C$8,RegimenEspecial,""))))</xm:f>
          </x14:formula1>
          <xm:sqref>G14:G210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C87"/>
  <sheetViews>
    <sheetView showGridLines="0" topLeftCell="A66" zoomScale="115" zoomScaleNormal="115" workbookViewId="0">
      <selection activeCell="C66" sqref="C66"/>
    </sheetView>
  </sheetViews>
  <sheetFormatPr baseColWidth="10" defaultRowHeight="45.75" customHeight="1" x14ac:dyDescent="0.25"/>
  <cols>
    <col min="1" max="1" width="3.28515625" customWidth="1"/>
    <col min="2" max="2" width="27.7109375" customWidth="1"/>
    <col min="3" max="3" width="81.5703125" customWidth="1"/>
  </cols>
  <sheetData>
    <row r="1" spans="1:3" ht="45.75" customHeight="1" x14ac:dyDescent="0.25">
      <c r="A1" s="161" t="s">
        <v>231</v>
      </c>
      <c r="B1" s="161"/>
      <c r="C1" s="161"/>
    </row>
    <row r="2" spans="1:3" ht="24" customHeight="1" x14ac:dyDescent="0.25">
      <c r="A2" s="171" t="s">
        <v>23</v>
      </c>
      <c r="B2" s="172"/>
      <c r="C2" s="172"/>
    </row>
    <row r="3" spans="1:3" ht="45.75" customHeight="1" x14ac:dyDescent="0.25">
      <c r="A3" s="173" t="s">
        <v>169</v>
      </c>
      <c r="B3" s="173"/>
      <c r="C3" s="173"/>
    </row>
    <row r="4" spans="1:3" ht="45.75" customHeight="1" x14ac:dyDescent="0.25">
      <c r="A4" s="173" t="s">
        <v>255</v>
      </c>
      <c r="B4" s="173"/>
      <c r="C4" s="173"/>
    </row>
    <row r="5" spans="1:3" ht="16.5" customHeight="1" x14ac:dyDescent="0.25">
      <c r="A5" s="173" t="s">
        <v>170</v>
      </c>
      <c r="B5" s="173"/>
      <c r="C5" s="173"/>
    </row>
    <row r="6" spans="1:3" ht="18.75" customHeight="1" x14ac:dyDescent="0.25">
      <c r="A6" s="173" t="s">
        <v>24</v>
      </c>
      <c r="B6" s="173"/>
      <c r="C6" s="173"/>
    </row>
    <row r="7" spans="1:3" ht="54.75" customHeight="1" x14ac:dyDescent="0.25">
      <c r="A7" s="173" t="s">
        <v>256</v>
      </c>
      <c r="B7" s="173"/>
      <c r="C7" s="173"/>
    </row>
    <row r="8" spans="1:3" ht="66.75" customHeight="1" x14ac:dyDescent="0.25">
      <c r="A8" s="173" t="s">
        <v>274</v>
      </c>
      <c r="B8" s="173"/>
      <c r="C8" s="173"/>
    </row>
    <row r="9" spans="1:3" ht="69" customHeight="1" x14ac:dyDescent="0.25">
      <c r="A9" s="173" t="s">
        <v>226</v>
      </c>
      <c r="B9" s="173"/>
      <c r="C9" s="173"/>
    </row>
    <row r="10" spans="1:3" ht="47.25" customHeight="1" x14ac:dyDescent="0.25">
      <c r="A10" s="173" t="s">
        <v>240</v>
      </c>
      <c r="B10" s="173"/>
      <c r="C10" s="173"/>
    </row>
    <row r="11" spans="1:3" ht="18" customHeight="1" thickBot="1" x14ac:dyDescent="0.3">
      <c r="A11" s="30"/>
    </row>
    <row r="12" spans="1:3" ht="25.5" customHeight="1" thickBot="1" x14ac:dyDescent="0.3">
      <c r="A12" s="162" t="s">
        <v>171</v>
      </c>
      <c r="B12" s="163"/>
      <c r="C12" s="164"/>
    </row>
    <row r="13" spans="1:3" ht="24.75" customHeight="1" thickBot="1" x14ac:dyDescent="0.3">
      <c r="A13" s="44">
        <v>1</v>
      </c>
      <c r="B13" s="32" t="s">
        <v>25</v>
      </c>
      <c r="C13" s="32" t="s">
        <v>172</v>
      </c>
    </row>
    <row r="14" spans="1:3" ht="22.5" customHeight="1" thickBot="1" x14ac:dyDescent="0.3">
      <c r="A14" s="44">
        <v>2</v>
      </c>
      <c r="B14" s="32" t="s">
        <v>26</v>
      </c>
      <c r="C14" s="32" t="s">
        <v>173</v>
      </c>
    </row>
    <row r="15" spans="1:3" ht="34.5" customHeight="1" thickBot="1" x14ac:dyDescent="0.3">
      <c r="A15" s="44">
        <v>3</v>
      </c>
      <c r="B15" s="32" t="s">
        <v>27</v>
      </c>
      <c r="C15" s="32" t="s">
        <v>228</v>
      </c>
    </row>
    <row r="16" spans="1:3" ht="33" customHeight="1" thickBot="1" x14ac:dyDescent="0.3">
      <c r="A16" s="44">
        <v>4</v>
      </c>
      <c r="B16" s="32" t="s">
        <v>174</v>
      </c>
      <c r="C16" s="32" t="s">
        <v>229</v>
      </c>
    </row>
    <row r="17" spans="1:3" ht="36" customHeight="1" thickBot="1" x14ac:dyDescent="0.3">
      <c r="A17" s="44">
        <v>5</v>
      </c>
      <c r="B17" s="32" t="s">
        <v>28</v>
      </c>
      <c r="C17" s="32" t="s">
        <v>230</v>
      </c>
    </row>
    <row r="18" spans="1:3" ht="32.25" customHeight="1" thickBot="1" x14ac:dyDescent="0.3">
      <c r="A18" s="44">
        <v>6</v>
      </c>
      <c r="B18" s="32" t="s">
        <v>175</v>
      </c>
      <c r="C18" s="32" t="s">
        <v>232</v>
      </c>
    </row>
    <row r="19" spans="1:3" ht="45.75" customHeight="1" thickBot="1" x14ac:dyDescent="0.3">
      <c r="A19" s="44">
        <v>7</v>
      </c>
      <c r="B19" s="32" t="s">
        <v>29</v>
      </c>
      <c r="C19" s="32" t="s">
        <v>257</v>
      </c>
    </row>
    <row r="20" spans="1:3" ht="43.5" customHeight="1" thickBot="1" x14ac:dyDescent="0.3">
      <c r="A20" s="44">
        <v>8</v>
      </c>
      <c r="B20" s="32" t="s">
        <v>176</v>
      </c>
      <c r="C20" s="32" t="s">
        <v>258</v>
      </c>
    </row>
    <row r="21" spans="1:3" ht="45.75" customHeight="1" thickBot="1" x14ac:dyDescent="0.3">
      <c r="A21" s="44">
        <v>9</v>
      </c>
      <c r="B21" s="32" t="s">
        <v>177</v>
      </c>
      <c r="C21" s="32" t="s">
        <v>178</v>
      </c>
    </row>
    <row r="22" spans="1:3" ht="18" customHeight="1" thickBot="1" x14ac:dyDescent="0.3">
      <c r="A22" s="30"/>
    </row>
    <row r="23" spans="1:3" ht="24.75" customHeight="1" thickBot="1" x14ac:dyDescent="0.3">
      <c r="A23" s="162" t="s">
        <v>179</v>
      </c>
      <c r="B23" s="163"/>
      <c r="C23" s="164"/>
    </row>
    <row r="24" spans="1:3" ht="45.75" customHeight="1" x14ac:dyDescent="0.25">
      <c r="A24" s="174">
        <v>1</v>
      </c>
      <c r="B24" s="167" t="s">
        <v>30</v>
      </c>
      <c r="C24" s="51" t="s">
        <v>275</v>
      </c>
    </row>
    <row r="25" spans="1:3" ht="45.75" customHeight="1" thickBot="1" x14ac:dyDescent="0.3">
      <c r="A25" s="178"/>
      <c r="B25" s="168"/>
      <c r="C25" s="32" t="s">
        <v>233</v>
      </c>
    </row>
    <row r="26" spans="1:3" ht="18" customHeight="1" thickBot="1" x14ac:dyDescent="0.3">
      <c r="A26" s="44">
        <v>2</v>
      </c>
      <c r="B26" s="32" t="s">
        <v>55</v>
      </c>
      <c r="C26" s="32" t="s">
        <v>180</v>
      </c>
    </row>
    <row r="27" spans="1:3" ht="27" customHeight="1" thickBot="1" x14ac:dyDescent="0.3">
      <c r="A27" s="44">
        <v>3</v>
      </c>
      <c r="B27" s="52" t="s">
        <v>222</v>
      </c>
      <c r="C27" s="32" t="s">
        <v>234</v>
      </c>
    </row>
    <row r="28" spans="1:3" ht="69" customHeight="1" thickBot="1" x14ac:dyDescent="0.3">
      <c r="A28" s="174">
        <v>4</v>
      </c>
      <c r="B28" s="32" t="s">
        <v>181</v>
      </c>
      <c r="C28" s="52" t="s">
        <v>276</v>
      </c>
    </row>
    <row r="29" spans="1:3" ht="45.75" customHeight="1" thickBot="1" x14ac:dyDescent="0.3">
      <c r="A29" s="175"/>
      <c r="B29" s="32" t="s">
        <v>31</v>
      </c>
      <c r="C29" s="32" t="s">
        <v>182</v>
      </c>
    </row>
    <row r="30" spans="1:3" ht="53.25" customHeight="1" thickBot="1" x14ac:dyDescent="0.3">
      <c r="A30" s="175"/>
      <c r="B30" s="32" t="s">
        <v>32</v>
      </c>
      <c r="C30" s="32" t="s">
        <v>183</v>
      </c>
    </row>
    <row r="31" spans="1:3" ht="45.75" customHeight="1" x14ac:dyDescent="0.25">
      <c r="A31" s="175"/>
      <c r="B31" s="167" t="s">
        <v>33</v>
      </c>
      <c r="C31" s="33" t="s">
        <v>259</v>
      </c>
    </row>
    <row r="32" spans="1:3" ht="27.75" customHeight="1" thickBot="1" x14ac:dyDescent="0.3">
      <c r="A32" s="175"/>
      <c r="B32" s="168"/>
      <c r="C32" s="32" t="s">
        <v>260</v>
      </c>
    </row>
    <row r="33" spans="1:3" ht="45.75" customHeight="1" thickBot="1" x14ac:dyDescent="0.3">
      <c r="A33" s="175"/>
      <c r="B33" s="32" t="s">
        <v>34</v>
      </c>
      <c r="C33" s="32" t="s">
        <v>184</v>
      </c>
    </row>
    <row r="34" spans="1:3" ht="45.75" customHeight="1" thickBot="1" x14ac:dyDescent="0.3">
      <c r="A34" s="175"/>
      <c r="B34" s="32" t="s">
        <v>35</v>
      </c>
      <c r="C34" s="32" t="s">
        <v>185</v>
      </c>
    </row>
    <row r="35" spans="1:3" ht="54.75" customHeight="1" thickBot="1" x14ac:dyDescent="0.3">
      <c r="A35" s="175"/>
      <c r="B35" s="32" t="s">
        <v>36</v>
      </c>
      <c r="C35" s="32" t="s">
        <v>186</v>
      </c>
    </row>
    <row r="36" spans="1:3" s="1" customFormat="1" ht="45.75" customHeight="1" thickBot="1" x14ac:dyDescent="0.3">
      <c r="A36" s="175"/>
      <c r="B36" s="32" t="s">
        <v>37</v>
      </c>
      <c r="C36" s="32" t="s">
        <v>187</v>
      </c>
    </row>
    <row r="37" spans="1:3" s="1" customFormat="1" ht="32.25" customHeight="1" thickBot="1" x14ac:dyDescent="0.3">
      <c r="A37" s="175"/>
      <c r="B37" s="32" t="s">
        <v>38</v>
      </c>
      <c r="C37" s="32" t="s">
        <v>261</v>
      </c>
    </row>
    <row r="38" spans="1:3" s="1" customFormat="1" ht="33" customHeight="1" thickBot="1" x14ac:dyDescent="0.3">
      <c r="A38" s="175"/>
      <c r="B38" s="32" t="s">
        <v>39</v>
      </c>
      <c r="C38" s="32" t="s">
        <v>262</v>
      </c>
    </row>
    <row r="39" spans="1:3" ht="56.25" customHeight="1" thickBot="1" x14ac:dyDescent="0.3">
      <c r="A39" s="175"/>
      <c r="B39" s="32" t="s">
        <v>40</v>
      </c>
      <c r="C39" s="32" t="s">
        <v>188</v>
      </c>
    </row>
    <row r="40" spans="1:3" ht="41.25" customHeight="1" thickBot="1" x14ac:dyDescent="0.3">
      <c r="A40" s="175"/>
      <c r="B40" s="32" t="s">
        <v>41</v>
      </c>
      <c r="C40" s="32" t="s">
        <v>189</v>
      </c>
    </row>
    <row r="41" spans="1:3" ht="27" customHeight="1" thickBot="1" x14ac:dyDescent="0.3">
      <c r="A41" s="175"/>
      <c r="B41" s="32" t="s">
        <v>42</v>
      </c>
      <c r="C41" s="32" t="s">
        <v>263</v>
      </c>
    </row>
    <row r="42" spans="1:3" ht="33" customHeight="1" thickBot="1" x14ac:dyDescent="0.3">
      <c r="A42" s="175"/>
      <c r="B42" s="32" t="s">
        <v>43</v>
      </c>
      <c r="C42" s="32" t="s">
        <v>190</v>
      </c>
    </row>
    <row r="43" spans="1:3" ht="105.75" customHeight="1" thickBot="1" x14ac:dyDescent="0.3">
      <c r="A43" s="175"/>
      <c r="B43" s="32" t="s">
        <v>44</v>
      </c>
      <c r="C43" s="32" t="s">
        <v>264</v>
      </c>
    </row>
    <row r="44" spans="1:3" ht="45.75" customHeight="1" thickBot="1" x14ac:dyDescent="0.3">
      <c r="A44" s="175"/>
      <c r="B44" s="32" t="s">
        <v>45</v>
      </c>
      <c r="C44" s="32" t="s">
        <v>191</v>
      </c>
    </row>
    <row r="45" spans="1:3" ht="59.25" customHeight="1" thickBot="1" x14ac:dyDescent="0.3">
      <c r="A45" s="175"/>
      <c r="B45" s="32" t="s">
        <v>46</v>
      </c>
      <c r="C45" s="32" t="s">
        <v>192</v>
      </c>
    </row>
    <row r="46" spans="1:3" ht="55.5" customHeight="1" x14ac:dyDescent="0.25">
      <c r="A46" s="175"/>
      <c r="B46" s="33" t="s">
        <v>193</v>
      </c>
      <c r="C46" s="51" t="s">
        <v>277</v>
      </c>
    </row>
    <row r="47" spans="1:3" ht="32.25" customHeight="1" x14ac:dyDescent="0.25">
      <c r="A47" s="176"/>
      <c r="B47" s="43" t="s">
        <v>47</v>
      </c>
      <c r="C47" s="43" t="s">
        <v>194</v>
      </c>
    </row>
    <row r="48" spans="1:3" ht="15.75" customHeight="1" x14ac:dyDescent="0.25">
      <c r="A48" s="176"/>
      <c r="B48" s="43" t="s">
        <v>48</v>
      </c>
      <c r="C48" s="43" t="s">
        <v>49</v>
      </c>
    </row>
    <row r="49" spans="1:3" ht="30" customHeight="1" thickBot="1" x14ac:dyDescent="0.3">
      <c r="A49" s="177"/>
      <c r="B49" s="43" t="s">
        <v>238</v>
      </c>
      <c r="C49" s="43" t="s">
        <v>239</v>
      </c>
    </row>
    <row r="50" spans="1:3" ht="51.75" customHeight="1" x14ac:dyDescent="0.25">
      <c r="A50" s="179">
        <v>5</v>
      </c>
      <c r="B50" s="173" t="s">
        <v>7</v>
      </c>
      <c r="C50" s="53" t="s">
        <v>278</v>
      </c>
    </row>
    <row r="51" spans="1:3" ht="29.25" customHeight="1" thickBot="1" x14ac:dyDescent="0.3">
      <c r="A51" s="177"/>
      <c r="B51" s="173"/>
      <c r="C51" s="43" t="s">
        <v>195</v>
      </c>
    </row>
    <row r="52" spans="1:3" ht="45.75" customHeight="1" thickBot="1" x14ac:dyDescent="0.3">
      <c r="A52" s="44">
        <v>6</v>
      </c>
      <c r="B52" s="32" t="s">
        <v>103</v>
      </c>
      <c r="C52" s="32" t="s">
        <v>265</v>
      </c>
    </row>
    <row r="53" spans="1:3" ht="23.25" customHeight="1" thickBot="1" x14ac:dyDescent="0.3">
      <c r="A53" s="44">
        <v>7</v>
      </c>
      <c r="B53" s="32" t="s">
        <v>8</v>
      </c>
      <c r="C53" s="32" t="s">
        <v>196</v>
      </c>
    </row>
    <row r="54" spans="1:3" ht="45.75" customHeight="1" thickBot="1" x14ac:dyDescent="0.3">
      <c r="A54" s="174">
        <v>8</v>
      </c>
      <c r="B54" s="32" t="s">
        <v>165</v>
      </c>
      <c r="C54" s="32" t="s">
        <v>197</v>
      </c>
    </row>
    <row r="55" spans="1:3" ht="27.75" customHeight="1" x14ac:dyDescent="0.25">
      <c r="A55" s="175"/>
      <c r="B55" s="167" t="s">
        <v>198</v>
      </c>
      <c r="C55" s="33" t="s">
        <v>266</v>
      </c>
    </row>
    <row r="56" spans="1:3" ht="69" customHeight="1" thickBot="1" x14ac:dyDescent="0.3">
      <c r="A56" s="178"/>
      <c r="B56" s="168"/>
      <c r="C56" s="32" t="s">
        <v>241</v>
      </c>
    </row>
    <row r="57" spans="1:3" ht="72.75" customHeight="1" thickBot="1" x14ac:dyDescent="0.3">
      <c r="A57" s="44">
        <v>9</v>
      </c>
      <c r="B57" s="32" t="s">
        <v>199</v>
      </c>
      <c r="C57" s="32" t="s">
        <v>267</v>
      </c>
    </row>
    <row r="58" spans="1:3" ht="29.25" customHeight="1" thickBot="1" x14ac:dyDescent="0.3">
      <c r="A58" s="174">
        <v>10</v>
      </c>
      <c r="B58" s="32" t="s">
        <v>200</v>
      </c>
      <c r="C58" s="32" t="s">
        <v>201</v>
      </c>
    </row>
    <row r="59" spans="1:3" ht="22.5" customHeight="1" thickBot="1" x14ac:dyDescent="0.3">
      <c r="A59" s="178"/>
      <c r="B59" s="32" t="s">
        <v>202</v>
      </c>
      <c r="C59" s="32" t="s">
        <v>203</v>
      </c>
    </row>
    <row r="60" spans="1:3" ht="22.5" customHeight="1" thickBot="1" x14ac:dyDescent="0.3">
      <c r="A60" s="30"/>
    </row>
    <row r="61" spans="1:3" ht="28.5" customHeight="1" thickBot="1" x14ac:dyDescent="0.3">
      <c r="A61" s="162" t="s">
        <v>204</v>
      </c>
      <c r="B61" s="163"/>
      <c r="C61" s="164"/>
    </row>
    <row r="62" spans="1:3" ht="31.5" customHeight="1" x14ac:dyDescent="0.25">
      <c r="A62" s="165">
        <v>11</v>
      </c>
      <c r="B62" s="167" t="s">
        <v>205</v>
      </c>
      <c r="C62" s="33" t="s">
        <v>235</v>
      </c>
    </row>
    <row r="63" spans="1:3" ht="28.5" customHeight="1" x14ac:dyDescent="0.25">
      <c r="A63" s="169"/>
      <c r="B63" s="170"/>
      <c r="C63" s="33" t="s">
        <v>268</v>
      </c>
    </row>
    <row r="64" spans="1:3" ht="23.25" customHeight="1" thickBot="1" x14ac:dyDescent="0.3">
      <c r="A64" s="166"/>
      <c r="B64" s="168"/>
      <c r="C64" s="32" t="s">
        <v>206</v>
      </c>
    </row>
    <row r="65" spans="1:3" ht="27.75" customHeight="1" x14ac:dyDescent="0.25">
      <c r="A65" s="165">
        <v>12</v>
      </c>
      <c r="B65" s="167" t="s">
        <v>207</v>
      </c>
      <c r="C65" s="33" t="s">
        <v>208</v>
      </c>
    </row>
    <row r="66" spans="1:3" ht="23.25" customHeight="1" thickBot="1" x14ac:dyDescent="0.3">
      <c r="A66" s="166"/>
      <c r="B66" s="168"/>
      <c r="C66" s="32" t="s">
        <v>209</v>
      </c>
    </row>
    <row r="67" spans="1:3" ht="30.75" customHeight="1" thickBot="1" x14ac:dyDescent="0.3">
      <c r="A67" s="31">
        <v>13</v>
      </c>
      <c r="B67" s="32" t="s">
        <v>126</v>
      </c>
      <c r="C67" s="32" t="s">
        <v>242</v>
      </c>
    </row>
    <row r="68" spans="1:3" ht="31.5" customHeight="1" thickBot="1" x14ac:dyDescent="0.3">
      <c r="A68" s="31">
        <v>14</v>
      </c>
      <c r="B68" s="32" t="s">
        <v>210</v>
      </c>
      <c r="C68" s="32" t="s">
        <v>243</v>
      </c>
    </row>
    <row r="69" spans="1:3" ht="31.5" customHeight="1" thickBot="1" x14ac:dyDescent="0.3">
      <c r="A69" s="34">
        <v>15</v>
      </c>
      <c r="B69" s="35" t="s">
        <v>218</v>
      </c>
      <c r="C69" s="35" t="s">
        <v>269</v>
      </c>
    </row>
    <row r="70" spans="1:3" ht="39.75" customHeight="1" x14ac:dyDescent="0.25">
      <c r="A70" s="165">
        <v>16</v>
      </c>
      <c r="B70" s="167" t="s">
        <v>50</v>
      </c>
      <c r="C70" s="33" t="s">
        <v>219</v>
      </c>
    </row>
    <row r="71" spans="1:3" ht="58.5" customHeight="1" x14ac:dyDescent="0.25">
      <c r="A71" s="169"/>
      <c r="B71" s="170"/>
      <c r="C71" s="33" t="s">
        <v>270</v>
      </c>
    </row>
    <row r="72" spans="1:3" ht="43.5" customHeight="1" x14ac:dyDescent="0.25">
      <c r="A72" s="169"/>
      <c r="B72" s="170"/>
      <c r="C72" s="33" t="s">
        <v>253</v>
      </c>
    </row>
    <row r="73" spans="1:3" ht="31.5" customHeight="1" thickBot="1" x14ac:dyDescent="0.3">
      <c r="A73" s="166"/>
      <c r="B73" s="168"/>
      <c r="C73" s="32" t="s">
        <v>220</v>
      </c>
    </row>
    <row r="74" spans="1:3" ht="42" customHeight="1" thickBot="1" x14ac:dyDescent="0.3">
      <c r="A74" s="31">
        <v>17</v>
      </c>
      <c r="B74" s="32" t="s">
        <v>51</v>
      </c>
      <c r="C74" s="52" t="s">
        <v>279</v>
      </c>
    </row>
    <row r="75" spans="1:3" ht="18.75" customHeight="1" thickBot="1" x14ac:dyDescent="0.3">
      <c r="A75" s="30"/>
    </row>
    <row r="76" spans="1:3" ht="21" customHeight="1" thickBot="1" x14ac:dyDescent="0.3">
      <c r="A76" s="162" t="s">
        <v>211</v>
      </c>
      <c r="B76" s="163"/>
      <c r="C76" s="164"/>
    </row>
    <row r="77" spans="1:3" ht="27" customHeight="1" x14ac:dyDescent="0.25">
      <c r="A77" s="165">
        <v>18</v>
      </c>
      <c r="B77" s="167" t="s">
        <v>52</v>
      </c>
      <c r="C77" s="33" t="s">
        <v>271</v>
      </c>
    </row>
    <row r="78" spans="1:3" ht="28.5" customHeight="1" thickBot="1" x14ac:dyDescent="0.3">
      <c r="A78" s="166"/>
      <c r="B78" s="168"/>
      <c r="C78" s="32" t="s">
        <v>236</v>
      </c>
    </row>
    <row r="79" spans="1:3" ht="27.75" customHeight="1" thickBot="1" x14ac:dyDescent="0.3">
      <c r="A79" s="31">
        <v>19</v>
      </c>
      <c r="B79" s="32" t="s">
        <v>212</v>
      </c>
      <c r="C79" s="32" t="s">
        <v>272</v>
      </c>
    </row>
    <row r="80" spans="1:3" ht="28.5" customHeight="1" thickBot="1" x14ac:dyDescent="0.3">
      <c r="A80" s="31">
        <v>20</v>
      </c>
      <c r="B80" s="32" t="s">
        <v>213</v>
      </c>
      <c r="C80" s="32" t="s">
        <v>273</v>
      </c>
    </row>
    <row r="81" spans="1:3" ht="30" customHeight="1" thickBot="1" x14ac:dyDescent="0.3">
      <c r="A81" s="31">
        <v>21</v>
      </c>
      <c r="B81" s="32" t="s">
        <v>128</v>
      </c>
      <c r="C81" s="32" t="s">
        <v>214</v>
      </c>
    </row>
    <row r="82" spans="1:3" ht="32.25" customHeight="1" thickBot="1" x14ac:dyDescent="0.3">
      <c r="A82" s="31">
        <v>22</v>
      </c>
      <c r="B82" s="32" t="s">
        <v>215</v>
      </c>
      <c r="C82" s="32" t="s">
        <v>216</v>
      </c>
    </row>
    <row r="83" spans="1:3" ht="18" customHeight="1" thickBot="1" x14ac:dyDescent="0.3">
      <c r="A83" s="30"/>
    </row>
    <row r="84" spans="1:3" ht="24" customHeight="1" thickBot="1" x14ac:dyDescent="0.3">
      <c r="A84" s="162" t="s">
        <v>237</v>
      </c>
      <c r="B84" s="163"/>
      <c r="C84" s="164"/>
    </row>
    <row r="85" spans="1:3" ht="32.25" customHeight="1" thickBot="1" x14ac:dyDescent="0.3">
      <c r="A85" s="31">
        <v>23</v>
      </c>
      <c r="B85" s="32" t="s">
        <v>53</v>
      </c>
      <c r="C85" s="32" t="s">
        <v>217</v>
      </c>
    </row>
    <row r="86" spans="1:3" ht="71.25" customHeight="1" thickBot="1" x14ac:dyDescent="0.3">
      <c r="A86" s="31">
        <v>24</v>
      </c>
      <c r="B86" s="32" t="s">
        <v>54</v>
      </c>
      <c r="C86" s="32" t="s">
        <v>254</v>
      </c>
    </row>
    <row r="87" spans="1:3" ht="45.75" customHeight="1" x14ac:dyDescent="0.25">
      <c r="A87" s="30"/>
    </row>
  </sheetData>
  <mergeCells count="32">
    <mergeCell ref="A3:C3"/>
    <mergeCell ref="A28:A49"/>
    <mergeCell ref="A62:A64"/>
    <mergeCell ref="B62:B64"/>
    <mergeCell ref="A23:C23"/>
    <mergeCell ref="A24:A25"/>
    <mergeCell ref="B24:B25"/>
    <mergeCell ref="B31:B32"/>
    <mergeCell ref="A50:A51"/>
    <mergeCell ref="B50:B51"/>
    <mergeCell ref="A5:C5"/>
    <mergeCell ref="A54:A56"/>
    <mergeCell ref="B55:B56"/>
    <mergeCell ref="A58:A59"/>
    <mergeCell ref="A61:C61"/>
    <mergeCell ref="A12:C12"/>
    <mergeCell ref="A1:C1"/>
    <mergeCell ref="A76:C76"/>
    <mergeCell ref="A77:A78"/>
    <mergeCell ref="B77:B78"/>
    <mergeCell ref="A84:C84"/>
    <mergeCell ref="A70:A73"/>
    <mergeCell ref="B70:B73"/>
    <mergeCell ref="A65:A66"/>
    <mergeCell ref="B65:B66"/>
    <mergeCell ref="A2:C2"/>
    <mergeCell ref="A4:C4"/>
    <mergeCell ref="A10:C10"/>
    <mergeCell ref="A9:C9"/>
    <mergeCell ref="A8:C8"/>
    <mergeCell ref="A7:C7"/>
    <mergeCell ref="A6:C6"/>
  </mergeCells>
  <pageMargins left="0.43307086614173229" right="0.70866141732283472" top="0.64177083333333329" bottom="0.74803149606299213" header="0.31496062992125984" footer="0.31496062992125984"/>
  <pageSetup scale="4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C1:E57"/>
  <sheetViews>
    <sheetView topLeftCell="XEM1" zoomScale="85" zoomScaleNormal="85" workbookViewId="0">
      <pane ySplit="1" topLeftCell="A2" activePane="bottomLeft" state="frozen"/>
      <selection pane="bottomLeft" activeCell="XFA4" sqref="XFA4"/>
    </sheetView>
  </sheetViews>
  <sheetFormatPr baseColWidth="10" defaultRowHeight="15" x14ac:dyDescent="0.25"/>
  <cols>
    <col min="3" max="3" width="9.5703125" style="6" customWidth="1"/>
    <col min="4" max="4" width="57.140625" style="2" customWidth="1"/>
  </cols>
  <sheetData>
    <row r="1" spans="3:4" ht="16.5" x14ac:dyDescent="0.3">
      <c r="C1" s="5" t="s">
        <v>56</v>
      </c>
      <c r="D1" s="3" t="s">
        <v>57</v>
      </c>
    </row>
    <row r="2" spans="3:4" ht="16.5" x14ac:dyDescent="0.3">
      <c r="C2" s="5">
        <v>1</v>
      </c>
      <c r="D2" s="4" t="s">
        <v>62</v>
      </c>
    </row>
    <row r="3" spans="3:4" ht="16.5" x14ac:dyDescent="0.3">
      <c r="C3" s="5">
        <v>2</v>
      </c>
      <c r="D3" s="4" t="s">
        <v>58</v>
      </c>
    </row>
    <row r="4" spans="3:4" ht="16.5" x14ac:dyDescent="0.3">
      <c r="C4" s="5">
        <v>3</v>
      </c>
      <c r="D4" s="4" t="s">
        <v>67</v>
      </c>
    </row>
    <row r="5" spans="3:4" ht="16.5" x14ac:dyDescent="0.3">
      <c r="C5" s="5">
        <v>4</v>
      </c>
      <c r="D5" s="4" t="s">
        <v>88</v>
      </c>
    </row>
    <row r="6" spans="3:4" ht="16.5" x14ac:dyDescent="0.3">
      <c r="C6" s="5">
        <v>5</v>
      </c>
      <c r="D6" s="4" t="s">
        <v>59</v>
      </c>
    </row>
    <row r="7" spans="3:4" ht="16.5" x14ac:dyDescent="0.3">
      <c r="C7" s="5">
        <v>6</v>
      </c>
      <c r="D7" s="4" t="s">
        <v>64</v>
      </c>
    </row>
    <row r="8" spans="3:4" ht="16.5" x14ac:dyDescent="0.3">
      <c r="C8" s="5">
        <v>7</v>
      </c>
      <c r="D8" s="4" t="s">
        <v>63</v>
      </c>
    </row>
    <row r="9" spans="3:4" ht="16.5" x14ac:dyDescent="0.3">
      <c r="C9" s="5">
        <v>8</v>
      </c>
      <c r="D9" s="4" t="s">
        <v>65</v>
      </c>
    </row>
    <row r="10" spans="3:4" ht="16.5" x14ac:dyDescent="0.3">
      <c r="C10" s="5">
        <v>9</v>
      </c>
      <c r="D10" s="4" t="s">
        <v>60</v>
      </c>
    </row>
    <row r="11" spans="3:4" ht="16.5" x14ac:dyDescent="0.3">
      <c r="C11" s="5">
        <v>10</v>
      </c>
      <c r="D11" s="4" t="s">
        <v>61</v>
      </c>
    </row>
    <row r="12" spans="3:4" ht="33" x14ac:dyDescent="0.3">
      <c r="C12" s="5">
        <v>11</v>
      </c>
      <c r="D12" s="4" t="s">
        <v>74</v>
      </c>
    </row>
    <row r="13" spans="3:4" ht="33" x14ac:dyDescent="0.3">
      <c r="C13" s="5">
        <v>12</v>
      </c>
      <c r="D13" s="4" t="s">
        <v>66</v>
      </c>
    </row>
    <row r="14" spans="3:4" ht="16.5" x14ac:dyDescent="0.3">
      <c r="C14" s="5">
        <v>13</v>
      </c>
      <c r="D14" s="4" t="s">
        <v>80</v>
      </c>
    </row>
    <row r="15" spans="3:4" ht="16.5" x14ac:dyDescent="0.3">
      <c r="C15" s="5">
        <v>14</v>
      </c>
      <c r="D15" s="4" t="s">
        <v>81</v>
      </c>
    </row>
    <row r="16" spans="3:4" ht="16.5" x14ac:dyDescent="0.3">
      <c r="C16" s="5">
        <v>15</v>
      </c>
      <c r="D16" s="4" t="s">
        <v>83</v>
      </c>
    </row>
    <row r="17" spans="3:4" ht="16.5" x14ac:dyDescent="0.3">
      <c r="C17" s="5">
        <v>16</v>
      </c>
      <c r="D17" s="4" t="s">
        <v>69</v>
      </c>
    </row>
    <row r="18" spans="3:4" ht="16.5" x14ac:dyDescent="0.3">
      <c r="C18" s="5">
        <v>17</v>
      </c>
      <c r="D18" s="4" t="s">
        <v>90</v>
      </c>
    </row>
    <row r="19" spans="3:4" ht="16.5" x14ac:dyDescent="0.3">
      <c r="C19" s="5">
        <v>18</v>
      </c>
      <c r="D19" s="4" t="s">
        <v>89</v>
      </c>
    </row>
    <row r="20" spans="3:4" ht="16.5" x14ac:dyDescent="0.3">
      <c r="C20" s="5">
        <v>19</v>
      </c>
      <c r="D20" s="4" t="s">
        <v>96</v>
      </c>
    </row>
    <row r="21" spans="3:4" ht="33" x14ac:dyDescent="0.3">
      <c r="C21" s="5">
        <v>20</v>
      </c>
      <c r="D21" s="4" t="s">
        <v>68</v>
      </c>
    </row>
    <row r="22" spans="3:4" ht="16.5" x14ac:dyDescent="0.3">
      <c r="C22" s="5">
        <v>21</v>
      </c>
      <c r="D22" s="4" t="s">
        <v>72</v>
      </c>
    </row>
    <row r="23" spans="3:4" ht="16.5" x14ac:dyDescent="0.3">
      <c r="C23" s="5">
        <v>22</v>
      </c>
      <c r="D23" s="4" t="s">
        <v>71</v>
      </c>
    </row>
    <row r="24" spans="3:4" ht="16.5" x14ac:dyDescent="0.3">
      <c r="C24" s="5">
        <v>23</v>
      </c>
      <c r="D24" s="4" t="s">
        <v>97</v>
      </c>
    </row>
    <row r="25" spans="3:4" ht="33" x14ac:dyDescent="0.3">
      <c r="C25" s="5">
        <v>24</v>
      </c>
      <c r="D25" s="4" t="s">
        <v>70</v>
      </c>
    </row>
    <row r="26" spans="3:4" ht="19.5" customHeight="1" x14ac:dyDescent="0.3">
      <c r="C26" s="5">
        <v>25</v>
      </c>
      <c r="D26" s="4" t="s">
        <v>73</v>
      </c>
    </row>
    <row r="27" spans="3:4" ht="19.5" customHeight="1" x14ac:dyDescent="0.3">
      <c r="C27" s="5">
        <v>26</v>
      </c>
      <c r="D27" s="4" t="s">
        <v>84</v>
      </c>
    </row>
    <row r="28" spans="3:4" ht="19.5" customHeight="1" x14ac:dyDescent="0.3">
      <c r="C28" s="5">
        <v>27</v>
      </c>
      <c r="D28" s="4" t="s">
        <v>86</v>
      </c>
    </row>
    <row r="29" spans="3:4" ht="19.5" customHeight="1" x14ac:dyDescent="0.3">
      <c r="C29" s="5">
        <v>28</v>
      </c>
      <c r="D29" s="4" t="s">
        <v>82</v>
      </c>
    </row>
    <row r="30" spans="3:4" ht="19.5" customHeight="1" x14ac:dyDescent="0.3">
      <c r="C30" s="5">
        <v>29</v>
      </c>
      <c r="D30" s="4" t="s">
        <v>93</v>
      </c>
    </row>
    <row r="31" spans="3:4" ht="19.5" customHeight="1" x14ac:dyDescent="0.3">
      <c r="C31" s="5">
        <v>30</v>
      </c>
      <c r="D31" s="4" t="s">
        <v>85</v>
      </c>
    </row>
    <row r="32" spans="3:4" ht="33" x14ac:dyDescent="0.3">
      <c r="C32" s="5">
        <v>31</v>
      </c>
      <c r="D32" s="4" t="s">
        <v>76</v>
      </c>
    </row>
    <row r="33" spans="3:4" ht="16.5" x14ac:dyDescent="0.3">
      <c r="C33" s="5">
        <v>32</v>
      </c>
      <c r="D33" s="4" t="s">
        <v>79</v>
      </c>
    </row>
    <row r="34" spans="3:4" ht="16.5" x14ac:dyDescent="0.3">
      <c r="C34" s="5">
        <v>33</v>
      </c>
      <c r="D34" s="4" t="s">
        <v>78</v>
      </c>
    </row>
    <row r="35" spans="3:4" ht="33" x14ac:dyDescent="0.3">
      <c r="C35" s="5">
        <v>34</v>
      </c>
      <c r="D35" s="4" t="s">
        <v>99</v>
      </c>
    </row>
    <row r="36" spans="3:4" ht="16.5" x14ac:dyDescent="0.3">
      <c r="C36" s="5">
        <v>35</v>
      </c>
      <c r="D36" s="4" t="s">
        <v>77</v>
      </c>
    </row>
    <row r="37" spans="3:4" ht="16.5" x14ac:dyDescent="0.3">
      <c r="C37" s="5">
        <v>36</v>
      </c>
      <c r="D37" s="4" t="s">
        <v>100</v>
      </c>
    </row>
    <row r="38" spans="3:4" ht="33" x14ac:dyDescent="0.3">
      <c r="C38" s="5">
        <v>37</v>
      </c>
      <c r="D38" s="4" t="s">
        <v>102</v>
      </c>
    </row>
    <row r="39" spans="3:4" ht="16.5" x14ac:dyDescent="0.3">
      <c r="C39" s="5">
        <v>38</v>
      </c>
      <c r="D39" s="4" t="s">
        <v>87</v>
      </c>
    </row>
    <row r="40" spans="3:4" ht="16.5" x14ac:dyDescent="0.3">
      <c r="C40" s="5">
        <v>39</v>
      </c>
      <c r="D40" s="4" t="s">
        <v>91</v>
      </c>
    </row>
    <row r="41" spans="3:4" ht="16.5" x14ac:dyDescent="0.3">
      <c r="C41" s="5">
        <v>40</v>
      </c>
      <c r="D41" s="4" t="s">
        <v>92</v>
      </c>
    </row>
    <row r="42" spans="3:4" ht="16.5" x14ac:dyDescent="0.3">
      <c r="C42" s="5">
        <v>41</v>
      </c>
      <c r="D42" s="4" t="s">
        <v>75</v>
      </c>
    </row>
    <row r="43" spans="3:4" ht="16.5" x14ac:dyDescent="0.3">
      <c r="C43" s="5">
        <v>42</v>
      </c>
      <c r="D43" s="4" t="s">
        <v>95</v>
      </c>
    </row>
    <row r="44" spans="3:4" ht="16.5" x14ac:dyDescent="0.3">
      <c r="C44" s="5">
        <v>43</v>
      </c>
      <c r="D44" s="4" t="s">
        <v>98</v>
      </c>
    </row>
    <row r="45" spans="3:4" ht="16.5" x14ac:dyDescent="0.3">
      <c r="C45" s="5">
        <v>44</v>
      </c>
      <c r="D45" s="4" t="s">
        <v>101</v>
      </c>
    </row>
    <row r="46" spans="3:4" ht="16.5" x14ac:dyDescent="0.3">
      <c r="C46" s="5">
        <v>45</v>
      </c>
      <c r="D46" s="4" t="s">
        <v>94</v>
      </c>
    </row>
    <row r="49" spans="4:5" ht="15" customHeight="1" x14ac:dyDescent="0.25"/>
    <row r="50" spans="4:5" ht="15" customHeight="1" x14ac:dyDescent="0.25"/>
    <row r="51" spans="4:5" ht="15" customHeight="1" x14ac:dyDescent="0.25"/>
    <row r="52" spans="4:5" ht="15" customHeight="1" x14ac:dyDescent="0.25"/>
    <row r="53" spans="4:5" ht="15" customHeight="1" x14ac:dyDescent="0.25"/>
    <row r="54" spans="4:5" ht="15" customHeight="1" x14ac:dyDescent="0.25">
      <c r="D54" s="18"/>
      <c r="E54" s="19"/>
    </row>
    <row r="55" spans="4:5" ht="16.5" x14ac:dyDescent="0.3">
      <c r="D55" s="20"/>
      <c r="E55" s="19"/>
    </row>
    <row r="56" spans="4:5" ht="16.5" x14ac:dyDescent="0.3">
      <c r="D56" s="20"/>
      <c r="E56" s="19"/>
    </row>
    <row r="57" spans="4:5" x14ac:dyDescent="0.25">
      <c r="D57" s="18"/>
      <c r="E57" s="19"/>
    </row>
  </sheetData>
  <autoFilter ref="C1:E54"/>
  <sortState ref="C2:D54">
    <sortCondition ref="C2:C54"/>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31"/>
  <sheetViews>
    <sheetView workbookViewId="0">
      <selection activeCell="A2" sqref="A2:B21"/>
    </sheetView>
  </sheetViews>
  <sheetFormatPr baseColWidth="10" defaultRowHeight="15" x14ac:dyDescent="0.25"/>
  <cols>
    <col min="2" max="2" width="104" customWidth="1"/>
    <col min="3" max="3" width="35.28515625" customWidth="1"/>
  </cols>
  <sheetData>
    <row r="1" spans="1:5" x14ac:dyDescent="0.25">
      <c r="C1" s="38" t="s">
        <v>7</v>
      </c>
      <c r="D1" s="21" t="s">
        <v>168</v>
      </c>
    </row>
    <row r="2" spans="1:5" ht="15" customHeight="1" thickBot="1" x14ac:dyDescent="0.3">
      <c r="A2">
        <v>1</v>
      </c>
      <c r="B2" s="12" t="s">
        <v>135</v>
      </c>
      <c r="C2" s="36" t="s">
        <v>223</v>
      </c>
      <c r="D2" s="16" t="s">
        <v>162</v>
      </c>
      <c r="E2" s="12"/>
    </row>
    <row r="3" spans="1:5" ht="15" customHeight="1" x14ac:dyDescent="0.25">
      <c r="A3">
        <v>2</v>
      </c>
      <c r="B3" s="13" t="s">
        <v>136</v>
      </c>
      <c r="C3" s="37" t="s">
        <v>107</v>
      </c>
      <c r="D3" s="16" t="s">
        <v>163</v>
      </c>
      <c r="E3" s="8"/>
    </row>
    <row r="4" spans="1:5" ht="15" customHeight="1" x14ac:dyDescent="0.25">
      <c r="A4">
        <v>3</v>
      </c>
      <c r="B4" s="7" t="s">
        <v>137</v>
      </c>
      <c r="C4" s="37" t="s">
        <v>104</v>
      </c>
      <c r="D4" s="16" t="s">
        <v>164</v>
      </c>
      <c r="E4" s="8"/>
    </row>
    <row r="5" spans="1:5" ht="15" customHeight="1" x14ac:dyDescent="0.3">
      <c r="A5">
        <v>4</v>
      </c>
      <c r="B5" s="14" t="s">
        <v>138</v>
      </c>
      <c r="C5" s="37" t="s">
        <v>108</v>
      </c>
      <c r="D5" s="9"/>
      <c r="E5" s="10"/>
    </row>
    <row r="6" spans="1:5" ht="15" customHeight="1" x14ac:dyDescent="0.25">
      <c r="A6">
        <v>5</v>
      </c>
      <c r="B6" s="11" t="s">
        <v>134</v>
      </c>
      <c r="C6" s="37" t="s">
        <v>105</v>
      </c>
      <c r="D6" s="11"/>
      <c r="E6" s="11"/>
    </row>
    <row r="7" spans="1:5" ht="15" customHeight="1" x14ac:dyDescent="0.25">
      <c r="A7">
        <v>6</v>
      </c>
      <c r="B7" s="11" t="s">
        <v>139</v>
      </c>
      <c r="C7" s="37" t="s">
        <v>106</v>
      </c>
      <c r="D7" s="11"/>
      <c r="E7" s="11"/>
    </row>
    <row r="8" spans="1:5" ht="15" customHeight="1" x14ac:dyDescent="0.25">
      <c r="A8">
        <v>7</v>
      </c>
      <c r="B8" s="11" t="s">
        <v>140</v>
      </c>
      <c r="C8" s="37" t="s">
        <v>120</v>
      </c>
      <c r="D8" s="11"/>
      <c r="E8" s="11"/>
    </row>
    <row r="9" spans="1:5" ht="15" customHeight="1" x14ac:dyDescent="0.25">
      <c r="A9">
        <v>8</v>
      </c>
      <c r="B9" s="11" t="s">
        <v>141</v>
      </c>
      <c r="C9" s="11"/>
      <c r="D9" s="11"/>
      <c r="E9" s="11"/>
    </row>
    <row r="10" spans="1:5" ht="15" customHeight="1" x14ac:dyDescent="0.25">
      <c r="A10">
        <v>9</v>
      </c>
      <c r="B10" s="11" t="s">
        <v>142</v>
      </c>
      <c r="C10" s="12"/>
      <c r="D10" s="11"/>
      <c r="E10" s="11"/>
    </row>
    <row r="11" spans="1:5" ht="15" customHeight="1" x14ac:dyDescent="0.25">
      <c r="A11">
        <v>10</v>
      </c>
      <c r="B11" s="11" t="s">
        <v>143</v>
      </c>
      <c r="C11" s="39" t="s">
        <v>166</v>
      </c>
      <c r="D11" s="11"/>
      <c r="E11" s="11"/>
    </row>
    <row r="12" spans="1:5" ht="15" customHeight="1" x14ac:dyDescent="0.25">
      <c r="A12">
        <v>11</v>
      </c>
      <c r="B12" s="11" t="s">
        <v>144</v>
      </c>
      <c r="C12" s="15" t="s">
        <v>122</v>
      </c>
      <c r="D12" s="11"/>
      <c r="E12" s="11"/>
    </row>
    <row r="13" spans="1:5" ht="15" customHeight="1" x14ac:dyDescent="0.25">
      <c r="A13">
        <v>12</v>
      </c>
      <c r="B13" s="11" t="s">
        <v>145</v>
      </c>
      <c r="C13" s="15" t="s">
        <v>123</v>
      </c>
      <c r="D13" s="11"/>
      <c r="E13" s="11"/>
    </row>
    <row r="14" spans="1:5" ht="15" customHeight="1" x14ac:dyDescent="0.25">
      <c r="A14">
        <v>13</v>
      </c>
      <c r="B14" s="11" t="s">
        <v>146</v>
      </c>
      <c r="C14" s="15" t="s">
        <v>124</v>
      </c>
      <c r="D14" s="11"/>
      <c r="E14" s="11"/>
    </row>
    <row r="15" spans="1:5" ht="15" customHeight="1" x14ac:dyDescent="0.25">
      <c r="A15">
        <v>14</v>
      </c>
      <c r="B15" s="11" t="s">
        <v>147</v>
      </c>
      <c r="C15" s="15" t="s">
        <v>125</v>
      </c>
      <c r="D15" s="11"/>
      <c r="E15" s="11"/>
    </row>
    <row r="16" spans="1:5" ht="15" customHeight="1" x14ac:dyDescent="0.25">
      <c r="A16">
        <v>15</v>
      </c>
      <c r="B16" s="11" t="s">
        <v>148</v>
      </c>
      <c r="C16" s="11"/>
      <c r="D16" s="11"/>
      <c r="E16" s="11"/>
    </row>
    <row r="17" spans="1:5" ht="15" customHeight="1" x14ac:dyDescent="0.25">
      <c r="A17">
        <v>16</v>
      </c>
      <c r="B17" s="11" t="s">
        <v>149</v>
      </c>
      <c r="C17" s="40" t="s">
        <v>167</v>
      </c>
      <c r="D17" s="11"/>
      <c r="E17" s="11"/>
    </row>
    <row r="18" spans="1:5" ht="15" customHeight="1" x14ac:dyDescent="0.25">
      <c r="A18">
        <v>17</v>
      </c>
      <c r="B18" s="11" t="s">
        <v>150</v>
      </c>
      <c r="C18" s="15" t="s">
        <v>109</v>
      </c>
      <c r="D18" s="11"/>
      <c r="E18" s="11"/>
    </row>
    <row r="19" spans="1:5" ht="15" customHeight="1" x14ac:dyDescent="0.25">
      <c r="A19">
        <v>18</v>
      </c>
      <c r="B19" s="11" t="s">
        <v>151</v>
      </c>
      <c r="C19" s="15" t="s">
        <v>110</v>
      </c>
      <c r="D19" s="11"/>
      <c r="E19" s="11"/>
    </row>
    <row r="20" spans="1:5" ht="15" customHeight="1" x14ac:dyDescent="0.25">
      <c r="A20">
        <v>19</v>
      </c>
      <c r="B20" s="11" t="s">
        <v>152</v>
      </c>
      <c r="C20" s="15" t="s">
        <v>111</v>
      </c>
      <c r="D20" s="11"/>
      <c r="E20" s="11"/>
    </row>
    <row r="21" spans="1:5" s="41" customFormat="1" ht="60" x14ac:dyDescent="0.25">
      <c r="A21" s="41">
        <v>20</v>
      </c>
      <c r="B21" s="41" t="s">
        <v>227</v>
      </c>
      <c r="C21" s="42" t="s">
        <v>112</v>
      </c>
    </row>
    <row r="22" spans="1:5" s="41" customFormat="1" ht="30" x14ac:dyDescent="0.25">
      <c r="C22" s="42" t="s">
        <v>113</v>
      </c>
    </row>
    <row r="23" spans="1:5" s="41" customFormat="1" ht="60" x14ac:dyDescent="0.25">
      <c r="C23" s="42" t="s">
        <v>114</v>
      </c>
    </row>
    <row r="24" spans="1:5" s="41" customFormat="1" ht="30" x14ac:dyDescent="0.25">
      <c r="C24" s="42" t="s">
        <v>115</v>
      </c>
    </row>
    <row r="25" spans="1:5" s="41" customFormat="1" ht="75" x14ac:dyDescent="0.25">
      <c r="C25" s="42" t="s">
        <v>116</v>
      </c>
    </row>
    <row r="26" spans="1:5" s="41" customFormat="1" ht="30" x14ac:dyDescent="0.25">
      <c r="C26" s="42" t="s">
        <v>117</v>
      </c>
    </row>
    <row r="27" spans="1:5" s="41" customFormat="1" ht="45" x14ac:dyDescent="0.25">
      <c r="C27" s="42" t="s">
        <v>118</v>
      </c>
    </row>
    <row r="28" spans="1:5" s="41" customFormat="1" x14ac:dyDescent="0.25">
      <c r="C28" s="42"/>
    </row>
    <row r="29" spans="1:5" x14ac:dyDescent="0.25">
      <c r="C29" s="42"/>
    </row>
    <row r="30" spans="1:5" x14ac:dyDescent="0.25">
      <c r="C30" s="15" t="s">
        <v>119</v>
      </c>
    </row>
    <row r="31" spans="1:5" x14ac:dyDescent="0.25">
      <c r="C31" s="17" t="s">
        <v>121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2018</vt:lpstr>
      <vt:lpstr>Instructivo</vt:lpstr>
      <vt:lpstr>Equivalencia BH-BMPT</vt:lpstr>
      <vt:lpstr>Tipo </vt:lpstr>
      <vt:lpstr>Afectación</vt:lpstr>
      <vt:lpstr>ContratacionDirecta</vt:lpstr>
      <vt:lpstr>Mod</vt:lpstr>
      <vt:lpstr>RegimenEspecial</vt:lpstr>
      <vt:lpstr>SeleccionAbreviada</vt:lpstr>
      <vt:lpstr>'2018'!Vacio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dmorcad</dc:creator>
  <cp:lastModifiedBy>GIO</cp:lastModifiedBy>
  <cp:lastPrinted>2017-10-26T13:33:59Z</cp:lastPrinted>
  <dcterms:created xsi:type="dcterms:W3CDTF">2017-07-18T15:09:18Z</dcterms:created>
  <dcterms:modified xsi:type="dcterms:W3CDTF">2019-03-07T00:53:40Z</dcterms:modified>
</cp:coreProperties>
</file>