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17 LA CANDELARIA 2018\"/>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2018'!$A$12:$AK$154</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2018'!$AJ$13</definedName>
  </definedNames>
  <calcPr calcId="162913"/>
  <fileRecoveryPr autoRecover="0"/>
</workbook>
</file>

<file path=xl/calcChain.xml><?xml version="1.0" encoding="utf-8"?>
<calcChain xmlns="http://schemas.openxmlformats.org/spreadsheetml/2006/main">
  <c r="K136" i="1" l="1"/>
  <c r="U166" i="1" l="1"/>
  <c r="T149" i="1"/>
  <c r="T166" i="1" l="1"/>
  <c r="T92" i="1"/>
  <c r="T65" i="1"/>
  <c r="T31" i="1"/>
  <c r="K154" i="1" l="1"/>
  <c r="T153" i="1"/>
  <c r="K153" i="1"/>
  <c r="T152" i="1"/>
  <c r="K152" i="1"/>
  <c r="T151" i="1"/>
  <c r="K151" i="1"/>
  <c r="T150" i="1"/>
  <c r="K150" i="1"/>
  <c r="K149" i="1"/>
  <c r="T148" i="1"/>
  <c r="K148" i="1"/>
  <c r="T147" i="1"/>
  <c r="K147" i="1"/>
  <c r="T146" i="1"/>
  <c r="K146" i="1"/>
  <c r="T145" i="1"/>
  <c r="K145" i="1"/>
  <c r="T144" i="1"/>
  <c r="K144" i="1"/>
  <c r="AH143" i="1"/>
  <c r="T143" i="1"/>
  <c r="K143" i="1"/>
  <c r="AH142" i="1"/>
  <c r="T142" i="1"/>
  <c r="K142" i="1"/>
  <c r="AH141" i="1"/>
  <c r="T141" i="1"/>
  <c r="K141" i="1"/>
  <c r="AH140" i="1"/>
  <c r="T140" i="1"/>
  <c r="K140" i="1"/>
  <c r="AH139" i="1"/>
  <c r="T139" i="1"/>
  <c r="K139" i="1"/>
  <c r="AH138" i="1"/>
  <c r="T138" i="1"/>
  <c r="K138" i="1"/>
  <c r="AH137" i="1"/>
  <c r="T137" i="1"/>
  <c r="U137" i="1" s="1"/>
  <c r="K137" i="1"/>
  <c r="AH136" i="1"/>
  <c r="T136" i="1"/>
  <c r="AH135" i="1"/>
  <c r="T135" i="1"/>
  <c r="K135" i="1"/>
  <c r="AH134" i="1"/>
  <c r="T134" i="1"/>
  <c r="K134" i="1"/>
  <c r="AH133" i="1"/>
  <c r="T133" i="1"/>
  <c r="K133" i="1"/>
  <c r="AH132" i="1"/>
  <c r="T132" i="1"/>
  <c r="K132" i="1"/>
  <c r="AH131" i="1"/>
  <c r="T131" i="1"/>
  <c r="K131" i="1"/>
  <c r="AH130" i="1"/>
  <c r="T130" i="1"/>
  <c r="K130" i="1"/>
  <c r="AH129" i="1"/>
  <c r="T129" i="1"/>
  <c r="AF129" i="1" s="1"/>
  <c r="K129" i="1"/>
  <c r="AH128" i="1"/>
  <c r="T128" i="1"/>
  <c r="AF128" i="1" s="1"/>
  <c r="K128" i="1"/>
  <c r="AH127" i="1"/>
  <c r="T127" i="1"/>
  <c r="AF127" i="1" s="1"/>
  <c r="K127" i="1"/>
  <c r="AH126" i="1"/>
  <c r="T126" i="1"/>
  <c r="AF126" i="1" s="1"/>
  <c r="K126" i="1"/>
  <c r="AH125" i="1"/>
  <c r="T125" i="1"/>
  <c r="AF125" i="1" s="1"/>
  <c r="K125" i="1"/>
  <c r="AH124" i="1"/>
  <c r="T124" i="1"/>
  <c r="AF124" i="1" s="1"/>
  <c r="K124" i="1"/>
  <c r="AH123" i="1"/>
  <c r="T123" i="1"/>
  <c r="AF123" i="1" s="1"/>
  <c r="K123" i="1"/>
  <c r="AH122" i="1"/>
  <c r="T122" i="1"/>
  <c r="AF122" i="1" s="1"/>
  <c r="K122" i="1"/>
  <c r="AH121" i="1"/>
  <c r="T121" i="1"/>
  <c r="AF121" i="1" s="1"/>
  <c r="K121" i="1"/>
  <c r="AH120" i="1"/>
  <c r="T120" i="1"/>
  <c r="AF120" i="1" s="1"/>
  <c r="K120" i="1"/>
  <c r="AH119" i="1"/>
  <c r="T119" i="1"/>
  <c r="AF119" i="1" s="1"/>
  <c r="K119" i="1"/>
  <c r="AH118" i="1"/>
  <c r="T118" i="1"/>
  <c r="AH117" i="1"/>
  <c r="T117" i="1"/>
  <c r="AF117" i="1" s="1"/>
  <c r="K117" i="1"/>
  <c r="AH116" i="1"/>
  <c r="T116" i="1"/>
  <c r="AH115" i="1"/>
  <c r="T115" i="1"/>
  <c r="K115" i="1"/>
  <c r="AH114" i="1"/>
  <c r="T114" i="1"/>
  <c r="K114" i="1"/>
  <c r="AH113" i="1"/>
  <c r="T113" i="1"/>
  <c r="AF113" i="1" s="1"/>
  <c r="K113" i="1"/>
  <c r="AH112" i="1"/>
  <c r="T112" i="1"/>
  <c r="AF112" i="1" s="1"/>
  <c r="K112" i="1"/>
  <c r="AH111" i="1"/>
  <c r="T111" i="1"/>
  <c r="AF111" i="1" s="1"/>
  <c r="K111" i="1"/>
  <c r="AH110" i="1"/>
  <c r="T110" i="1"/>
  <c r="K110" i="1"/>
  <c r="AH109" i="1"/>
  <c r="T109" i="1"/>
  <c r="AF109" i="1" s="1"/>
  <c r="K109" i="1"/>
  <c r="AH108" i="1"/>
  <c r="T108" i="1"/>
  <c r="AF108" i="1" s="1"/>
  <c r="K108" i="1"/>
  <c r="AH107" i="1"/>
  <c r="T107" i="1"/>
  <c r="AF107" i="1" s="1"/>
  <c r="K107" i="1"/>
  <c r="AH106" i="1"/>
  <c r="T106" i="1"/>
  <c r="AF106" i="1" s="1"/>
  <c r="K106" i="1"/>
  <c r="AH105" i="1"/>
  <c r="T105" i="1"/>
  <c r="AF105" i="1" s="1"/>
  <c r="K105" i="1"/>
  <c r="AH104" i="1"/>
  <c r="T104" i="1"/>
  <c r="AF104" i="1" s="1"/>
  <c r="K104" i="1"/>
  <c r="AH103" i="1"/>
  <c r="T103" i="1"/>
  <c r="AF103" i="1" s="1"/>
  <c r="K103" i="1"/>
  <c r="AH102" i="1"/>
  <c r="T102" i="1"/>
  <c r="AF102" i="1" s="1"/>
  <c r="K102" i="1"/>
  <c r="AH101" i="1"/>
  <c r="T101" i="1"/>
  <c r="AF101" i="1" s="1"/>
  <c r="K101" i="1"/>
  <c r="AH100" i="1"/>
  <c r="T100" i="1"/>
  <c r="AF100" i="1" s="1"/>
  <c r="K100" i="1"/>
  <c r="AH99" i="1"/>
  <c r="T99" i="1"/>
  <c r="AF99" i="1" s="1"/>
  <c r="K99" i="1"/>
  <c r="AH98" i="1"/>
  <c r="T98" i="1"/>
  <c r="AF98" i="1" s="1"/>
  <c r="K98" i="1"/>
  <c r="AH97" i="1"/>
  <c r="T97" i="1"/>
  <c r="AF97" i="1" s="1"/>
  <c r="K97" i="1"/>
  <c r="AH96" i="1"/>
  <c r="T96" i="1"/>
  <c r="AF96" i="1" s="1"/>
  <c r="K96" i="1"/>
  <c r="AH95" i="1"/>
  <c r="T95" i="1"/>
  <c r="AF95" i="1" s="1"/>
  <c r="K95" i="1"/>
  <c r="AH94" i="1"/>
  <c r="T94" i="1"/>
  <c r="AF94" i="1" s="1"/>
  <c r="K94" i="1"/>
  <c r="AH93" i="1"/>
  <c r="T93" i="1"/>
  <c r="K93" i="1"/>
  <c r="AH92" i="1"/>
  <c r="U92" i="1"/>
  <c r="AF92" i="1" s="1"/>
  <c r="K92" i="1"/>
  <c r="AH91" i="1"/>
  <c r="T91" i="1"/>
  <c r="K91" i="1"/>
  <c r="AH90" i="1"/>
  <c r="T90" i="1"/>
  <c r="AF90" i="1" s="1"/>
  <c r="K90" i="1"/>
  <c r="AH89" i="1"/>
  <c r="T89" i="1"/>
  <c r="AF89" i="1" s="1"/>
  <c r="K89" i="1"/>
  <c r="AH88" i="1"/>
  <c r="T88" i="1"/>
  <c r="AF88" i="1" s="1"/>
  <c r="K88" i="1"/>
  <c r="AH87" i="1"/>
  <c r="T87" i="1"/>
  <c r="AF87" i="1" s="1"/>
  <c r="K87" i="1"/>
  <c r="AH86" i="1"/>
  <c r="T86" i="1"/>
  <c r="AF86" i="1" s="1"/>
  <c r="K86" i="1"/>
  <c r="AH85" i="1"/>
  <c r="T85" i="1"/>
  <c r="AF85" i="1" s="1"/>
  <c r="K85" i="1"/>
  <c r="AH84" i="1"/>
  <c r="T84" i="1"/>
  <c r="AF84" i="1" s="1"/>
  <c r="K84" i="1"/>
  <c r="AH83" i="1"/>
  <c r="T83" i="1"/>
  <c r="AF83" i="1" s="1"/>
  <c r="K83" i="1"/>
  <c r="AH82" i="1"/>
  <c r="T82" i="1"/>
  <c r="AF82" i="1" s="1"/>
  <c r="K82" i="1"/>
  <c r="AH81" i="1"/>
  <c r="T81" i="1"/>
  <c r="AF81" i="1" s="1"/>
  <c r="K81" i="1"/>
  <c r="AH80" i="1"/>
  <c r="T80" i="1"/>
  <c r="AF80" i="1" s="1"/>
  <c r="K80" i="1"/>
  <c r="AH79" i="1"/>
  <c r="T79" i="1"/>
  <c r="AF79" i="1" s="1"/>
  <c r="K79" i="1"/>
  <c r="AH78" i="1"/>
  <c r="T78" i="1"/>
  <c r="AF78" i="1" s="1"/>
  <c r="K78" i="1"/>
  <c r="AH77" i="1"/>
  <c r="T77" i="1"/>
  <c r="AF77" i="1" s="1"/>
  <c r="K77" i="1"/>
  <c r="AH76" i="1"/>
  <c r="T76" i="1"/>
  <c r="AF76" i="1" s="1"/>
  <c r="K76" i="1"/>
  <c r="AH75" i="1"/>
  <c r="T75" i="1"/>
  <c r="AF75" i="1" s="1"/>
  <c r="K75" i="1"/>
  <c r="AH74" i="1"/>
  <c r="T74" i="1"/>
  <c r="AF74" i="1" s="1"/>
  <c r="K74" i="1"/>
  <c r="AH73" i="1"/>
  <c r="T73" i="1"/>
  <c r="AF73" i="1" s="1"/>
  <c r="K73" i="1"/>
  <c r="AH72" i="1"/>
  <c r="T72" i="1"/>
  <c r="AF72" i="1" s="1"/>
  <c r="K72" i="1"/>
  <c r="AH71" i="1"/>
  <c r="T71" i="1"/>
  <c r="AF71" i="1" s="1"/>
  <c r="K71" i="1"/>
  <c r="AH70" i="1"/>
  <c r="T70" i="1"/>
  <c r="AF70" i="1" s="1"/>
  <c r="K70" i="1"/>
  <c r="AH69" i="1"/>
  <c r="T69" i="1"/>
  <c r="AF69" i="1" s="1"/>
  <c r="K69" i="1"/>
  <c r="AH68" i="1"/>
  <c r="T68" i="1"/>
  <c r="AF68" i="1" s="1"/>
  <c r="K68" i="1"/>
  <c r="AH67" i="1"/>
  <c r="T67" i="1"/>
  <c r="AF67" i="1" s="1"/>
  <c r="K67" i="1"/>
  <c r="AH66" i="1"/>
  <c r="T66" i="1"/>
  <c r="AF66" i="1" s="1"/>
  <c r="K66" i="1"/>
  <c r="AH65" i="1"/>
  <c r="AF65" i="1"/>
  <c r="K65" i="1"/>
  <c r="AH64" i="1"/>
  <c r="T64" i="1"/>
  <c r="AF64" i="1" s="1"/>
  <c r="K64" i="1"/>
  <c r="AH63" i="1"/>
  <c r="T63" i="1"/>
  <c r="AF63" i="1" s="1"/>
  <c r="K63" i="1"/>
  <c r="AH62" i="1"/>
  <c r="T62" i="1"/>
  <c r="AF62" i="1" s="1"/>
  <c r="K62" i="1"/>
  <c r="AH61" i="1"/>
  <c r="T61" i="1"/>
  <c r="AF61" i="1" s="1"/>
  <c r="K61" i="1"/>
  <c r="AH60" i="1"/>
  <c r="T60" i="1"/>
  <c r="AF60" i="1" s="1"/>
  <c r="K60" i="1"/>
  <c r="AH59" i="1"/>
  <c r="T59" i="1"/>
  <c r="AF59" i="1" s="1"/>
  <c r="K59" i="1"/>
  <c r="AH58" i="1"/>
  <c r="T58" i="1"/>
  <c r="AF58" i="1" s="1"/>
  <c r="K58" i="1"/>
  <c r="AH57" i="1"/>
  <c r="T57" i="1"/>
  <c r="AF57" i="1" s="1"/>
  <c r="K57" i="1"/>
  <c r="AH56" i="1"/>
  <c r="T56" i="1"/>
  <c r="AF56" i="1" s="1"/>
  <c r="K56" i="1"/>
  <c r="AH55" i="1"/>
  <c r="T55" i="1"/>
  <c r="AF55" i="1" s="1"/>
  <c r="K55" i="1"/>
  <c r="AH54" i="1"/>
  <c r="T54" i="1"/>
  <c r="AF54" i="1" s="1"/>
  <c r="K54" i="1"/>
  <c r="AH53" i="1"/>
  <c r="T53" i="1"/>
  <c r="AF53" i="1" s="1"/>
  <c r="K53" i="1"/>
  <c r="AH52" i="1"/>
  <c r="T52" i="1"/>
  <c r="AF52" i="1" s="1"/>
  <c r="K52" i="1"/>
  <c r="AH51" i="1"/>
  <c r="T51" i="1"/>
  <c r="AF51" i="1" s="1"/>
  <c r="K51" i="1"/>
  <c r="AH50" i="1"/>
  <c r="T50" i="1"/>
  <c r="AF50" i="1" s="1"/>
  <c r="K50" i="1"/>
  <c r="AH49" i="1"/>
  <c r="T49" i="1"/>
  <c r="AF49" i="1" s="1"/>
  <c r="K49" i="1"/>
  <c r="AH48" i="1"/>
  <c r="T48" i="1"/>
  <c r="AF48" i="1" s="1"/>
  <c r="K48" i="1"/>
  <c r="AH47" i="1"/>
  <c r="T47" i="1"/>
  <c r="AF47" i="1" s="1"/>
  <c r="K47" i="1"/>
  <c r="AH46" i="1"/>
  <c r="T46" i="1"/>
  <c r="AF46" i="1" s="1"/>
  <c r="K46" i="1"/>
  <c r="AH45" i="1"/>
  <c r="T45" i="1"/>
  <c r="AF45" i="1" s="1"/>
  <c r="K45" i="1"/>
  <c r="AH44" i="1"/>
  <c r="T44" i="1"/>
  <c r="AF44" i="1" s="1"/>
  <c r="K44" i="1"/>
  <c r="AH43" i="1"/>
  <c r="T43" i="1"/>
  <c r="AF43" i="1" s="1"/>
  <c r="K43" i="1"/>
  <c r="AH42" i="1"/>
  <c r="T42" i="1"/>
  <c r="AF42" i="1" s="1"/>
  <c r="K42" i="1"/>
  <c r="AH41" i="1"/>
  <c r="T41" i="1"/>
  <c r="AF41" i="1" s="1"/>
  <c r="K41" i="1"/>
  <c r="AH40" i="1"/>
  <c r="T40" i="1"/>
  <c r="AF40" i="1" s="1"/>
  <c r="K40" i="1"/>
  <c r="AH39" i="1"/>
  <c r="T39" i="1"/>
  <c r="AF39" i="1" s="1"/>
  <c r="K39" i="1"/>
  <c r="AH38" i="1"/>
  <c r="T38" i="1"/>
  <c r="AF38" i="1" s="1"/>
  <c r="K38" i="1"/>
  <c r="AH37" i="1"/>
  <c r="T37" i="1"/>
  <c r="AF37" i="1" s="1"/>
  <c r="K37" i="1"/>
  <c r="AH36" i="1"/>
  <c r="T36" i="1"/>
  <c r="AF36" i="1" s="1"/>
  <c r="K36" i="1"/>
  <c r="AH35" i="1"/>
  <c r="T35" i="1"/>
  <c r="AF35" i="1" s="1"/>
  <c r="K35" i="1"/>
  <c r="AH34" i="1"/>
  <c r="T34" i="1"/>
  <c r="AF34" i="1" s="1"/>
  <c r="K34" i="1"/>
  <c r="AH33" i="1"/>
  <c r="T33" i="1"/>
  <c r="AF33" i="1" s="1"/>
  <c r="K33" i="1"/>
  <c r="AH32" i="1"/>
  <c r="T32" i="1"/>
  <c r="AF32" i="1" s="1"/>
  <c r="K32" i="1"/>
  <c r="AH31" i="1"/>
  <c r="AF31" i="1"/>
  <c r="K31" i="1"/>
  <c r="AH30" i="1"/>
  <c r="T30" i="1"/>
  <c r="AF30" i="1" s="1"/>
  <c r="K30" i="1"/>
  <c r="AH29" i="1"/>
  <c r="T29" i="1"/>
  <c r="AF29" i="1" s="1"/>
  <c r="K29" i="1"/>
  <c r="AH28" i="1"/>
  <c r="T28" i="1"/>
  <c r="AF28" i="1" s="1"/>
  <c r="K28" i="1"/>
  <c r="AH27" i="1"/>
  <c r="T27" i="1"/>
  <c r="AF27" i="1" s="1"/>
  <c r="K27" i="1"/>
  <c r="AH26" i="1"/>
  <c r="T26" i="1"/>
  <c r="AF26" i="1" s="1"/>
  <c r="K26" i="1"/>
  <c r="AH25" i="1"/>
  <c r="T25" i="1"/>
  <c r="AF25" i="1" s="1"/>
  <c r="K25" i="1"/>
  <c r="AH24" i="1"/>
  <c r="T24" i="1"/>
  <c r="AF24" i="1" s="1"/>
  <c r="K24" i="1"/>
  <c r="AH23" i="1"/>
  <c r="T23" i="1"/>
  <c r="AF23" i="1" s="1"/>
  <c r="K23" i="1"/>
  <c r="AH22" i="1"/>
  <c r="T22" i="1"/>
  <c r="AF22" i="1" s="1"/>
  <c r="K22" i="1"/>
  <c r="AH21" i="1"/>
  <c r="T21" i="1"/>
  <c r="AF21" i="1" s="1"/>
  <c r="K21" i="1"/>
  <c r="AH20" i="1"/>
  <c r="T20" i="1"/>
  <c r="AF20" i="1" s="1"/>
  <c r="K20" i="1"/>
  <c r="AH19" i="1"/>
  <c r="T19" i="1"/>
  <c r="AF19" i="1" s="1"/>
  <c r="K19" i="1"/>
  <c r="AH18" i="1"/>
  <c r="T18" i="1"/>
  <c r="AF18" i="1" s="1"/>
  <c r="K18" i="1"/>
  <c r="AH17" i="1"/>
  <c r="T17" i="1"/>
  <c r="AF17" i="1" s="1"/>
  <c r="K17" i="1"/>
  <c r="AH16" i="1"/>
  <c r="T16" i="1"/>
  <c r="AF16" i="1" s="1"/>
  <c r="K16" i="1"/>
  <c r="AH15" i="1"/>
  <c r="T15" i="1"/>
  <c r="AF15" i="1" s="1"/>
  <c r="K15" i="1"/>
  <c r="AH14" i="1"/>
  <c r="T14" i="1"/>
  <c r="AF14" i="1" s="1"/>
  <c r="K14" i="1"/>
  <c r="AH13" i="1"/>
  <c r="T13" i="1"/>
  <c r="K13" i="1"/>
  <c r="U155" i="1" l="1"/>
  <c r="U167" i="1" s="1"/>
  <c r="AF13" i="1"/>
  <c r="T155" i="1"/>
  <c r="T167" i="1" s="1"/>
</calcChain>
</file>

<file path=xl/sharedStrings.xml><?xml version="1.0" encoding="utf-8"?>
<sst xmlns="http://schemas.openxmlformats.org/spreadsheetml/2006/main" count="1483" uniqueCount="729">
  <si>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</si>
  <si>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</si>
  <si>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</si>
  <si>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</si>
  <si>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</si>
  <si>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</si>
  <si>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</si>
  <si>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</si>
  <si>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</si>
  <si>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</si>
  <si>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</si>
  <si>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</si>
  <si>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</si>
  <si>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</si>
  <si>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</si>
  <si>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</si>
  <si>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</si>
  <si>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</si>
  <si>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</si>
  <si>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</si>
  <si>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</si>
  <si>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</si>
  <si>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</si>
  <si>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</si>
  <si>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</si>
  <si>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</si>
  <si>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</si>
  <si>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</si>
  <si>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</si>
  <si>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</si>
  <si>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</si>
  <si>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</si>
  <si>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</si>
  <si>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</si>
  <si>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</si>
  <si>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</si>
  <si>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</si>
  <si>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</si>
  <si>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</si>
  <si>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</si>
  <si>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</si>
  <si>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</si>
  <si>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</si>
  <si>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</si>
  <si>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</si>
  <si>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</si>
  <si>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</si>
  <si>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</si>
  <si>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</si>
  <si>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</si>
  <si>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</si>
  <si>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</si>
  <si>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</si>
  <si>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</si>
  <si>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</si>
  <si>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</si>
  <si>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</si>
  <si>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</si>
  <si>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</si>
  <si>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</si>
  <si>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</si>
  <si>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</si>
  <si>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</si>
  <si>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</si>
  <si>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</si>
  <si>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</si>
  <si>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</si>
  <si>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</si>
  <si>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</si>
  <si>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</si>
  <si>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</si>
  <si>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</si>
  <si>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</si>
  <si>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</si>
  <si>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</si>
  <si>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</si>
  <si>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</si>
  <si>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</si>
  <si>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</si>
  <si>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</si>
  <si>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</si>
  <si>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</si>
  <si>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</si>
  <si>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</si>
  <si>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</si>
  <si>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</si>
  <si>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</si>
  <si>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</si>
  <si>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</si>
  <si>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</si>
  <si>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</si>
  <si>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</si>
  <si>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</si>
  <si>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</si>
  <si>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</si>
  <si>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</si>
  <si>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</si>
  <si>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</si>
  <si>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</si>
  <si>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</si>
  <si>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</si>
  <si>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</si>
  <si>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</si>
  <si>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</si>
  <si>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</si>
  <si>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</si>
  <si>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</si>
  <si>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</si>
  <si>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</si>
  <si>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</si>
  <si>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</si>
  <si>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</si>
  <si>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</si>
  <si>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</si>
  <si>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</si>
  <si>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</si>
  <si>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</si>
  <si>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</si>
  <si>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</si>
  <si>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</si>
  <si>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</si>
  <si>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</si>
  <si>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</si>
  <si>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</si>
  <si>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</si>
  <si>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</si>
  <si>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</si>
  <si>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</si>
  <si>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</si>
  <si>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</si>
  <si>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</si>
  <si>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</si>
  <si>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</si>
  <si>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</si>
  <si>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</si>
  <si>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</si>
  <si>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</si>
  <si>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</si>
  <si>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</si>
  <si>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</si>
  <si>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</si>
  <si>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</si>
  <si>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</si>
  <si>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</si>
  <si>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</si>
  <si>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</si>
  <si>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</si>
  <si>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</si>
  <si>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</si>
  <si>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</si>
  <si>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</si>
  <si>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</si>
  <si>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</si>
  <si>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</si>
  <si>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</si>
  <si>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</si>
  <si>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</si>
  <si>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</si>
  <si>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</si>
  <si>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</si>
  <si>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</si>
  <si>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</si>
  <si>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</si>
  <si>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</si>
  <si>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</si>
  <si>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</si>
  <si>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</si>
  <si>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</si>
  <si>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</si>
  <si>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</si>
  <si>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</si>
  <si>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</si>
  <si>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</si>
  <si>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</si>
  <si>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</si>
  <si>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</si>
  <si>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</si>
  <si>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</si>
  <si>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</si>
  <si>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</si>
  <si>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</si>
  <si>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</si>
  <si>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</si>
  <si>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</si>
  <si>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</si>
  <si>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</si>
  <si>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</si>
  <si>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</si>
  <si>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</si>
  <si>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</si>
  <si>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</si>
  <si>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</si>
  <si>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</si>
  <si>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</si>
  <si>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</si>
  <si>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</si>
  <si>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</si>
  <si>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</si>
  <si>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</si>
  <si>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</si>
  <si>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</si>
  <si>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</si>
  <si>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</si>
  <si>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</si>
  <si>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</si>
  <si>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</si>
  <si>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</si>
  <si>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</si>
  <si>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</si>
  <si>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</si>
  <si>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</si>
  <si>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</si>
  <si>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</si>
  <si>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</si>
  <si>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</si>
  <si>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</si>
  <si>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</si>
  <si>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</si>
  <si>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</si>
  <si>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</si>
  <si>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</si>
  <si>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</si>
  <si>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</si>
  <si>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</si>
  <si>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</si>
  <si>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</si>
  <si>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</si>
  <si>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</si>
  <si>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</si>
  <si>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</si>
  <si>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</si>
  <si>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</si>
  <si>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</si>
  <si>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</si>
  <si>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</si>
  <si>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</si>
  <si>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</si>
  <si>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</si>
  <si>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</si>
  <si>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</si>
  <si>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</si>
  <si>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</si>
  <si>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</si>
  <si>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</si>
  <si>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</si>
  <si>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</si>
  <si>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</si>
  <si>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</si>
  <si>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</si>
  <si>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</si>
  <si>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</si>
  <si>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</si>
  <si>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</si>
  <si>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</si>
  <si>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</si>
  <si>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</si>
  <si>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</si>
  <si>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</si>
  <si>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</si>
  <si>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</si>
  <si>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</si>
  <si>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</si>
  <si>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</si>
  <si>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</si>
  <si>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</si>
  <si>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</si>
  <si>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</si>
  <si>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</si>
  <si>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</si>
  <si>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</si>
  <si>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</si>
  <si>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</si>
  <si>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</si>
  <si>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</si>
  <si>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</si>
  <si>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</si>
  <si>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</si>
  <si>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</si>
  <si>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</si>
  <si>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</si>
  <si>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</si>
  <si>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FDLC-CPS-045-2018</t>
  </si>
  <si>
    <t>ORDEN DE COMPRA 25815</t>
  </si>
  <si>
    <t>ORDEN DE COMPRA 26188</t>
  </si>
  <si>
    <t>ORDEN DE COMPRA 27258</t>
  </si>
  <si>
    <t>ORDEN DE COMPRA 27259</t>
  </si>
  <si>
    <t>ORDEN DE COMPRA 27260</t>
  </si>
  <si>
    <t>ORDEN DE COMPRA 27261</t>
  </si>
  <si>
    <t>ORDEN DE COMPRA 27262</t>
  </si>
  <si>
    <t>FDLC-SASI-001-2018</t>
  </si>
  <si>
    <t>FDLC-IMC-002-2018</t>
  </si>
  <si>
    <t>FDLC-SASI-003-2018</t>
  </si>
  <si>
    <t>ORDEN DE COMPRA 29170</t>
  </si>
  <si>
    <t>FDC-IMC-005-2018</t>
  </si>
  <si>
    <t>FDLC-CPS-077-2018</t>
  </si>
  <si>
    <t>FDLC-CPS 077-2018</t>
  </si>
  <si>
    <t>FDLC-CPS-079-2018</t>
  </si>
  <si>
    <t>FDLC-LP-004-2018</t>
  </si>
  <si>
    <t>ORDEN DE COMPRA 30193</t>
  </si>
  <si>
    <t>FDLC-LP-007-2018</t>
  </si>
  <si>
    <t>FDLC-CPS-083-2018</t>
  </si>
  <si>
    <t>FDLC-CPS-084-2018</t>
  </si>
  <si>
    <t>FDLC-CPS-085-2018</t>
  </si>
  <si>
    <t>FDLC-CPS-086-2018</t>
  </si>
  <si>
    <t>FDLC-CPS-087-2018</t>
  </si>
  <si>
    <t>FDLC-IMC-008-2018</t>
  </si>
  <si>
    <t>ORDEN DE COMPRA 31514</t>
  </si>
  <si>
    <t>FDLC-CPS-090-2018</t>
  </si>
  <si>
    <t>ORDEN DE COMPRA 31842</t>
  </si>
  <si>
    <t>FDLC-IMC-009-2018</t>
  </si>
  <si>
    <t>ORDEN DE COMPRA CCE-416-1-AMP-2016 Y CCE-312-1-AMP-2015</t>
  </si>
  <si>
    <t>FDLC.IMC-022-2018</t>
  </si>
  <si>
    <t>FDLC-LP-011-2018</t>
  </si>
  <si>
    <t>FDLC-CMA-012-2018 </t>
  </si>
  <si>
    <t>FDLC-LP-013-2018</t>
  </si>
  <si>
    <t>FDLC-LP-015-2018</t>
  </si>
  <si>
    <t>FDLC-CMA-017-2018</t>
  </si>
  <si>
    <t>106-2018</t>
  </si>
  <si>
    <t>107-2018</t>
  </si>
  <si>
    <t>RICARDO AYERBE PINO</t>
  </si>
  <si>
    <t>MICHAEL OYUELA VARGAS</t>
  </si>
  <si>
    <t>NEREIDA HERNANDEZ FLOREZ</t>
  </si>
  <si>
    <t>JHOANA ANDREA SALOMON CASTRO</t>
  </si>
  <si>
    <t>WENDY LORENA RAMIREZ ESPITIA</t>
  </si>
  <si>
    <t>LAURA PAOLA BORDA GÓMEZ</t>
  </si>
  <si>
    <t xml:space="preserve">Gadiel Fernando Carrillo Aldana </t>
  </si>
  <si>
    <t>LEIVER ALEXIS MORENO GUZMÁN</t>
  </si>
  <si>
    <t>PILI ALEJANDRA SOLANO POLANIA</t>
  </si>
  <si>
    <t>JOHAN STEVEN ROBLES SANDOVAL</t>
  </si>
  <si>
    <t>CARLOS ANDRES MERIZALDE RUSINQUE</t>
  </si>
  <si>
    <t>LUZ SOFIA AMAYA CASTAÑEDA</t>
  </si>
  <si>
    <t>KEWIIN CAMILO GONZALEZ LARGO</t>
  </si>
  <si>
    <t>MARTA MARÍA CASTRO FERREIRA</t>
  </si>
  <si>
    <t>DARIO PLAZAS MONTAÑEZ</t>
  </si>
  <si>
    <t>KAROL LIZETH MORENO VALERO</t>
  </si>
  <si>
    <t>Angela Tatiana Ardila Bohorquez</t>
  </si>
  <si>
    <t>CESAR JOSE SANINT GONZALEZ</t>
  </si>
  <si>
    <t>LAURA ANDREA DAZA OCAMPO</t>
  </si>
  <si>
    <t>LAURA ESTEFANIA RESTREPO GONZALEZ</t>
  </si>
  <si>
    <t>JULIO CESAR GARCÍA SIERRA</t>
  </si>
  <si>
    <t>TEOFILO LEONARDO RAMIREZ HERNANDEZ</t>
  </si>
  <si>
    <t>TULIA HILDA SANCHEZ MUÑOZ</t>
  </si>
  <si>
    <t>SANDRO WILLIAM GONZALEZ</t>
  </si>
  <si>
    <t>DEIVIS ARAVIT GORDILLO GUTIERREZ</t>
  </si>
  <si>
    <t>CHRISTIAM CAMILO ROMERO WALTEROS</t>
  </si>
  <si>
    <t>KATERIN LORENA PEREZ FUENTES</t>
  </si>
  <si>
    <t>CARLOS ARMANDO GONZÁLEZ RASGO</t>
  </si>
  <si>
    <t>José Javier Mesa Céspedes</t>
  </si>
  <si>
    <t>Amancio Valoyes Mosquera</t>
  </si>
  <si>
    <t>Doris Elena Guevara Palacios</t>
  </si>
  <si>
    <t>CINDY CATALINA OJEDA LOPEZ</t>
  </si>
  <si>
    <t>LUIS ANTONIO JARAMILLO CUESTAS</t>
  </si>
  <si>
    <t>YULY KATHERINE ALVARADO CAMACHO</t>
  </si>
  <si>
    <t>FRANCISCO JAVIER HIGUERA NOVA</t>
  </si>
  <si>
    <t>NATALIA ANDREA RUBIANO FORERO</t>
  </si>
  <si>
    <t>JHONNATAN ACOSTA HERRADA</t>
  </si>
  <si>
    <t>JULIAN ALEJANDRO ORTIZ ROJAS</t>
  </si>
  <si>
    <t>JESSE JOSE VILLEGAS CABRERA</t>
  </si>
  <si>
    <t>JENNYFFER PAOLA GUIO VELOZA</t>
  </si>
  <si>
    <t>NUBIA CONSUELO CHAVARRO GALINDO</t>
  </si>
  <si>
    <t>Claudia Catalina Perilla Correa</t>
  </si>
  <si>
    <t>JOSE EDYS ROJAS ROJAS</t>
  </si>
  <si>
    <t>Natalia Cicery Polo</t>
  </si>
  <si>
    <t>Juan Sebastian Sanchez Rodriguez</t>
  </si>
  <si>
    <t>Maria Alejandra Gonzalez Riaño</t>
  </si>
  <si>
    <t>Ismael Alberto Rengifo Pelaez</t>
  </si>
  <si>
    <t>MARBYN ALFONSO SABOGAL SANCHEZ</t>
  </si>
  <si>
    <t>Juan Sebastian Tocora Triana</t>
  </si>
  <si>
    <t>Agustín lara Beltran</t>
  </si>
  <si>
    <t>OSCAR ANTONIO ZAMBRANO GUTIERREZ</t>
  </si>
  <si>
    <t>HERNAN EDUARDO RODRIGUEZ BEDOYA</t>
  </si>
  <si>
    <t>Daniel Mauricio Rojas Valbuena</t>
  </si>
  <si>
    <t>ISABEL CRISTINA BULLA RODRIGUEZ</t>
  </si>
  <si>
    <t>JOHE LOYS MOSQUERA PALACIOS</t>
  </si>
  <si>
    <t>julian camilo barrera quijano</t>
  </si>
  <si>
    <t>Carolina Rojas Carvajal</t>
  </si>
  <si>
    <t>Laura Esther Nieto Romero</t>
  </si>
  <si>
    <t>MONICA FERNANDA GUTIERREZ PINZON</t>
  </si>
  <si>
    <t>JOSE SEBASTIAN CHAVEZ BELLO</t>
  </si>
  <si>
    <t>WALTON VELASQUEZ SANABRIA</t>
  </si>
  <si>
    <t>JUANITA DIAZ VILLALOBOS</t>
  </si>
  <si>
    <t>ALEJANDRO JARAMILLO CABRERA</t>
  </si>
  <si>
    <t>LUIS CARLOS BOHORQUEZ MUÑOZ</t>
  </si>
  <si>
    <t>ELCY JANETH PULIDO AMORTEGUI</t>
  </si>
  <si>
    <t>SONIA PATRICIA RINCON FONSECA</t>
  </si>
  <si>
    <t>BENJAMIN LUNA BURGOS</t>
  </si>
  <si>
    <t>Grupo EDS Autogas SAS</t>
  </si>
  <si>
    <t>Unión Temporal BIOLIMPIEZA</t>
  </si>
  <si>
    <t>S.O.S SOLUCIONES DE OFICINA &amp; SUMINISTROS S.A.S</t>
  </si>
  <si>
    <t xml:space="preserve">S.O.S SOLUCIONES DE OFICINA &amp; SUMINISTROS S.A.S </t>
  </si>
  <si>
    <t>UNIPLES S.A</t>
  </si>
  <si>
    <t>UNION TEMPORAL FEGRAN 2018</t>
  </si>
  <si>
    <t>Seguros de Vida del Estado SA</t>
  </si>
  <si>
    <t>Atlas Gourmet SAS</t>
  </si>
  <si>
    <t>Jargu SA Corredores de Seguros</t>
  </si>
  <si>
    <t>Aseguradora Solidaria de Colombia Entidad Cooperativa</t>
  </si>
  <si>
    <t>LISSETTE MARITZA RAMIREZ JARAMILLO</t>
  </si>
  <si>
    <t>DANILO ANTONIO MOLINA OSORIO</t>
  </si>
  <si>
    <t>DIMELZA MENDOZA RUEDA</t>
  </si>
  <si>
    <t>EMPRESA DE SEGURIDAD Y VIGILANCIA SERVICONFOR LIMITADA</t>
  </si>
  <si>
    <t>INSTITUCIONAL STAR SERVICE LTDA</t>
  </si>
  <si>
    <t>PLATINO ENTERTAINMENTS S.A.S</t>
  </si>
  <si>
    <t>WILLIAM EDUARDO BORDA GARCIA</t>
  </si>
  <si>
    <t>Wilson Enrique Garcia Valderrama</t>
  </si>
  <si>
    <t>GABRIEL FERNANDO POBLADOR LOPEZ</t>
  </si>
  <si>
    <t>JEFFERSON ORLANDO MARQUEZ SILVA</t>
  </si>
  <si>
    <t>MERLY JOHANNA GARCIA LOPEZ</t>
  </si>
  <si>
    <t>INVEMCO SAS</t>
  </si>
  <si>
    <t>PRODUCTOS DE SEGURIDAD S.A. PRODESEG</t>
  </si>
  <si>
    <t>JUAN PABLO CAMACHO LOPEZ</t>
  </si>
  <si>
    <t>GRUPO EDS AUTOGAS S.A.S</t>
  </si>
  <si>
    <t>CON VISIÓN DE SER CONVISER</t>
  </si>
  <si>
    <t>FABRICA NACIONAL DE AUTOPARTES S.A. FANALCA S.A.</t>
  </si>
  <si>
    <t xml:space="preserve">SUZUKI MOTOR DE COLOMBIA S.A </t>
  </si>
  <si>
    <t>LIDA LEYBE HERNANDEZ CASTILLO</t>
  </si>
  <si>
    <t>Ingelectro S.A.S.</t>
  </si>
  <si>
    <t>UNION TEMPORAL BJ</t>
  </si>
  <si>
    <t xml:space="preserve">CIVILE SAS </t>
  </si>
  <si>
    <t>CONSORCIO GAMER</t>
  </si>
  <si>
    <t>CONSORCIO CANDELARIA GM</t>
  </si>
  <si>
    <t>EPICO INGENIERIA S.A.S</t>
  </si>
  <si>
    <t>CASA EDITORIAL EL TIEMPO</t>
  </si>
  <si>
    <t>SUBRED INTEGRADA DE SERVICIOS DE SALUD CENTRO ORIENTE ESE</t>
  </si>
  <si>
    <t>PRESTAR SERVICIOS PROFESIONALES COMO ESPECIALIZADOS EN LA GESTIÓN JURÍDICA DEL DESPACHO Y DEL FONDO DE DESARROLLO LOCAL LA CANDELARIA EN MATERIA CONTRACTUAL Y EN TODOS LOS TEMAS DE ORDEN ADMINISTRATIVO QUE SE DAN EN DESARROLLO DE LAS GESTIONES DE LA ENTIDAD</t>
  </si>
  <si>
    <t>PRESTAR SERVICIOS PROFESIONALES ESPECIALIZADOS EN EL DESPACHO Y EN TODOS LOS TEMAS DE ORDEN ADMINISTRATIVO QUE SE DAN EN DESARROLLO DE LAS GESTIONES DE LA ENTIDAD DEL FONDO DE DESARROLLO LOCAL LA CANDELARIA</t>
  </si>
  <si>
    <t>PRESTAR SERVICIOS ADMINISTRATIVOS Y ASISTENCIALES AL ÁREA DE GESTIÓN POLICIVA DE LA ALCALDÍA LOCAL DE LA CANDELARIA EN LOS TEMAS CONCERNIENTES A ESTABLECIMIENTOS DE COMERCIO, PROPIEDAD HORIZONTAL, ACCIONES CONSTITUCIONALES, APLICATIVOS Y DERECHOS DE PETICIÓN</t>
  </si>
  <si>
    <t>“PRESTAR SERVICIOS PROFESIONALES ESPECIALIZADOS EN EL DESPACHO Y EN TODOS LOS TEMAS DE ORDEN ADMINISTRATIVO QUE SE DAN EN DESARROLLO DE LAS GESTIONES DE LA ENTIDAD DEL FONDO DE DESARROLLO LOCAL LA CANDELARIA”</t>
  </si>
  <si>
    <t>PRESTACIÓN DE SERVICIOS PROFESIONALES AL ÁREA DE GESTIÓN DE DESARROLLO LOCAL EN EL FONDO DE DESARROLLO LOCAL LA CANDELARIA, EN LOS TRÁMITES RELACIONADOS CON LOS PROCESOS PRECONTRACTUALES, CONTRACTUALES Y POS CONTRACTUALES, Y EN LAS DEMÁS ACTIVIDADES QUE ALLÍ SE REQUIERAN</t>
  </si>
  <si>
    <t>PRESTACIÓN DE SERVICIOS PROFESIONALES PARA APOYAR LA FORMULACIÓN, EVALUACIÓN, PRESENTACIÓN Y SEGUIMIENTO, ESPECIALMENTE DE LOS PROYECTOS ENCAMINADOS AL TURISMO, LIDERADOS POR EL AREA DE PLANEACIÓN DEL FONDO DE DESARROLLO LOCAL LA CANDELARIA</t>
  </si>
  <si>
    <t xml:space="preserve">PRESTACION DE SERVICIOS PROFESIONALES PARA APOYAR JURIDICAMENTE LA EJECUCION DE LAS ACCIONES REQUERIDAS PARA LA DEPURACION DE LAS ACTUACIONES ADMINISTRATIVAS QUE CURSAN EN LA ALCALDIA LOCAL </t>
  </si>
  <si>
    <t>PRESTACION DE SERVICIOS PROFESIONALES PARA APOYAR LA FORMULACION, GESTIÓN Y SEGUIMIENTO DE ACTIVIDADES ENFOCADAS A LA GESTIÓN AMBIENTAL EXTERNA, ENCAMINADAS A LA MITIGACIÓN DE LOS DIFERENTES IMPACTOS AMBIENTALES Y LA CONSERVACION DE LOS RECURSOS NATURALES DE LA LOCALIDAD</t>
  </si>
  <si>
    <t>PRESTAR SERVICIOS PROFESIONALES ESPECIALIZADOS PARA APOYAR AL DESPACHO DEL ALCALDE LOCAL EN LA IMPLEMENTACIÓN DE ESTRATEGIAS INTEGRALES DE COMUNICACIÓN EN LA LOCALIDAD DE LA CANDELARIA</t>
  </si>
  <si>
    <t>PRESTAR LOS SERVICIOS DE APOYO LOGÍSTICO EN TODOS LOS EVENTOS Y ACTIVIDADES DE LA ADMINISTRACIÓN LOCAL DE LA LOCALIDAD 17 DE LA CANDELARIA</t>
  </si>
  <si>
    <t>PRESTACIÓN DE SERVICIOS PROFESIONALES PARA APOYAR JURÍDICAMENTE LA EJECUCIÓN DE LAS ACCIONES REQUERIDAS PARA LA DEPURACIÓN DE LAS ACTUACIONES ADMINISTRATIVAS QUE CURSAN EN LA ALCALDÍA LOCAL”</t>
  </si>
  <si>
    <t>PRESTACIÓN DE SERVICIOS PROFESIONALES PARA APOYAR JURÍDICAMENTE LA EJECUCIÓN DE LAS ACCIONES REQUERIDAS PARA LA DEPURACIÓN DE LAS ACTUACIONES ADMINISTRATIVAS QUE CURSAN EN LA ALCALDÍA LOCAL</t>
  </si>
  <si>
    <t>PRESTAR SUS SERVICIOS PROFESIONALES PARA APOYAR EN LA ADMINISTRACIÓN DE LAS CASAS COMUNITARIAS DE LA LOCALIDAD DE CONFORMIDAD CON EL ACUERDO LOCAL 006 DE 2013, “POR MEDIO DEL CUAL SE ESTABLECEN NORMAS PARA EL FUNCIONAMIENTO DE LAS CASAS CULTURALES COMUNITARIAS DE LA LOCALIDAD DE LA CANDELARIA</t>
  </si>
  <si>
    <t>PRESTACIÓN DE SERVICIOS DE APOYO TECNICO EN LA ADMINISTRACIÓN DE LAS CASAS COMUNITARIAS DE LA LOCALIDAD DE LA CANDELARIA DE CONFORMIDAD CON EL ACUERDO LOCAL 006 DE 2013</t>
  </si>
  <si>
    <t>PRESTACIÓN DE SERVICIOS PROFESIONALES PARA APOYAR TÉCNICAMENTE LAS DISTINTAS ETAPAS DE LOS PROCESOS DE COMPETENCIA DE LA ALCALDÍA LOCAL PARA LA DEPURACIÓN DE ACTUACIONES ADMINISTRATIVAS</t>
  </si>
  <si>
    <t>PRESTACIÓN DE SERVICIOS PROFESIONALES PARA APOYAR Y FORTALECER LA OFICINA DE CONTABILIDAD DEL FONDO DE DESARROLLO LOCAL EN LAS GESTIONES ADMINISTRATIVAS Y FINANCIERAS DE LA ENTIDAD</t>
  </si>
  <si>
    <t>PRESTACIÓN DE SERVICIOS PROFESIONALES EN LA IMPLEMENTACIÓN DE ACCIONES Y ESTRATEGIAS CULTURALES, MUSICALES Y ARTÍSTICAS ENFOCADAS A LAS INSTANCIAS DE PARTICIPACIÓN DE LA LOCALIDAD DE LA CANDELARIA DE ACUERDO CON EL PROGRAMA "GOBERNANZA E INFLUENCIA LOCAL, REGIONAL E INTERNCIONAL - PROYECTO 1396 CANDELARIA MSA PARTICIPATIVA</t>
  </si>
  <si>
    <t>PRESTACIÓN DE SERVICIOS PROFESIONALES PARA APOYAR EL ÁREA DE GESTIÓN DE DESARROLLO LOCAL, EN TEMAS DE SEGUIMIENTO DE LOS PROGRAMAS Y PROYECTOS DEL PLAN DE DESARROLLO LOCAL, ASÍ COMO DE LOS PROCESOS Y OBLIGACIONES POR PAGAR DEL FDLC</t>
  </si>
  <si>
    <t>PRESTACION DE SERVICIOS PARA APOYAR LA GESTIÓN DEL AREA DEL PLANEACIÓN EN LA FORMULACIÓN, PRESENTACIÓN, EVALUACIÓN Y SEGUIMIENTO DE LOS PROYECTOS DE GESTIÓN ARTISTICA Y CULTURAL DE LOS TERRITORIOS Y APOYAR EN GENERAL TODOS LOS PROCESOS DE GESTIONES CULTURALES EN LA LOCALIDAD Y DE COMPETENCIA DEL FONDO DE DESARROLLO LOCAL DE LA CANDELARIA</t>
  </si>
  <si>
    <t>PRESTACIÓN DE SERVICIOS TÉCNICO PARA FORTALECER EL ÁREA DE DE ARCHIVO Y GESTIÓN DOCUMENTAL EN GENERAL DEL FONDO DE DESARROLLO LOCAL DE LA CANDELARIA</t>
  </si>
  <si>
    <t>PRESTACIÓN DE SERVICIOS PROFESIONALES PARA EL APOYO A LA SUPERVISIÓN Y LIQUIDACIÓN DE CONTRATOS Y/O CONVENIOS SUSCRITOS POR EL FONDO DE DESARROLLO LOCAL DE LA CANDELARIA EN TEMAS DE PROMOCIÓN Y PREVENCIÓN EN SALUD, GARANTÍA INTEGRAL PARA LA PRIMERA INFANCIA Y LUCHA CONTRA DISTINTOS TIPOS DE DISCRIMINACIÓN Y VIOLENCIAS</t>
  </si>
  <si>
    <t>PRESTACIÓN DE SERVICIOS PROFESIONALES PARA FORTALECER LA ETAPA POSTCONTRACTUAL DE LOS PROCESOS CONTRACTUALES DE ACUERDO A LOS PROCEDIMIENTOS ESTABLECIDOS EN LA NORMATIVIDAD VIGENTE PARA LIQUIDACIÓN DE LOS CONTRATOS</t>
  </si>
  <si>
    <t>PRESTAR SERVICIOS DE APOYO LOISTICO EN TODOS LOS EVENTOS Y ACTIVIDADES DE LA ADMINISTRACIÓN LOCAL DE LA LOCALIDAD 17 DE LA CANDELARIA</t>
  </si>
  <si>
    <t>PRESTAR SERVICIOS DE APOYO COMO CONDUCTOR DE LOS VEHÍCULOS QUE SE ENCUENTRAN A CARGO DEL FONDO DE DESARROLLO LOCAL LA CANDELARIA</t>
  </si>
  <si>
    <t>PRESTACIÓN DE SERVICIOS ASISTENCIALES DE APOYO A LA GESTIÓN DEL FONDO DE DESARROLLO LOCAL DE LA CANDELARIA - CDI PARA EL MANEJO Y PROCESO DE DISTRIBUCIÓN DE CORRESPONDENCIA EN GENERAL</t>
  </si>
  <si>
    <t>PRESTAR SUS SERVICIOS PROFESIONALES PARA APOYAR AL ALCALDE LOCAL EN LA GESTIÓN DE LOS ASUNTOS RELACIONADOS CON SEGURIDAD CIUDADANA, CONVIVENCIA Y PREVENCIÓN DE CONFLICTIVIDADES, VIOLENCIAS Y DELITOS EN LA LOCALIDAD, DE CONFORMIDAD CON EL MARCO NORMATIVO APLICABLE EN LA MATERIA</t>
  </si>
  <si>
    <t>PRESTACIÓN DE SERVICIOS PROFESIONALES DE APOYO A L ADMINISTRACIÓN DEL PUNTO VIVE DIGITAL DE LA LOCALIDAD DE LA CANDELARIA</t>
  </si>
  <si>
    <t>PRESTACIÓN DE SERVICIOS DE APOYO TÉCNICO PARA FORTALECER EL ÁREA DE ARCHIVO Y GESTIÓN DOCUMENTAL EN GENERAL DEL FONDO DE DESARROLLO LOCAL LA CANDELARIA</t>
  </si>
  <si>
    <t>PRESTACIÓN DE SERVICIOS DE APOYO PROFESIONAL EN LA GESTIÓN DEL ÁREA DE PLANEACIÓN PARA LA PRESENTACIÓN Y SEGUIMIENTO DE LOS PROYECTOS ENCAMINADOS A LA GESTIÓN DE RIESGOS Y CAMBIO CLIMÁTICO, ASI COMO BRINDAR APOYO A DICHO COMITÉ</t>
  </si>
  <si>
    <t>PRESTACIÓN DE SERVICIOS DE APOYO ASISTENCIAL A LA GESTIÓN DEL DESPACHO Y LAS DIFERENTES AREAS DEL FONDO DE DESARROLLO LOCAL DE LA CANDELARIA</t>
  </si>
  <si>
    <t>PRESTACIÓN DE SERVICIOS PROFESIONALES PARA APOYAR TÉCNICAMENTE LAS DISTINTAS ETAPAS DE LOS PROCESOS DE COMPETENCIA DE LA ALCALDÍA LOCAL PARA LA DEPURACIÓN DE ACTUACIÓN ADMINISTRATIVAS</t>
  </si>
  <si>
    <t>PRESTACIÓN DE SERVICIOS PROFESIONALES PARA APOYAR DESDE EL DESPACHO DEL ALCALDE LOCAL EN TEMAS DE PARTICIPACIÓN, PRENSA Y COMUNICACIONES DE LA ENTIDAD, FORTALECIENDO LA COMUNICACIÓN INTERNA Y EXTERNA Y LAS RELACIONES CON LA COMUNIDAD</t>
  </si>
  <si>
    <t>PRESTAR LOS SERVICIOS DE APOYO TÉCNICO A LA OFICINA DE PRENSA DE LA ALCALDÍA LOCAL DE LA CANDELARIA, EN TEMAS DE COMUNICACIONES, REGISTROS FÍLMICOS, FOTOGRÁFICOS, DISEÑO DE PIEZAS COMUNICATIVAS Y LAS DEMÁS QUE LE SEAN ASIGNADAS</t>
  </si>
  <si>
    <t>PRESTAR SERVICIOS DE APOYO TECNICO EN LA EMISORA A CARGO DEL FONDO DE DESARROLLO LOCAL LA CANDELARIA</t>
  </si>
  <si>
    <t>PRESTAR SERVICIO ASISTENCIAL DE APOYO EN EL ÁREA DE GESTIÓN DEL DESARROLLO LOCAL – CDI- PARA LA NOTIFICACIÓN DE CORRESPONDENCIA EN GENERAL</t>
  </si>
  <si>
    <t>PRESTACION DE SERVICIOS PROFESIONALES PARA APOYAR EL PROCESO DE ADMINISTRACIÓN, EJECUCIÓN Y SEGUIMIENTO DEL PROYECTO DE SUBSIDIO TIPO C</t>
  </si>
  <si>
    <t>PRESTACIÓN DE SERVICIOS PROFESIONALES PARA APOYAR EL PROCESO DE ADMINISTRACIÓN, EJECUCIÓN Y SEGUIMIENTO DEL PROYECTO DE SUBSIDIO TIPO C</t>
  </si>
  <si>
    <t>PRESTACIÓN DE SERVICIOS TÉCNICOS DE APOYO A LA OFICINA DEL ALMACÉN DEL FONDO DE DESARROLLO LOCAL LA CANDELARIA</t>
  </si>
  <si>
    <t>PRESTACIÓN DE SERVICIOS PROFESIONALES PARA APOYAR LA FORMULACIÓN, EVALUACIÓN, PRESENTACIÓN Y SEGUIMIENTO, ESPECIALMENTE DE LOS PROYECTOS AMBIENTALES, LIDERADOS POR EL ÁREA PLANEACION DEL FONDO DE DESARROLLO LOCAL LA CANDELARIA</t>
  </si>
  <si>
    <t>PRESTAR SERVICIOS PROFESIONALES PARA APOYAR AL PROMOTOR DE SEGURIDAD EN LA FORMULACIÓN, PRESENTACIÓN, EVALUACIÓN Y SEGUIMIENTO DE LOS PROYECTOS DE SEGURIDAD QUE TENGA EL FONDO DE DESARROLLO LOCAL LA CANDELARIA, LIDERADOS POR EL ÁREA PLANEACION DEL FONDO DE DESARROLLO LOCAL</t>
  </si>
  <si>
    <t>PRESTAR SERVICIOS PROFESIONALES AL ÁREA DE GESTION POLICIVA DEL FONDO DE DESARROLLO LOCAL LA CANDELARIA, PARA FORTALECER Y PROMOVER ESTRATEGIAS DE IMPLEMENTACION, APLICACION Y CAPACITACION A LA COMUNIDAD Y DIFERENTES SECTORES, EN MATERIA DE NORMATIVIDAD REFERENTE AL NUEVO CODIGO DE POLICIA, DECRETO 599 DE 2013 “AGLOMERACIONES” Y DE ESPACIO PÚBLICO</t>
  </si>
  <si>
    <t>PRESTAR SUS SERVICIOS PROFESIONALES EN LA PROMOCIÓN, ACOMPAÑAMIENTO COORDINACIÓN Y ATENCIÓN DE LAS INSTANCIAS DE COORDINACIÓN INTERINSTITUCIONALES Y LAS INSTANCIAS DE PARTICIPACIÓN LOCALES, ASÍ COMO LOS PROCESOS COMUNITARIOS EN LA LOCALIDAD LA CANDELARIA</t>
  </si>
  <si>
    <t>PRESTAR LOS SERVICIOS ADMINISTRATIVOS Y ASISTENCIALES AL AREA DE GESTIÓN POLICIVA DE LA ALCALDÍA LOCAL DE LA CANDELARIA EN LOS TEMAS DE COMPETENCIA DE LA OFICINA DE OBRAS</t>
  </si>
  <si>
    <t>PRESTAR SERVICIOS DE APOYO ADMINISTRATIVO Y ASISTENCIAL AL ÁREA DE GESTIÓN DE DESARROLLO LOCAL, EN LOS PROCESOS DE COMPETENCIA DE LA OFICINA DE PLANEACIÓN DE LA ALCALDÍA LOCAL DE LA CANDELARIA</t>
  </si>
  <si>
    <t>PRESTACIÓN DE SERVICIOS PROFESIONALES COMO ADMINISTRADOR DE RED LOCAL, ENLACE CON LA SECRETARIA DISTRITAL DE GOBIERNO, BRINDANDO SOPORTE EN MATERIA DE SISTEMAS (SOFTWARE Y HARDWARE) A LOS USUARIOS INTERNOS Y EXTERNOS DE LAS DIFERENTES ÁREAS DE LA ALCALDÍA LOCAL LA CANDELARIA</t>
  </si>
  <si>
    <t>PRESTAR SERVICIO ASISTENCIAL DE APOYO EN EL ÁREA DE GESTIÓN DE DESARROLLO LOCAL—CDI, PARA LA NOTIFICACIÓN DE CORRESPONDENCIA EN GENERAL.</t>
  </si>
  <si>
    <t>PRESTAR SERVICIOS PROFESIONALES AL AREA DE PLANEACIÓN, EN FORMULACIÓN, PRESENTACIÓN, EVALUACIÓN Y SEGUIMIENTO DE LOS PROYECTOS DE INFRAESTRUCTURA Y OBRAS CIVILES QUE DESARROLLE LA ENTIDAD, Y APOYO EN LOS REQUERMIENTOS DE INFRAESTRUCTURA CIVIL QUE TENGA EL FONDO DE DESARROLLO LOCAL LA CANDELARIA</t>
  </si>
  <si>
    <t>PRESTACIÓN DE SERVICIOS DE APOYO Y ASISTENCIA ADMINISTRATIVA A LA GESTIÓN DE LA JUNTA ADMINISTRADORA LOCAL DE LA CANDELARIA</t>
  </si>
  <si>
    <t>PRESTACIÓN DE SERVICIOS PROFESIONALES PARA APOYAR LA FORMULACIÓN, EJECUCIÓN, SEGUIMIENTO Y MEJORA CONTINUA DE LAS HERRAMIENTAS QUE CONFORMAN LA GESTIÓN AMBIENTAL INSTITUCIONAL DE LA ALCALDÍA LOCAL DE LA CANDELARIA</t>
  </si>
  <si>
    <t>PRESTACIÓN DE SERVICIOS PROFESIONALES PARA LA IMPLEMENTACIÓN Y FORTALECIMIENTO DEL TURISMO CULTURAL EN LA LOCALIDAD 17 DE LA CANDELARIA A TRAVÉS DE LA GESTIÓN, ARTICULACIÓN E INTERLOCUCIÓN CON CIUDADANÍA Y ENTIDADES PÚBLICAS Y PRIVADAS</t>
  </si>
  <si>
    <t>PRESTAR SERVICIOS PROFESIONALES ESPECIALIZADOS RELACIONADOS CON EL APOYO JURÍDICO EN EL DESARROLLO DEL PROYECTO 1391 “MOVILIDAD Y ESPACIO PÚBLICO MEJOR PARA TODOS</t>
  </si>
  <si>
    <t>PRESTAR SERVICIOS PROFESIONALES PARA APOYAR AL PROMOTOR DE SEGURIDAD EN LA FORMACIÓN, PRESENTACIÓN, EVALUACIÓN Y SEGUIMIENTO DE LOS PROYECTOS DE SEGURIDAD QUE TENGA EL FONDO DE DESARROLLO LOCAL LA CANDELARIA, LIDERADOS POR EL ÁREA PLANEACION DEL FONDO DE DESARROLLO LOCAL</t>
  </si>
  <si>
    <t>PRESTAR LOS SERVICIOS DE APOYO A LA ADMINISTRACIÓN LOCAL EN LA GESTIÓN DE LAS CASAS COMUNITARIAS DE LA LOCALIDAD DE LA CANDELARIA DE CONFORMIDAD CON EL ACUERDO LOCAL 006 DE 2013</t>
  </si>
  <si>
    <t>PRESTAR SUS SERVICIOS PROFESIONALES PARA APOYAR LAS GESTIONES DE LA ALCALDÍA LOCAL, EN MATERIA DE PROTECCIÓN Y BUEN TRATO DE LA NIÑEZ Y LA PRIMERA INFANCIA</t>
  </si>
  <si>
    <t>PRESTAR SUS SERVICIOS PROFESIONALES EN LA CONFORMACIÓN Y FUNCIONAMIENTO DE FRENTES LOCALES DE SEGURIDAD, ASÍ COMO EN LA REALIZACIÓN DE LAS JUNTAS ZONALES DE SEGURIDAD, DE CONFORMIDAD CON LAS METAS DEL PLAN DE DESARROLLO LOCAL</t>
  </si>
  <si>
    <t>PRESTAR SERVICIOS DE APOYO ADMINISTRATIVO Y ASISTENCIAL AL ÁREA DE GESTIÓN DE DESARROLLO LOCAL, EN LOS PROCESOS DE COMPETENCIA DE LA OFICINA DE PLANEACIÓN PARA TEMAS DE INFRAESTRUCTURA Y MALLA VIAL LOCAL DE LA ALCALDÍA LOCAL DE LA CANDELARIA</t>
  </si>
  <si>
    <t>PRESTACION DE SERVICIOS PROFESIONALES PARA APOYAR AL PROMOTOR DE PARTICIPACIÓN, EN LA FORMULACION, EVALUACION, PRESENTACION Y SEGUIMIENTO, ESPECIALMENTE DE LOS PROYECTOS ENCAMINADOS A PARTICIPACIÓN, LIDERADOS POR EL AREA PLANEACION DEL FONDO DE DESARROLLO LOCAL LA CANDELARIA”</t>
  </si>
  <si>
    <t>PRESTACIÓN DE SERVICIOS PROFESIONALES PARA APOYAR Y FORTALECER LA OFICINA DE PRESUPUESTO DEL FONDO DE DESARROLLO LOCAL EN LAS GESTIONES ADMINISTRATIVAS Y FINANCIERAS DE LA ENTIDAD</t>
  </si>
  <si>
    <t>“PRESTACIÓN DE SERVICIOS PROFESIONALES PARA APOYAR AL ÁREA DE GESTIÓN DE DESARROLLO LOCAL, EN TEMAS SEGUIMIENTO DE LOS PROGRAMAS Y PROYECTOS DEL PLAN DE DESARROLLO LOCAL, ASÍ COMO DE LOS PROCESOS DE OBLIGACIONES POR PAGAR DEL FDLC”</t>
  </si>
  <si>
    <t>CONTRATAR EL SUMINISTRO DE SERVICIO DE COMBUSTIBLE DE GASOLINA Y A.C.P PARA LOS VEHICULOS DE PROPIEDAD DEL FONDO DE DESARROLLO LOCAL DE LA CANDELARIA</t>
  </si>
  <si>
    <t xml:space="preserve">ADQUISICIÓN DEL SERVICIO INTEGRAL DE ASEO Y CAFETERIA PARA LAS INSTALACIONES DE PROPIEDAD DEL FONDO DE DESARROLLO LOCAL DE LA ALCALDÍA LOCAL DE LA CANDELARIA </t>
  </si>
  <si>
    <t xml:space="preserve">ADUISICION DE TONERS PARA LAS IMPRESORAS DE PROPIEDAD DEL FONDO DE DESARROLLO LOCAL DE LA CANDELARIA </t>
  </si>
  <si>
    <t>LOTE 2 y LOTE 4 SUMINISTRO A MONTO AGOTABLE DE BIENES Y SERVICIOS DE APOYO LOGÍSTICO, A PRECIOS UNITARIOS FIJOS PARA EL FORTALECIMIENTO DE LAS ACTIVIDADES DE PROMOCIÓN INSTITUCIONAL DE LA ALCALDÍA LOCAL DE LA CANDELARIA</t>
  </si>
  <si>
    <t>CONTRATAR UN SEGURO DE VIDA - GRUPO QUE AMPARE A LOS SIETE (7) EDILES DE JUNTA ADMINISTRADORA LOCAL DE LA LOCALIDAD DE LA CANDELARIA</t>
  </si>
  <si>
    <t>LOTE 1 SUMINISTRO A MONTO AGOTABLE DE BIENES Y SERVICIOS DE APOYO LOGÍSTICO, A PRECIOS UNITARIOS FIJOS PARA EL FORTALECIMIENTO DE LA PARTICIPACIÓN Y DE LAS ACTIVIDADES DE PROMOCIÓN INSTITUCIONAL DE LA ALCALDÍA LOCAL DE LA CANDELARIA</t>
  </si>
  <si>
    <t xml:space="preserve">CONTRATAR EL SERVICIO DE INTERMEDIACION DE SEGUROS PARA LA ADQUISICION Y ADMINISTRACION DE LOS PROGRAMAS DE SEGUROS DE LA ALCALDIA LOCAL DE LA CANDELARIA - FONDO DE DESARROLLO LOCAL </t>
  </si>
  <si>
    <t xml:space="preserve">CONTRATAR LO SEGUROS QUE AMPAREN LOS INTERESES PATRIMONIALES ACTUALES Y FUTUROS, ASÍ COMO LOS BIENES DE PROPIEDAD DEL FONDO DE DESARROLLO LOCAL LA CANDELARIA, QUE ESTÉN BAJO SU RESPONSABILIDAD Y CUSTODIA Y AQUELLOS QUE SEAN ADQUIRIDOS PARA DESARROLLAR LAS FUNCIONES INHERENTES A SU ACTIVIDAD Y CUALQUIER OTRA PÓLIZA DE SEGUROS QUE REQUIERA LA ENTIDAD EN EL DESARROLLO DE SU ACTIVIDAD </t>
  </si>
  <si>
    <t>PRESTACIÓN DE SERVICIOS PROFESIONALES PARA APOYAR LA GESTIÓN DEL ÁREA DE PLANEACIÓN EN LA FORMULACION, PRESENTACIÓN, EVALUACION Y SEGUIMIENTO DE LOS PROYECTOS SOCIALES Y DE SALUD EN LA LOCALIDAD Y DE COMPETENCIA DEL FONDO DE DESARROLLO LOCAL LA CANDELARIA</t>
  </si>
  <si>
    <t>PRESTAR SERVICIOS PROFESIONALES AL AREA DE PLANEACIÓN, EN FORMULACIÓN, PRESENTACIÓN, EVALUACIÓN Y SEGUIMIENTO DE LOS PROYECTOS DE INFRAESTRUCTURA Y OBRAS CIVILES QUE DESARROLLE LA ENTIDAD, Y APOYO EN LOS REQUERIMIENTOS DE INFRAESTRUCTURA CIVIL QUE TENGA EL FONDO DE DESARROLLO LOCAL LA CANDELARIA</t>
  </si>
  <si>
    <t>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</si>
  <si>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EL SERVICIO DE VIGILANCIA Y SEGURIDAD PRIVADA EN LA MODALIDAD DE VIGILANCIA FIJA CON ARMAS Y MEDIOS TECNOLOGICOS EN LAS INSTALACIONES QUE DESIGNE EL FONDO DE DESARROLLO LOCAL DE LA CANDELARIA CON EL FIN DE ASEGURAR LA PROTECCIÓN DE LAS PERSONAS Y DE LOS BIENES MUEBLES E INMUEBLES DE PROPIEDAD DE LA ENTIDAD, Y DE LOS QUE LEGALMENTE SEA O LLEGARE A SER RESPONSABLE</t>
  </si>
  <si>
    <t>ADQUISICIÓN DE PAPELERÍA Y ÚTILES DE OFICINA PARA EL FUNCIONAMIENTO DE LAS DIFERENTES DEPENDENCIAS DE LA ALCALDÍA LOCAL DE LA CANDELARIA</t>
  </si>
  <si>
    <t>Preproducción, producción, realización, y postproducción técnica y logística de los eventos y festivales de la Localidad de la Candelaria, a través de la administración, el alquiler y suministro los bienes y servicios necesarios para su desarrollo</t>
  </si>
  <si>
    <t>“PRESTAR SERVICIOS PROFESIONALES AL ÁREA DE GESTIÓN DE DESARROLLO LOCAL, COMO APOYO A LA SUPERVISION DE LOS CONTRATOS QUE SE SUSCRIBAN PARA EJECUTAR EL PROYECTO: 1389, METAS: 1. “REALIZAR VEINTE (20) EVENTOS ARTÍSTICOS Y CULTURALES DE DIFUSIÓN Y PROMOCIÓN DE ESPACIOS EXPRESIÓN ARTÍSTICA: FESTIVIDADES, TRADICIONALES Y PATRIMONIALES DURANTE EL CUATRENIO” Y 2. “REALIZAR CUATRO (4) EVENTOS DE RECREACIÓN Y DEPORTE DURANTE EL CUATRENIO, DE CONFORMIDAD CON LOS ESTUDIOS PREVIOS"</t>
  </si>
  <si>
    <t>PRESTAR SUS SERVICIOS DE APOYO ADMINISTRATIVO EN LA PUBLICACIÓN DE PROCESOS CONTRACTUALES DEL FONDO DE DESARROLLO LOCAL DE LA CANDELARIA A TRAVÉS DE LAS PLATAFORMAS ELECTRÓNICAS SECOP</t>
  </si>
  <si>
    <t>PRESTAR SERVICIOS PROFESIONALES AL FONDO DE DESARROLLO LOCAL LA CANDELARIA, PARA FORTALECER Y PROMOVER ESTRATEGIAS DE IMPLEMENTACIÓN, APLICACIÓN Y CAPACITACIÓN A LA COMUNIDAD Y DIFERENTES SECTORES, EN MATERIA DE NORMATIVIDAD REFERENTE AL ESTATUTO DEL CONSUMIDOR LEY 1480 DE 2011</t>
  </si>
  <si>
    <t>APOYAR ADMINISTRATIVA Y ASISTENCIALMENTE A LAS INSPECCIONES DE POLICIA DE LA LOCALIDAD</t>
  </si>
  <si>
    <t>PRESTACIÓN DE SERVICIOS PROFESIONALES PARA APOYAR JURÍDICAMENTE LA EJECUCIÓN DE LAS ACCIONES REQUERIDAS PARA EL TRÁMITE E IMPULSO PROCESAL DE LAS ACTUACIONES CONTRAVENCIONALES Y/O QUERELLAS QUE CURSEN EN LAS INSPECCION DE POLICÍA DE LA LOCALIDAD DE LA CANDELARIA</t>
  </si>
  <si>
    <t>REALIZAR A MONTO AGOTABLE, EL SUMINISTRO DE MATERIALES Y REPUESTOS DE FERRETERÍA SEGÚN LAS ESPECIFICACIONES Y REQUERIMIENTOS TÉCNICOS PARA EL MANTENIMIENTO PREVENTIVO Y CORRECTIVO DE LOS INMUEBLES PROPIEDAD DEL FONDO DE DESARROLLO LOCAL LA CANDELARIA</t>
  </si>
  <si>
    <t>PRESTAR EL SERVICIO DE REVISIÓN, INSPECCIÓN, MANTENIMIENTO, ADQUISICIÓN Y RECARGA DE EXTINTORES DE LA ALCALDIA LOCAL DE LA CANDELARIA</t>
  </si>
  <si>
    <t>PRESTACION DE SERVICIOS PROFESIONALES PARA APOYAR AL ALCALDE LOCAL EN LA FORMULACIÓN, SEGUIMIENTO, E IMPLEMENTACIÓN DE LA ESTRATEGIA LOCAL PARA LA TERMINACIÓN JURÍDICA DE LAS ACTUACIONES ADMINISTRATIVAS QUE CURSAN EN LA ALCALDIA LOCAL DE LA CANDELARIA</t>
  </si>
  <si>
    <t xml:space="preserve">CONTRATAR EL SUMINISTRO DE SERVICIO DE COMBUSTIBLE DE GASOLINA Y ACPM PARA LOS VEHICULOS DE PROPIEDAD DEL FONDO DE DESARROLLO LOCAL LA CANDELARIA </t>
  </si>
  <si>
    <t>DESARROLLAR EN EL MARCO DE LA SEMANA DEL BUEN TRATO ACCIONES CULTURALES Y ARTÍSTICAS DE SENSIBILIZACIÓN CON LAS FAMILIAS DE LA LOCALIDAD DE LA CANDELARIA PARA DISMINUIR SITUACIONES DE VIOLENCIA Y PROMOVER PRÁCTICAS DE BUEN TRATO</t>
  </si>
  <si>
    <t xml:space="preserve">ADQUISICION DE MOTOCICLETAS Y VEHICULOS PARA EL FONDO DE DESARROLLO LOCAL LA CANDELARIA EN VIRTUD DEL ACUERDO MARCO CCE-416-1-AMP-2016 Y ACUERDO MARCO CCE-312-1-AMP-2015, PARA FORTALECER LAS ACCIONES DE SEGURIDAD EN LAS LOCALIDADES DE BOGOTA DISTRITO CAPITAL </t>
  </si>
  <si>
    <t>APOYAR AL ALCALDE LOCAL EN LA PROMOCIÓN, ARTICULACIÓN, ACOMPAÑAMIENTO Y SEGUIMIENTO PARA LA ATENCIÓN Y PROTECCIÓN DE LOS ANIMALES DOMÉSTICOS Y SILVESTRES DE LA LOCALIDAD</t>
  </si>
  <si>
    <t>ADQUISICIÓN DE IMPRESORA PARA ETIQUETADOR DE INVENTARIOS, IMPRESORA PORTÁTIL, ARRANCADOR E INICIADOR DE BATERÍA Y SUS INSUMOS PARA LA ALCALDÍA LOCAL DE LA CANDELARIA</t>
  </si>
  <si>
    <t>REALIZAR A PRECIO GLOBAL FIJO LA ACTUALIZACIÓN, AJUSTES Y/O COMPLEMENTACIÓN DE LOS ESTUDIOS Y DISEÑOS Y A MONTO AGOTABLE LA CONSTRUCCIÓN DEL TRAMO FALTANTE DEL PROYECTO RAPS NIEVES UBICADO EN LA CARRERA 4 ENTRE CALLES 13 Y 10 EN LA LOCALIDAD DE LA CANDELARIA, EN BOGOTÁ D.C.</t>
  </si>
  <si>
    <t xml:space="preserve">INTERVENTORÍA TÉCNICA, ADMINISTRATIVA, FINANCIERA, SOCIAL, AMBIENTAL Y SISO DEL CONTRATO DE OBRA QUE SE DERIVE DE LA LICITACIÓN PUBLICA QUE TIENE POR OBJETO: “REALIZAR A PRECIO GLOBAL FIJO LA ACTUALIZACIÓN, AJUSTES Y/O COMPLEMENTACIÓN DE LOS ESTUDIOS Y DISEÑOS Y A MONTO AGOTABLE LA CONSTRUCCION DEL TRAMO FALTANTE DEL PROYECTO RAPS NIEVES UBICADO EN LA CARRERA 4 ENTRE CALLES 13 Y 10 EN LA LOCALIDAD DE LA CANDELARIA, EN BOGOTÁ D.C”  </t>
  </si>
  <si>
    <t>REALIZAR A PRECIOS UNITARIOS FIJOS LA CONSTRUCCIÓN DE LA “CASA CULTURAL DEL ZIPA” UBICADA EN LA CALLE 9 N° 3-93 DEL FONDO DE DESARROLLO LOCAL DE LA CANDELARIA</t>
  </si>
  <si>
    <t>REALIZAR A MONTO AGOTABLE LAS OBRAS DE REPARACIÓN LOCATIVA Y MANTENIMIENTO PREVENTIVO Y CORRECTIVO DE LOS BIENES INMUEBLES DEL FONDO DE DESARROLLO LOCAL DE LA CANDELARIA</t>
  </si>
  <si>
    <t>REALIZAR LA INTERVENTORÍA TÉCNICA, ADMINISTRATIVA, FINANCIERA, SOCIAL, AMBIENTAL Y SISO DE LOS CONTRATOS CELEBRADOS PARA LA EJECUCION DE OBRAS DE CONSTRUCCIÓN Y MANTENIMIENTO DE SEDES DEL FONDO DE DESARROLLO LOCAL DE LA CANDELARIA</t>
  </si>
  <si>
    <t>PRESTACION DE SERVICIOS PARA LA DIFUSION DE LA GESTION DESARROLLADA POR LA ALCALDIA LOCAL DE LA CANDELARIA</t>
  </si>
  <si>
    <t>AUNAR ESFUERZOS ENTRE LA SUBRED INTEGRADA DE SERVICIOS DE SALUD CENTRO ORIENTE Y EL FDLC PARA EL OTORGAMIENTO DE AYUDAS TECNICAS O DISPOSITIVOS DE ASISTENCIA PERSONAL, NO INCLUIDAS O NO CUBIERTAS EN EL PLAN OBLIGAORIO DE SALUD -POS-, COMO ACCION QUE FACILITE EL MEJORAMIENTO DE LA CALIDAD DE VIDA Y PROMOCIÓN DEL BIENESTAR PARA LAS PERSONAS CON DISCAPACIDAD, RESIDENTES EN LA LOCALIDAD DE LA CANDELARIA, EN DESARROLLO DE LA POLITICA PÚBLICA DISTIRTAL Y DEMAS NORMAS AFINES</t>
  </si>
  <si>
    <t>900459737-5</t>
  </si>
  <si>
    <t>901030557-7</t>
  </si>
  <si>
    <t>830087030-6</t>
  </si>
  <si>
    <t>830006800-4</t>
  </si>
  <si>
    <t>811021363-0</t>
  </si>
  <si>
    <t>901175178-1</t>
  </si>
  <si>
    <t>860.009.174-4</t>
  </si>
  <si>
    <t>900.796.786-0</t>
  </si>
  <si>
    <t>800.018.165-8</t>
  </si>
  <si>
    <t>860524654-6</t>
  </si>
  <si>
    <t>860517560-3</t>
  </si>
  <si>
    <t>830113914-3</t>
  </si>
  <si>
    <t>900699411-9</t>
  </si>
  <si>
    <t>901112267-9</t>
  </si>
  <si>
    <t>860051688-5</t>
  </si>
  <si>
    <t>83009646-0</t>
  </si>
  <si>
    <t>890301886-1</t>
  </si>
  <si>
    <t>891410137-2</t>
  </si>
  <si>
    <t>901238161-9</t>
  </si>
  <si>
    <t>900045355-8</t>
  </si>
  <si>
    <t xml:space="preserve"> 901082172-8</t>
  </si>
  <si>
    <t>901082172-8</t>
  </si>
  <si>
    <t>900105134-5</t>
  </si>
  <si>
    <t>860001022-7</t>
  </si>
  <si>
    <t>900959051-7</t>
  </si>
  <si>
    <t>1395</t>
  </si>
  <si>
    <t>17/01/20018</t>
  </si>
  <si>
    <t>19/01/2018/</t>
  </si>
  <si>
    <t>X</t>
  </si>
  <si>
    <t>0000</t>
  </si>
  <si>
    <t>1396</t>
  </si>
  <si>
    <t>1389</t>
  </si>
  <si>
    <t>1385</t>
  </si>
  <si>
    <t>1392</t>
  </si>
  <si>
    <t>1391</t>
  </si>
  <si>
    <t>1394</t>
  </si>
  <si>
    <t>1387</t>
  </si>
  <si>
    <t>ORFDEN DE COMPRA 32311</t>
  </si>
  <si>
    <t xml:space="preserve">ADQUISICION DE LICENCIAS PARA LOS EQUIPOS DE CO,PUTO DE PROPIEDAD DEL FONDO DE DESARROLLO LOCAL LA CANDELARIA </t>
  </si>
  <si>
    <t>UT SOFT IG</t>
  </si>
  <si>
    <t>900884399-0</t>
  </si>
  <si>
    <t>FDLC-CPS-095-2018</t>
  </si>
  <si>
    <t>PRESTAR SUS SERVICIOS PROFESIONALES PARA APOYAR AL ALCALDE LOCAL EN LA GESTIÓN Y RECUPERACIÓN DEL ESPACIO PÚBLICO EN EL CORREDOR DEL EJE AMBIENTAL Y CARRERA SÉPTIMA DE LA LOCALIDAD DE LA CANDELARIA</t>
  </si>
  <si>
    <t> 79938533</t>
  </si>
  <si>
    <t>JULIO ALEJANDRO MAYA AMADOR</t>
  </si>
  <si>
    <t>FDLC-IMC-018-2018</t>
  </si>
  <si>
    <t>ADQUIRIR A TODO COSTO, EL SERVICIO DE MANTENIMIENTO PREVENTIVO Y CORRECTIVO INTEGRAL CON SUMINISTRO DE REPUESTOS Y MANO DE OBRA PARA LOS VEHÍCULOS QUE CONFORMAN EL PARQUE AUTOMOTOR DEL FONDO DE DESARROLLO LOCAL DE LA CANDELARIA</t>
  </si>
  <si>
    <t>CENTRO CAR 19 LTDA</t>
  </si>
  <si>
    <t>FDLC.IMC-019-2018</t>
  </si>
  <si>
    <t>ADQUISICIÓN Y DOTACIÓN DE ELEMENTOS PEDAGOGICOS PARA EL JARDIN INFANTIL PRIORIZADO EN LA LOCALIDAD DE LA CANDELARIA</t>
  </si>
  <si>
    <t>800026452-0</t>
  </si>
  <si>
    <t>DIDCTICOS PINOCHO</t>
  </si>
  <si>
    <t>FDLC-CPS-098-2018</t>
  </si>
  <si>
    <t>FDLC-IMC-020-2018</t>
  </si>
  <si>
    <t>ADQUISICION DE BIENES DE CONDECORACIONES Y MEDALLAS</t>
  </si>
  <si>
    <t>CONDECORAR S.A.S</t>
  </si>
  <si>
    <t>02/05/2019 o hasta agotar recursos</t>
  </si>
  <si>
    <t>28/01/2019 o hasta agotar recursos</t>
  </si>
  <si>
    <t>FDLC-CPS-001-2018</t>
  </si>
  <si>
    <t>FDLC-CPS-002-2018</t>
  </si>
  <si>
    <t>FDLC-CPS-003-2018</t>
  </si>
  <si>
    <t>FDLC-CPS-004-2018</t>
  </si>
  <si>
    <t>FDLC-CPS-005-2018</t>
  </si>
  <si>
    <t>FDLC-CPS-006-2018</t>
  </si>
  <si>
    <t>CPS 007-2018</t>
  </si>
  <si>
    <t>FDLC-CPS-008-2018</t>
  </si>
  <si>
    <t>FDLC-CP-009-2018          CO1.PCCNTR.295156</t>
  </si>
  <si>
    <t>FDLC-CPS-010-2018</t>
  </si>
  <si>
    <t>CPS-011-2018</t>
  </si>
  <si>
    <t>CPS-012-2018</t>
  </si>
  <si>
    <t>FDLC-CPS-013-2018</t>
  </si>
  <si>
    <t>FDLC-CPS-014-2018</t>
  </si>
  <si>
    <t>CPS - 015-2018</t>
  </si>
  <si>
    <t>FDLC-CPS-016-2018</t>
  </si>
  <si>
    <t>FDLC-CPS-017-2018</t>
  </si>
  <si>
    <t>CPS - 018-2018</t>
  </si>
  <si>
    <t>FDLC-CPS-019-2018</t>
  </si>
  <si>
    <t>CPS-020-2018</t>
  </si>
  <si>
    <t>FDLC-CPS-021-2018</t>
  </si>
  <si>
    <t>FDLC-CPS-022-2018</t>
  </si>
  <si>
    <t>CPS- 023-2018</t>
  </si>
  <si>
    <t>FDLC-CPS-024-2018</t>
  </si>
  <si>
    <t>FDLC-CPS-025-2018</t>
  </si>
  <si>
    <t>FDLC-CPS-026-2018</t>
  </si>
  <si>
    <t>FDLC-CPS-027-2018</t>
  </si>
  <si>
    <t>CPS-028-2018</t>
  </si>
  <si>
    <t>CPS-029-2018</t>
  </si>
  <si>
    <t>CPS-030-2018</t>
  </si>
  <si>
    <t>FDLC-CPS-031-2018</t>
  </si>
  <si>
    <t>FDLC-CPS-032-2018</t>
  </si>
  <si>
    <t>FDLC-CPS-034-2018</t>
  </si>
  <si>
    <t>CPS -035-2018</t>
  </si>
  <si>
    <t>CO1.PCCNTR.307167</t>
  </si>
  <si>
    <t>CPS-037-2018</t>
  </si>
  <si>
    <t>CPS-038-2018</t>
  </si>
  <si>
    <t>CPS-039-2018</t>
  </si>
  <si>
    <t>CPS-040-2018</t>
  </si>
  <si>
    <t>CO1.PCCNTR.308487</t>
  </si>
  <si>
    <t>CO1.PCCNTR.311212</t>
  </si>
  <si>
    <t>FDLC-CPS-043-2018</t>
  </si>
  <si>
    <t>CPS-044-2018</t>
  </si>
  <si>
    <t>FDLC-CPS-046-2018</t>
  </si>
  <si>
    <t>FDLC-CPS-047-2018</t>
  </si>
  <si>
    <t>CPS- 048-2018</t>
  </si>
  <si>
    <t>CPS-049-2018</t>
  </si>
  <si>
    <t>CPS-050-2018</t>
  </si>
  <si>
    <t>FDLC-CPS-051-2018</t>
  </si>
  <si>
    <t>CPS-052-2018</t>
  </si>
  <si>
    <t>CPS-053-2018</t>
  </si>
  <si>
    <t>FDLC-CPS-054-2018</t>
  </si>
  <si>
    <t>CPS-055-2018</t>
  </si>
  <si>
    <t>FDLC-CPS-056-2018</t>
  </si>
  <si>
    <t>CPS-057-2018</t>
  </si>
  <si>
    <t>CPS-058-2018</t>
  </si>
  <si>
    <t>FDLC-CPS-059-2018</t>
  </si>
  <si>
    <t>CPS-060-2018</t>
  </si>
  <si>
    <t>CPS-061-2018</t>
  </si>
  <si>
    <t>CPS-062-2018</t>
  </si>
  <si>
    <t>FDLC-CPS-063-2018</t>
  </si>
  <si>
    <t>CPS-064-2018</t>
  </si>
  <si>
    <t>FDLC-CPS-065-2018</t>
  </si>
  <si>
    <t>CPS-066-2018</t>
  </si>
  <si>
    <t>CO1.PCCNTR.328676</t>
  </si>
  <si>
    <t>CPS-068-2018</t>
  </si>
  <si>
    <t>OFICINA DE CONTRATACIÓN</t>
  </si>
  <si>
    <t>3616009  EXT: 127</t>
  </si>
  <si>
    <t>ALCALDIA LOCAL LA CANDELARIA</t>
  </si>
  <si>
    <t>GOBIERNO</t>
  </si>
  <si>
    <t>1386</t>
  </si>
  <si>
    <t>RENAULT SOCIEDAD DE FABRICACION DE AUTOMOTORES S.A.S</t>
  </si>
  <si>
    <t>FDLC-LP-002-2017</t>
  </si>
  <si>
    <t>PRESTAR EL SERVICIO DE VIGILANCIA Y SEGURIDAD PRIVADA EN LA MODALIDAD DE VIGILANCIA FIJA CON  ARMAS Y MEDIOS TECNOLOGICOS EN LAS INSTALACIONES QUE DESIGNE EL FONDO DE DESARROLLO LOCAL DE LA CANDELARIA CON EL  FIN DE ASEGURAR LA PROTECCIÓN DE LAS PERSONAS Y DE LOS BIENES MUEBLES E INMUEBLES DE PROPIEDAD DE LA ENTIDAD, Y DE LOS QUE LEGALMENTE SEA O LLEGARE A SER RESPONSABLE</t>
  </si>
  <si>
    <t>EMPRESA DE SEGURIDAD Y VIGILANCIA SERVICONFORD LIMITADA</t>
  </si>
  <si>
    <t>CPS 054-2017</t>
  </si>
  <si>
    <t>CPS 053-2017</t>
  </si>
  <si>
    <t>PRESTAR SERVICIOS PROFESIONALES PARA APOYAR AL GRUPO DE GESTION DEL DESARROLLO LOCAL DEL FONDO DE DESARROLLO LOCAL DE LA CANDELARIA, EN LOS PROCESOS DE FORMULACION Y SEGUIMIENTO DE LOS PROGRAMAS Y PROYECTOS DEL PLAN DE DESARROLLO LOCAL CON ENFASIS EN EL BANCO DE AYUDAS TECNICAS Y APOYO A LA FORMACION DE LOS PROCESOS CULTURALES PROYECTO 1387 Y 1389 DEL PLAN DE DESARROLLO</t>
  </si>
  <si>
    <t>PRESTAR LOS SERVICIOS TECNICOS DE APOYO A LA GESTION EN LA PRESENTACION Y SEGUIMIENTO DE LOS PROYECTOS DE MEDIO AMBIENTE Y FORTALECIMIENTO AL PLAN INSTITUCIONAL DE GESTION AMBIENTAL (PIGA) DE LA ALCALDIA LOCAL LA CANDELARIA</t>
  </si>
  <si>
    <t>LISSETE MARITZA RAMIREZ JARAMILLO</t>
  </si>
  <si>
    <t>EDWIN FERNANDO VANEGAS GALARZA</t>
  </si>
  <si>
    <t>FDLC-IMC-034-2017</t>
  </si>
  <si>
    <t>CONTRATAR EL PROGRAMA DE SEGUROS PARA AMPARAR LOS BIENES E INTERESES PATRIMONIALES DE PROPIEDAD DEL FONDO DE DESARROLLO LOCAL DE LA CANDELARIA y POR LOS QUE SEA O LLEGARE A SER RESPONSABLE</t>
  </si>
  <si>
    <t>ASEGURADORA SOLIDARIA DE COLOMBIA ENTIDAD CORPORATIVA</t>
  </si>
  <si>
    <t>100-2017</t>
  </si>
  <si>
    <t xml:space="preserve">REALIZAR ACCIONES DE EMBELLECIMIENTO, RECUPERACIÓN Y MANTENIMIENTO EN ZONAS VERDES, PUNTOS CRITICOS, SANITARIOS Y DE ACUMULACION, EN LA LOCALIDAD DE LA CANDELARIA </t>
  </si>
  <si>
    <t>1393</t>
  </si>
  <si>
    <t>AGUAS BOGOTA SA ESP</t>
  </si>
  <si>
    <t>830128286-1</t>
  </si>
  <si>
    <t>FDLC-IMC-018-2017</t>
  </si>
  <si>
    <t>800250589-1</t>
  </si>
  <si>
    <t>CPS 036-2017</t>
  </si>
  <si>
    <t>PRESTAR LOS SERVICIOS DE APOYO  AL DESPACHO DEL ALCALDE LOCAL  DE LA CANDELARIA EN TEMAS DE ARCHIVO DE DOCUMENTOS EN LOS EXPEDIENTES DE COMPETENCIA DEL ÁREA DE GESTIÓN POLICIVA Y ÁREA DE GESTIÓN DE DESARROLLO LOCAL</t>
  </si>
  <si>
    <t>FDLC-CMA-016-2017</t>
  </si>
  <si>
    <t xml:space="preserve">EJECUTAR LA INTERVENTORIA TECNICA, ADMINISTRATIVA, FINANCIERA A EVENTOS CULTURALES Y/O FIESTAS Y/O AMBIENTAL Y/O INNOVACIÓN DEL FONDO DE DESARROLLO LOCAL DE LA CANDELARIA </t>
  </si>
  <si>
    <t xml:space="preserve">SOLUCIONES AVANZADA DE INGENIERIA Y CONSTRUCCION SAS </t>
  </si>
  <si>
    <t>900641841-2</t>
  </si>
  <si>
    <t>CIN-098-2017</t>
  </si>
  <si>
    <t>AUNAR ESFUERZOS TÉCNICOS, ADMINISTRATIVOS Y ECONÓMICOS EN PROMOVER EL EJERCICIO Y LA RESTITUCIÓN DE LA AUTONOMÍA E INCLUSIÓN SOCIAL DE LAS PERSONAS CON DISCAPACIDAD POR MEDIO DEL OTORGAMIENTO DE AYUDAS TÉCNICAS DESDE UNA PERSPECTIVA DE DERECHOS HUMANOS QUE PERMITAN LA INCLUSIÓN SOCIAL EN LAS DIFERENTES ACCIONES DE LA VIDA COTIDIANA, DE CONFORMIDAD CON LA FORMULACIÓN DEL PROYECTO, ESTUDIOS PREVIOS, ANEXO TÉCNICO</t>
  </si>
  <si>
    <t>CPSD 003-2017</t>
  </si>
  <si>
    <t>“PRESTAR SUS SERVICIOS PROFESIONALES A LA GESTIÓN DE LA LOCALIDAD DE LA CANDELARIA PARA LOGRAR LA SOSTENIBILIDAD EN LA IMPLEMENTACIÓN Y EVALUACIÓN DEL SISTEMA DE GESTIÓN DE CALIDAD Y PLANES DE MEJORAMIENTO”</t>
  </si>
  <si>
    <t>Dimelza Mendoza Rueda</t>
  </si>
  <si>
    <t>REALIZAR A MONTO AGOTABLE, EL DISEÑO Y CONSTRUCCIÓN Y/O MANTENIMIENTO Y /O REHABILITACIÓN DE PARQUES VECINALES Y DE BOLSILLO DE LA LOCALIDAD DE LA CANDELARIA EN BOGOTÁ D.C, DE CONFORMIDAD CON LA DESCRIPCIÓN, ESPECIFICACIONES TÉCNICAS Y DEMÁS CONDICIONES ESTABLECIDAS EN LOS ESTUDIOS PREVIOS, PLIEGO DE CONDICIONES Y ANEXOS</t>
  </si>
  <si>
    <t>1390</t>
  </si>
  <si>
    <t>ECOFLORA S.A.S</t>
  </si>
  <si>
    <t>830032102-1</t>
  </si>
  <si>
    <t>FDLC-IMC-035-2017</t>
  </si>
  <si>
    <t>REALIZAR  LA INTERVENTORÍA TÉCNICA, ADMINISTRATIVA Y FINANCIERA AL CONTRATO INTERADMINISTRATIVO SUSCRITO CON LA SUBRED INTEGRADA DE SERVICIOS DE SALUD CENTRO ORIENTE, CUYO OBJETO ES AUNAR ESFUERZOS TÉCNICOS, ADMINISTRATIVOS Y ECONÓMICO EN PROMOVER EL EJERCICIO Y LA RESTITUCIÓN DE LA AUTONOMÍA E INCLUSIÓN SOCIAL DE LAS PERSONAS CON DISCAPACIDAD POR MEDIO DEL OTORGAMIENTO DE AYUDAS TÉCNICAS DESDE UNA PERSPECTIVA DE DERECHOS HUMANOS QUE PERMITAN LA INCLUSIÓN SOCIAL EN LAS DIFERENTES ACCIONES DE LA VIDA COTIDIANA, DE CONFORMIDAD CON LA FORMULACIÓN DEL PROYECTO, ESTUDIOS PREVIOS, ANEXO TÉCNICO”</t>
  </si>
  <si>
    <t>MONICA NATALIA BASTIDAS CUENCA</t>
  </si>
  <si>
    <t> 39576229</t>
  </si>
  <si>
    <t>060-2017</t>
  </si>
  <si>
    <t>AUNAR ESFUERZOS TÉCNICOS, ADMINISTRATIVOS, LOGÍSTICOS PARA LA CONTINUIDAD DEL CENTRO ORQUESTAL LOCAL DE LA CANDELARIA</t>
  </si>
  <si>
    <t>ORQUESTA FILARMONICA DE BOGOTA</t>
  </si>
  <si>
    <t>899999282-1</t>
  </si>
  <si>
    <t>FDLC-LP-019-2017</t>
  </si>
  <si>
    <t>REALIZAR LAS OBRAS Y ACTIVIDADES NECESARIAS PARA LA REHABILITACIÓN Y/O RECONSTRUCCIÓN DEL ESPACIO PÚBLICO DE LA LOCALIDAD DE LA CANDELARIA, EN Bogotá D.C., DE CONFORMIDAD CON LA DESCRIPCIÓN, ESPECIFICACIONES TÉCNICAS Y DEMÁS CONDICIONES ESTABLECIDAS EN LOS ESTUDIOS PREVIOS, PLIEGO DE CONDICIONES Y ANEXOS, DOCUMENTOS QUE HACEN PARTE INTEGRAL DEL PRESENTE PROCESO</t>
  </si>
  <si>
    <t>CONSULTORIA Y CONSTRUCCION SAS  CON &amp; CON</t>
  </si>
  <si>
    <t>830041411-0</t>
  </si>
  <si>
    <t>FDLC-CMA-024-2017</t>
  </si>
  <si>
    <t>REALIZAR LA INTERVENTORÍA TÉCNICA, ADMINISTRATIVA, FINANCIERA, SOCIAL, AMBIENTAL Y SISO DE LOS CONTRATOS CELEBRADOS PARA LA EJECUCION DE OBRAS DE REHABILITACIÓN Y/O RECONSTRUCCIÓN Y/O MANTENIMINIENTO Y/O SUMINISTRO DEL ESPACIO PUBLICO Y MOVILIDAD DE LA LOCALIDAD DE LA CANDELARIA</t>
  </si>
  <si>
    <t>CONSORICIO VIAS CANDELARIA 2017</t>
  </si>
  <si>
    <t>901141577-0</t>
  </si>
  <si>
    <t>FDLC-CMA-034-2016</t>
  </si>
  <si>
    <t>INTERVENTORÍA TÉCNICA, ADMINISTRATIVA, FINANCIERA, SOCIAL, AMBIENTAL Y SISO DEL CONTRATO DE OBRA QUE SE DERIVE DE LA LICITACIÓN PUBLICA FDLC LP 021 DE 2016 O LA QUE HAGA SUS VECES, QUE REFIERE A ¿PRECIOS UNITARIOS FIJOS SIN FÓRMULA DE REAJUSTE, EL DIAGNOSTICO, DISEÑO, Y EJECUCION DE OBRAS PARA LA ADECUACIÓN Y/O REHABILITACION,  Y/O MANTENIMIENTO DE LA MALLA VIAL, PARQUES Y ANDENES  DE LA LOCALIDAD DE CANDELARIA EN BOGOTÁ D.C, DE CONFORMIDAD CON LA DESCRIPCIÓN, ESPECIFICACIONES TÉCNICAS Y DEMÁS CONDICIONES ESTABLECIDAS EN LOS ESTUDIOS PREVIOS, PLIEGO DE CONDICIONES Y ANEXOS, DOCUMENTOS QUE HACEN PARTE INTEGRAL DEL PRESENTE PROCESO</t>
  </si>
  <si>
    <t>GNG INGENIERIA SAS</t>
  </si>
  <si>
    <t>830515117-5</t>
  </si>
  <si>
    <t>CIN-096-2017</t>
  </si>
  <si>
    <t>PRESTACIÓN DE SERVICIOS DE RECOLECCIÓN, CURSOS Y ENTREGA DE CORRESPONDENCIA Y DEMÁS ENVÍOS POSTALES QUE REQUIERAN EL FONDO DE DESARROLLO LOCAL LA CANDELARIA</t>
  </si>
  <si>
    <t>Servicios Postales Nacionales s.a</t>
  </si>
  <si>
    <t>yurani.diaz@gobiernobogota.gov.co</t>
  </si>
  <si>
    <t xml:space="preserve">Auxiliar Administrativo Codigo 407 Grado 27 </t>
  </si>
  <si>
    <t xml:space="preserve">ALEJANDRA DIAZ SUAREZ </t>
  </si>
  <si>
    <t>PAGO DE ARL CONTRATISTAS</t>
  </si>
  <si>
    <t>POSITIVA COMPAÑÍA DE SEGUROS</t>
  </si>
  <si>
    <t>PAGO DEL SUBSIDIO TIPO C PARA ADULTO MAYOR DE LA LOCALIDAD DE LA CANDELARIA  VIGENCIA 2018</t>
  </si>
  <si>
    <t xml:space="preserve">RESOLUCION </t>
  </si>
  <si>
    <t>CAJA DE COMPENSACION FAMILIAR - COMPENSAR</t>
  </si>
  <si>
    <t>Garantizar el pago de los costos operativos que se causen en desarrollo del Convenio de Asociacion</t>
  </si>
  <si>
    <t>UNION TEMPORAL CANDELARIA 2018</t>
  </si>
  <si>
    <t>901036417-1</t>
  </si>
  <si>
    <t>FDLC-LP-021-2016</t>
  </si>
  <si>
    <t>EL FONDO DE DESARROLLO LOCAL DE LA CANDELARIA REQUIERE SELECCIONAR  EL CONTRATISTA QUE REALICE  A PRECIOS UNITARIOS FIJOS SIN FÓRMULA DE REAJUSTE, EL DIAGNOSTICO, DISEÑO, Y EJECUCION DE OBRAS PARA LA ADECUACIÓN Y/O REHABILITACION,  Y/O MANTENIMIENTO DE LA MALLA VIAL, PARQUES Y ANDENES  DE LA LOCALIDAD DE CANDELARIA EN BOGOTÁ D.C, DE CONFORMIDAD CON LA DESCRIPCIÓN, ESPECIFICACIONES TÉCNICAS Y DEMÁS CONDICIONES ESTABLECIDAS EN LOS ESTUDIOS PREVIOS, PLIEGO DE CONDICIONES Y ANEXOS, DOCUMENTOS QUE HACEN PARTE INTEGRAL DEL PRESENTE PROCESO.</t>
  </si>
  <si>
    <t xml:space="preserve">PAGO HONORARIOS EDILES </t>
  </si>
  <si>
    <t>Caja Menor</t>
  </si>
  <si>
    <t>Seguros de Salud Ediles</t>
  </si>
  <si>
    <t>Energía</t>
  </si>
  <si>
    <t>Acueducto y alcantarillado</t>
  </si>
  <si>
    <t>Aseo</t>
  </si>
  <si>
    <t>Teléfono</t>
  </si>
  <si>
    <t>Gas</t>
  </si>
  <si>
    <t>SOLUCIONES AVANZADAS DE INGENIERA Y CONSTRUCCION S A S</t>
  </si>
  <si>
    <t>EJECUTAR LA INTERVENTORIA TECNICA, ADMINISTRATIVA, FINANCIERA A EVENTOS CULTURALES Y/O FIESTAS Y/O AMBIENTAL Y/O INNOVACIÓN DEL FONDO DE DESARROLLO LOCAL DE LA CANDELARIA</t>
  </si>
  <si>
    <t>900062917-9</t>
  </si>
  <si>
    <t>860011153-6</t>
  </si>
  <si>
    <t>ADQUIRIR A TODO COSTO EL SERVICIO DE MANTENIMIENTO PREVENTIVO Y CORRECTIVO INTEGRAL CON SUMINISTRO DE RESPUESTOS Y MANO DE OBRA PARA LOS VEHICULOS QUE CONFORMAN EL PARQUE AUTOMOTOR DEL FONDO DE DESARROLLO LOCAL DE LA CANDELARIA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</si>
</sst>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quot;$&quot;\ #,##0.00"/>
    <numFmt numFmtId="166" formatCode="_(* #,##0_);_(* \(#,##0\);_(* &quot;-&quot;??_);_(@_)"/>
    <numFmt numFmtId="167" formatCode="0.0"/>
    <numFmt numFmtId="168" formatCode="_ * #,##0.00_ ;_ * \-#,##0.00_ ;_ * &quot;-&quot;??_ ;_ @_ "/>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rgb="FF92D05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xf numFmtId="168" fontId="18" fillId="0" borderId="0" applyFont="0" applyFill="0" applyBorder="0" applyAlignment="0" applyProtection="0"/>
  </cellStyleXfs>
  <cellXfs count="173">
    <xf numFmtId="0" fontId="0" fillId="0" borderId="0" xfId="0"/>
    <xf numFmtId="0" fontId="9" fillId="0" borderId="0" xfId="0" applyFont="1" applyAlignment="1">
      <alignment vertical="center"/>
    </xf>
    <xf numFmtId="0" fontId="0" fillId="0" borderId="0" xfId="0" applyFill="1"/>
    <xf numFmtId="0" fontId="0" fillId="0" borderId="12" xfId="0" applyBorder="1" applyAlignment="1" applyProtection="1">
      <alignment wrapText="1"/>
      <protection locked="0"/>
    </xf>
    <xf numFmtId="0" fontId="0" fillId="0" borderId="4" xfId="0" applyBorder="1" applyAlignment="1" applyProtection="1">
      <alignment wrapText="1"/>
      <protection locked="0"/>
    </xf>
    <xf numFmtId="0" fontId="0" fillId="0" borderId="4" xfId="0" applyBorder="1" applyProtection="1">
      <protection locked="0"/>
    </xf>
    <xf numFmtId="0" fontId="2" fillId="0" borderId="4" xfId="0" applyFont="1" applyBorder="1" applyProtection="1">
      <protection locked="0"/>
    </xf>
    <xf numFmtId="0" fontId="0" fillId="0" borderId="12" xfId="0" applyNumberFormat="1" applyBorder="1" applyProtection="1">
      <protection locked="0"/>
    </xf>
    <xf numFmtId="0" fontId="10" fillId="0" borderId="4" xfId="0" applyFont="1" applyFill="1" applyBorder="1"/>
    <xf numFmtId="0" fontId="10" fillId="0" borderId="4" xfId="0" applyFont="1" applyFill="1" applyBorder="1" applyAlignment="1">
      <alignment wrapText="1"/>
    </xf>
    <xf numFmtId="0" fontId="5" fillId="0" borderId="4" xfId="0" applyFont="1" applyFill="1" applyBorder="1"/>
    <xf numFmtId="0" fontId="11" fillId="0" borderId="0" xfId="0" applyFont="1" applyFill="1"/>
    <xf numFmtId="0" fontId="12" fillId="0" borderId="0" xfId="0" applyFont="1"/>
    <xf numFmtId="0" fontId="12" fillId="0" borderId="0" xfId="0" applyFont="1" applyAlignment="1">
      <alignment wrapText="1"/>
    </xf>
    <xf numFmtId="0" fontId="13" fillId="0" borderId="0" xfId="0" applyFont="1"/>
    <xf numFmtId="0" fontId="10" fillId="0" borderId="0" xfId="0" applyFont="1" applyAlignment="1">
      <alignment wrapText="1"/>
    </xf>
    <xf numFmtId="0" fontId="12" fillId="0" borderId="0" xfId="0" applyFont="1" applyAlignment="1">
      <alignment wrapText="1"/>
    </xf>
    <xf numFmtId="0" fontId="0" fillId="0" borderId="12" xfId="0" applyBorder="1" applyProtection="1">
      <protection locked="0"/>
    </xf>
    <xf numFmtId="0" fontId="12" fillId="0" borderId="0" xfId="0" applyFont="1" applyAlignment="1"/>
    <xf numFmtId="0" fontId="12" fillId="0" borderId="0" xfId="0" applyFont="1" applyAlignment="1">
      <alignment horizontal="left"/>
    </xf>
    <xf numFmtId="0" fontId="13" fillId="0" borderId="0" xfId="0" applyFont="1" applyAlignment="1"/>
    <xf numFmtId="0" fontId="8" fillId="0" borderId="12" xfId="3" applyFont="1" applyFill="1" applyBorder="1" applyAlignment="1" applyProtection="1">
      <alignment wrapText="1"/>
      <protection locked="0"/>
    </xf>
    <xf numFmtId="49" fontId="0" fillId="0" borderId="12" xfId="0" applyNumberFormat="1" applyBorder="1" applyProtection="1">
      <protection locked="0"/>
    </xf>
    <xf numFmtId="164" fontId="8" fillId="0" borderId="12" xfId="1" applyNumberFormat="1" applyFont="1" applyFill="1" applyBorder="1" applyAlignment="1" applyProtection="1">
      <alignment horizontal="left" wrapText="1"/>
      <protection locked="0"/>
    </xf>
    <xf numFmtId="166" fontId="8" fillId="0" borderId="12" xfId="1" applyNumberFormat="1" applyFont="1" applyFill="1" applyBorder="1" applyAlignment="1" applyProtection="1">
      <alignment horizontal="left" wrapText="1"/>
      <protection locked="0"/>
    </xf>
    <xf numFmtId="14" fontId="0" fillId="0" borderId="12" xfId="0" applyNumberFormat="1" applyBorder="1" applyProtection="1">
      <protection locked="0"/>
    </xf>
    <xf numFmtId="0" fontId="8" fillId="0" borderId="12" xfId="3" applyFont="1" applyFill="1" applyBorder="1" applyAlignment="1" applyProtection="1">
      <alignment horizontal="justify" vertical="top" wrapText="1"/>
      <protection locked="0"/>
    </xf>
    <xf numFmtId="0" fontId="0" fillId="0" borderId="4" xfId="0" applyBorder="1" applyAlignment="1" applyProtection="1">
      <alignment horizontal="justify" vertical="top" wrapText="1"/>
      <protection locked="0"/>
    </xf>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0" fillId="0" borderId="0" xfId="0" applyFont="1" applyFill="1" applyBorder="1" applyAlignment="1">
      <alignment wrapText="1"/>
    </xf>
    <xf numFmtId="0" fontId="2" fillId="0" borderId="0" xfId="0" applyFont="1"/>
    <xf numFmtId="0" fontId="3" fillId="0" borderId="0" xfId="0" applyFont="1" applyFill="1" applyAlignment="1" applyProtection="1">
      <alignment vertical="center"/>
      <protection locked="0"/>
    </xf>
    <xf numFmtId="0" fontId="5" fillId="0" borderId="0" xfId="0" applyFont="1" applyFill="1" applyAlignment="1" applyProtection="1">
      <alignment horizontal="center" vertical="center" wrapText="1"/>
      <protection locked="0"/>
    </xf>
    <xf numFmtId="0" fontId="0" fillId="0" borderId="12" xfId="0" applyNumberFormat="1" applyBorder="1" applyAlignment="1" applyProtection="1">
      <alignment wrapText="1"/>
      <protection locked="0"/>
    </xf>
    <xf numFmtId="0" fontId="4" fillId="0" borderId="16" xfId="0" applyFont="1" applyFill="1" applyBorder="1" applyAlignment="1" applyProtection="1">
      <alignment vertical="center" textRotation="90" wrapText="1"/>
      <protection locked="0"/>
    </xf>
    <xf numFmtId="10" fontId="0" fillId="0" borderId="12" xfId="0" applyNumberFormat="1" applyBorder="1" applyProtection="1">
      <protection locked="0"/>
    </xf>
    <xf numFmtId="166" fontId="0" fillId="0" borderId="0" xfId="0" applyNumberFormat="1" applyProtection="1">
      <protection locked="0"/>
    </xf>
    <xf numFmtId="0" fontId="0" fillId="0" borderId="0" xfId="0" applyProtection="1">
      <protection locked="0"/>
    </xf>
    <xf numFmtId="167" fontId="0" fillId="0" borderId="0" xfId="0" applyNumberFormat="1" applyProtection="1">
      <protection locked="0"/>
    </xf>
    <xf numFmtId="0" fontId="3" fillId="0" borderId="4" xfId="0" applyFont="1" applyFill="1" applyBorder="1" applyAlignment="1" applyProtection="1">
      <alignment vertical="center"/>
      <protection locked="0"/>
    </xf>
    <xf numFmtId="167" fontId="0" fillId="0" borderId="4" xfId="0" applyNumberFormat="1" applyBorder="1" applyProtection="1">
      <protection locked="0"/>
    </xf>
    <xf numFmtId="0" fontId="0" fillId="0" borderId="0" xfId="0" applyAlignment="1" applyProtection="1">
      <alignment wrapText="1"/>
      <protection locked="0"/>
    </xf>
    <xf numFmtId="0" fontId="16" fillId="0" borderId="0" xfId="0" applyFont="1"/>
    <xf numFmtId="0" fontId="16" fillId="0" borderId="38" xfId="0" applyFont="1" applyBorder="1" applyAlignment="1">
      <alignment horizontal="center" wrapText="1"/>
    </xf>
    <xf numFmtId="0" fontId="16" fillId="0" borderId="41" xfId="0" applyFont="1" applyBorder="1" applyAlignment="1">
      <alignment horizontal="justify" vertical="top" wrapText="1"/>
    </xf>
    <xf numFmtId="0" fontId="16" fillId="0" borderId="42" xfId="0" applyFont="1" applyBorder="1" applyAlignment="1">
      <alignment horizontal="justify" vertical="top" wrapText="1"/>
    </xf>
    <xf numFmtId="0" fontId="16" fillId="0" borderId="37" xfId="0" applyFont="1" applyBorder="1" applyAlignment="1">
      <alignment horizontal="center" wrapText="1"/>
    </xf>
    <xf numFmtId="0" fontId="16" fillId="0" borderId="3" xfId="0" applyFont="1" applyBorder="1" applyAlignment="1">
      <alignment horizontal="justify" vertical="top" wrapText="1"/>
    </xf>
    <xf numFmtId="0" fontId="18" fillId="0" borderId="19" xfId="0" applyFont="1" applyFill="1" applyBorder="1" applyAlignment="1">
      <alignment vertical="center"/>
    </xf>
    <xf numFmtId="0" fontId="17" fillId="0" borderId="0" xfId="0" applyFont="1" applyProtection="1">
      <protection hidden="1"/>
    </xf>
    <xf numFmtId="0" fontId="19" fillId="3" borderId="4" xfId="0" applyFont="1" applyFill="1" applyBorder="1" applyAlignment="1">
      <alignment vertical="center"/>
    </xf>
    <xf numFmtId="0" fontId="20" fillId="3" borderId="0" xfId="0" applyFont="1" applyFill="1"/>
    <xf numFmtId="0" fontId="20"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6" fillId="0" borderId="4" xfId="0" applyFont="1" applyBorder="1" applyAlignment="1">
      <alignment horizontal="justify" vertical="top" wrapText="1"/>
    </xf>
    <xf numFmtId="0" fontId="16" fillId="0" borderId="38" xfId="0" applyFont="1" applyBorder="1" applyAlignment="1">
      <alignment horizontal="center" vertical="center" wrapText="1"/>
    </xf>
    <xf numFmtId="0" fontId="21" fillId="0" borderId="11" xfId="0" applyFont="1" applyFill="1" applyBorder="1" applyAlignment="1" applyProtection="1">
      <alignment horizontal="justify" vertical="top" wrapText="1"/>
      <protection locked="0"/>
    </xf>
    <xf numFmtId="0" fontId="22" fillId="0" borderId="0" xfId="0" applyFont="1" applyFill="1" applyBorder="1" applyAlignment="1" applyProtection="1">
      <alignment horizontal="justify" vertical="top" wrapText="1"/>
      <protection locked="0"/>
    </xf>
    <xf numFmtId="0" fontId="22" fillId="0" borderId="0" xfId="0" applyFont="1" applyFill="1" applyAlignment="1" applyProtection="1">
      <alignment horizontal="justify" vertical="top" wrapText="1"/>
      <protection locked="0"/>
    </xf>
    <xf numFmtId="0" fontId="21" fillId="0" borderId="10" xfId="0" applyFont="1" applyFill="1" applyBorder="1" applyAlignment="1" applyProtection="1">
      <alignment horizontal="justify" vertical="top" wrapText="1"/>
    </xf>
    <xf numFmtId="0" fontId="21" fillId="0" borderId="24" xfId="0" applyFont="1" applyFill="1" applyBorder="1" applyAlignment="1" applyProtection="1">
      <alignment horizontal="justify" vertical="top" wrapText="1"/>
      <protection locked="0"/>
    </xf>
    <xf numFmtId="3" fontId="21" fillId="0" borderId="0" xfId="0" applyNumberFormat="1" applyFont="1" applyFill="1" applyBorder="1" applyAlignment="1" applyProtection="1">
      <alignment horizontal="justify" vertical="top" wrapText="1"/>
      <protection locked="0"/>
    </xf>
    <xf numFmtId="165" fontId="21" fillId="0" borderId="13" xfId="0" applyNumberFormat="1" applyFont="1" applyFill="1" applyBorder="1" applyAlignment="1" applyProtection="1">
      <alignment horizontal="justify" vertical="top" wrapText="1"/>
      <protection locked="0"/>
    </xf>
    <xf numFmtId="165" fontId="21" fillId="0" borderId="0" xfId="0" applyNumberFormat="1" applyFont="1" applyFill="1" applyBorder="1" applyAlignment="1" applyProtection="1">
      <alignment horizontal="justify" vertical="top" wrapText="1"/>
      <protection locked="0"/>
    </xf>
    <xf numFmtId="0" fontId="21" fillId="0" borderId="8" xfId="0" applyFont="1" applyFill="1" applyBorder="1" applyAlignment="1" applyProtection="1">
      <alignment horizontal="justify" vertical="top" wrapText="1"/>
    </xf>
    <xf numFmtId="165" fontId="21" fillId="0" borderId="17" xfId="0" applyNumberFormat="1" applyFont="1" applyFill="1" applyBorder="1" applyAlignment="1" applyProtection="1">
      <alignment horizontal="justify" vertical="top" wrapText="1"/>
      <protection locked="0"/>
    </xf>
    <xf numFmtId="0" fontId="21" fillId="0" borderId="18" xfId="0" applyFont="1" applyFill="1" applyBorder="1" applyAlignment="1" applyProtection="1">
      <alignment horizontal="justify" vertical="top" wrapText="1"/>
    </xf>
    <xf numFmtId="0" fontId="23" fillId="0" borderId="8" xfId="0" applyFont="1" applyFill="1" applyBorder="1" applyAlignment="1" applyProtection="1">
      <alignment horizontal="justify" vertical="top" wrapText="1"/>
    </xf>
    <xf numFmtId="0" fontId="21" fillId="0" borderId="0" xfId="0" applyFont="1" applyFill="1" applyBorder="1" applyAlignment="1" applyProtection="1">
      <alignment horizontal="justify" vertical="top" wrapText="1"/>
      <protection locked="0"/>
    </xf>
    <xf numFmtId="0" fontId="21" fillId="0" borderId="14" xfId="0" applyFont="1" applyFill="1" applyBorder="1" applyAlignment="1" applyProtection="1">
      <alignment horizontal="justify" vertical="top" wrapText="1"/>
      <protection locked="0"/>
    </xf>
    <xf numFmtId="0" fontId="21" fillId="0" borderId="9" xfId="0" applyFont="1" applyFill="1" applyBorder="1" applyAlignment="1" applyProtection="1">
      <alignment horizontal="justify" vertical="top" wrapText="1"/>
    </xf>
    <xf numFmtId="10" fontId="23" fillId="0" borderId="11" xfId="0" applyNumberFormat="1" applyFont="1" applyFill="1" applyBorder="1" applyAlignment="1" applyProtection="1">
      <alignment vertical="center" textRotation="90" wrapText="1"/>
    </xf>
    <xf numFmtId="0" fontId="21" fillId="0" borderId="8"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4"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xf>
    <xf numFmtId="3" fontId="21" fillId="0" borderId="4" xfId="0" applyNumberFormat="1"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3" fontId="21" fillId="0" borderId="4" xfId="0" applyNumberFormat="1" applyFont="1" applyFill="1" applyBorder="1" applyAlignment="1" applyProtection="1">
      <alignment horizontal="center" vertical="center" wrapText="1"/>
    </xf>
    <xf numFmtId="0" fontId="21" fillId="0" borderId="19" xfId="0" applyFont="1" applyFill="1" applyBorder="1" applyAlignment="1" applyProtection="1">
      <alignment horizontal="center" vertical="center" wrapText="1"/>
    </xf>
    <xf numFmtId="3" fontId="21" fillId="0" borderId="19" xfId="0" applyNumberFormat="1" applyFont="1" applyFill="1" applyBorder="1" applyAlignment="1" applyProtection="1">
      <alignment horizontal="center" vertical="center" wrapText="1"/>
    </xf>
    <xf numFmtId="0" fontId="21" fillId="0" borderId="5" xfId="0" applyFont="1" applyFill="1" applyBorder="1" applyAlignment="1" applyProtection="1">
      <alignment vertical="center" textRotation="90" wrapText="1"/>
    </xf>
    <xf numFmtId="3" fontId="8" fillId="0" borderId="12" xfId="1" applyNumberFormat="1" applyFont="1" applyFill="1" applyBorder="1" applyAlignment="1" applyProtection="1">
      <alignment horizontal="right" wrapText="1"/>
      <protection locked="0"/>
    </xf>
    <xf numFmtId="0" fontId="16" fillId="0" borderId="42" xfId="0" applyFont="1" applyFill="1" applyBorder="1" applyAlignment="1">
      <alignment horizontal="justify" vertical="top" wrapText="1"/>
    </xf>
    <xf numFmtId="0" fontId="16" fillId="0" borderId="41" xfId="0" applyFont="1" applyFill="1" applyBorder="1" applyAlignment="1">
      <alignment horizontal="justify" vertical="top" wrapText="1"/>
    </xf>
    <xf numFmtId="0" fontId="16" fillId="0" borderId="4" xfId="0" applyFont="1" applyFill="1" applyBorder="1" applyAlignment="1">
      <alignment horizontal="justify" vertical="top" wrapText="1"/>
    </xf>
    <xf numFmtId="0" fontId="8" fillId="0" borderId="12" xfId="1" applyNumberFormat="1" applyFont="1" applyFill="1" applyBorder="1" applyAlignment="1" applyProtection="1">
      <alignment horizontal="left" wrapText="1"/>
      <protection locked="0"/>
    </xf>
    <xf numFmtId="0" fontId="8" fillId="0" borderId="12" xfId="1" applyNumberFormat="1" applyFont="1" applyFill="1" applyBorder="1" applyAlignment="1" applyProtection="1">
      <alignment horizontal="right" wrapText="1"/>
      <protection locked="0"/>
    </xf>
    <xf numFmtId="164" fontId="8" fillId="0" borderId="12" xfId="1" applyFont="1" applyFill="1" applyBorder="1" applyAlignment="1" applyProtection="1">
      <alignment horizontal="left" wrapText="1"/>
      <protection locked="0"/>
    </xf>
    <xf numFmtId="0" fontId="16" fillId="5" borderId="41" xfId="0" applyFont="1" applyFill="1" applyBorder="1" applyAlignment="1">
      <alignment horizontal="justify" vertical="top" wrapText="1"/>
    </xf>
    <xf numFmtId="0" fontId="21" fillId="0" borderId="20"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14" xfId="0" applyFont="1" applyFill="1" applyBorder="1" applyAlignment="1" applyProtection="1">
      <alignment horizontal="center" vertical="center" textRotation="90" wrapText="1"/>
    </xf>
    <xf numFmtId="0" fontId="21" fillId="0" borderId="36" xfId="0" applyFont="1" applyFill="1" applyBorder="1" applyAlignment="1" applyProtection="1">
      <alignment horizontal="center" vertical="center" textRotation="90" wrapText="1"/>
    </xf>
    <xf numFmtId="0" fontId="21" fillId="2" borderId="5" xfId="0"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textRotation="90" wrapText="1"/>
    </xf>
    <xf numFmtId="0" fontId="21" fillId="0" borderId="16" xfId="0" applyFont="1" applyFill="1" applyBorder="1" applyAlignment="1" applyProtection="1">
      <alignment horizontal="center" vertical="center" textRotation="90" wrapText="1"/>
    </xf>
    <xf numFmtId="0" fontId="21" fillId="0" borderId="34"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3" fontId="21" fillId="0" borderId="5" xfId="0" applyNumberFormat="1" applyFont="1" applyFill="1" applyBorder="1" applyAlignment="1" applyProtection="1">
      <alignment horizontal="center" vertical="center" wrapText="1"/>
    </xf>
    <xf numFmtId="3" fontId="21" fillId="0" borderId="16" xfId="0" applyNumberFormat="1" applyFont="1" applyFill="1" applyBorder="1" applyAlignment="1" applyProtection="1">
      <alignment horizontal="center" vertical="center" wrapText="1"/>
    </xf>
    <xf numFmtId="3" fontId="21" fillId="2" borderId="5" xfId="0" applyNumberFormat="1" applyFont="1" applyFill="1" applyBorder="1" applyAlignment="1" applyProtection="1">
      <alignment horizontal="center" vertical="center" wrapText="1"/>
    </xf>
    <xf numFmtId="3" fontId="21" fillId="2" borderId="16"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top" wrapText="1"/>
      <protection locked="0"/>
    </xf>
    <xf numFmtId="0" fontId="21" fillId="0" borderId="34" xfId="0" applyFont="1" applyFill="1" applyBorder="1" applyAlignment="1" applyProtection="1">
      <alignment horizontal="justify" vertical="top" wrapText="1"/>
    </xf>
    <xf numFmtId="0" fontId="21" fillId="0" borderId="23" xfId="0" applyFont="1" applyFill="1" applyBorder="1" applyAlignment="1" applyProtection="1">
      <alignment horizontal="justify" vertical="top" wrapText="1"/>
    </xf>
    <xf numFmtId="0" fontId="21" fillId="0" borderId="24" xfId="0" applyFont="1" applyFill="1" applyBorder="1" applyAlignment="1" applyProtection="1">
      <alignment horizontal="justify" vertical="top" wrapText="1"/>
    </xf>
    <xf numFmtId="0" fontId="21" fillId="0" borderId="0" xfId="0" applyFont="1" applyFill="1" applyBorder="1" applyAlignment="1" applyProtection="1">
      <alignment horizontal="justify" vertical="top" wrapText="1"/>
      <protection locked="0"/>
    </xf>
    <xf numFmtId="0" fontId="21" fillId="0" borderId="35" xfId="0" applyFont="1" applyFill="1" applyBorder="1" applyAlignment="1" applyProtection="1">
      <alignment horizontal="justify" vertical="top" wrapText="1"/>
    </xf>
    <xf numFmtId="0" fontId="21" fillId="0" borderId="22" xfId="0" applyFont="1" applyFill="1" applyBorder="1" applyAlignment="1" applyProtection="1">
      <alignment horizontal="justify" vertical="top" wrapText="1"/>
    </xf>
    <xf numFmtId="0" fontId="21" fillId="0" borderId="21" xfId="0" applyFont="1" applyFill="1" applyBorder="1" applyAlignment="1" applyProtection="1">
      <alignment horizontal="justify" vertical="top" wrapText="1"/>
    </xf>
    <xf numFmtId="165" fontId="21" fillId="0" borderId="20" xfId="0" applyNumberFormat="1" applyFont="1" applyFill="1" applyBorder="1" applyAlignment="1" applyProtection="1">
      <alignment horizontal="justify" vertical="top" wrapText="1"/>
      <protection locked="0"/>
    </xf>
    <xf numFmtId="165" fontId="21" fillId="0" borderId="32" xfId="0" applyNumberFormat="1" applyFont="1" applyFill="1" applyBorder="1" applyAlignment="1" applyProtection="1">
      <alignment horizontal="justify" vertical="top" wrapText="1"/>
      <protection locked="0"/>
    </xf>
    <xf numFmtId="0" fontId="21" fillId="0" borderId="2" xfId="0" applyFont="1" applyFill="1" applyBorder="1" applyAlignment="1" applyProtection="1">
      <alignment horizontal="justify" vertical="top" wrapText="1"/>
      <protection locked="0"/>
    </xf>
    <xf numFmtId="0" fontId="21" fillId="0" borderId="1" xfId="0" applyFont="1" applyFill="1" applyBorder="1" applyAlignment="1" applyProtection="1">
      <alignment horizontal="justify" vertical="top" wrapText="1"/>
    </xf>
    <xf numFmtId="0" fontId="21" fillId="0" borderId="2" xfId="0" applyFont="1" applyFill="1" applyBorder="1" applyAlignment="1" applyProtection="1">
      <alignment horizontal="justify" vertical="top" wrapText="1"/>
    </xf>
    <xf numFmtId="0" fontId="21" fillId="0" borderId="3" xfId="0" applyFont="1" applyFill="1" applyBorder="1" applyAlignment="1" applyProtection="1">
      <alignment horizontal="justify" vertical="top" wrapText="1"/>
    </xf>
    <xf numFmtId="0" fontId="21" fillId="0" borderId="31" xfId="0" applyFont="1" applyFill="1" applyBorder="1" applyAlignment="1" applyProtection="1">
      <alignment horizontal="justify" vertical="top" wrapText="1"/>
    </xf>
    <xf numFmtId="0" fontId="21" fillId="0" borderId="27" xfId="0" applyFont="1" applyFill="1" applyBorder="1" applyAlignment="1" applyProtection="1">
      <alignment horizontal="justify" vertical="top" wrapText="1"/>
    </xf>
    <xf numFmtId="0" fontId="21" fillId="0" borderId="25" xfId="0" applyFont="1" applyFill="1" applyBorder="1" applyAlignment="1" applyProtection="1">
      <alignment horizontal="justify" vertical="top" wrapText="1"/>
    </xf>
    <xf numFmtId="0" fontId="21" fillId="0" borderId="6" xfId="0" applyFont="1" applyFill="1" applyBorder="1" applyAlignment="1" applyProtection="1">
      <alignment horizontal="justify" vertical="top" wrapText="1"/>
      <protection locked="0"/>
    </xf>
    <xf numFmtId="0" fontId="21" fillId="0" borderId="7" xfId="0" applyFont="1" applyFill="1" applyBorder="1" applyAlignment="1" applyProtection="1">
      <alignment horizontal="justify" vertical="top" wrapText="1"/>
      <protection locked="0"/>
    </xf>
    <xf numFmtId="165" fontId="21" fillId="0" borderId="26" xfId="0" applyNumberFormat="1" applyFont="1" applyFill="1" applyBorder="1" applyAlignment="1" applyProtection="1">
      <alignment horizontal="justify" vertical="top" wrapText="1"/>
      <protection locked="0"/>
    </xf>
    <xf numFmtId="165" fontId="21" fillId="0" borderId="28" xfId="0" applyNumberFormat="1" applyFont="1" applyFill="1" applyBorder="1" applyAlignment="1" applyProtection="1">
      <alignment horizontal="justify" vertical="top" wrapText="1"/>
      <protection locked="0"/>
    </xf>
    <xf numFmtId="0" fontId="21" fillId="3" borderId="6" xfId="0" applyFont="1" applyFill="1" applyBorder="1" applyAlignment="1" applyProtection="1">
      <alignment horizontal="justify" vertical="top" wrapText="1"/>
      <protection locked="0"/>
    </xf>
    <xf numFmtId="0" fontId="21" fillId="3" borderId="23" xfId="0" applyFont="1" applyFill="1" applyBorder="1" applyAlignment="1" applyProtection="1">
      <alignment horizontal="justify" vertical="top" wrapText="1"/>
      <protection locked="0"/>
    </xf>
    <xf numFmtId="0" fontId="21" fillId="3" borderId="7" xfId="0" applyFont="1" applyFill="1" applyBorder="1" applyAlignment="1" applyProtection="1">
      <alignment horizontal="justify" vertical="top" wrapText="1"/>
      <protection locked="0"/>
    </xf>
    <xf numFmtId="0" fontId="22" fillId="0" borderId="0" xfId="0" applyFont="1" applyFill="1" applyBorder="1" applyAlignment="1" applyProtection="1">
      <alignment horizontal="justify" vertical="top" wrapText="1"/>
      <protection locked="0"/>
    </xf>
    <xf numFmtId="0" fontId="21" fillId="3" borderId="20" xfId="0" applyFont="1" applyFill="1" applyBorder="1" applyAlignment="1" applyProtection="1">
      <alignment horizontal="justify" vertical="top" wrapText="1"/>
      <protection locked="0"/>
    </xf>
    <xf numFmtId="0" fontId="21" fillId="3" borderId="22" xfId="0" applyFont="1" applyFill="1" applyBorder="1" applyAlignment="1" applyProtection="1">
      <alignment horizontal="justify" vertical="top" wrapText="1"/>
      <protection locked="0"/>
    </xf>
    <xf numFmtId="0" fontId="21" fillId="3" borderId="32" xfId="0" applyFont="1" applyFill="1" applyBorder="1" applyAlignment="1" applyProtection="1">
      <alignment horizontal="justify" vertical="top" wrapText="1"/>
      <protection locked="0"/>
    </xf>
    <xf numFmtId="0" fontId="21" fillId="0" borderId="33" xfId="0" applyFont="1" applyFill="1" applyBorder="1" applyAlignment="1" applyProtection="1">
      <alignment horizontal="justify" vertical="top" wrapText="1"/>
      <protection locked="0"/>
    </xf>
    <xf numFmtId="0" fontId="21" fillId="0" borderId="30" xfId="0" applyFont="1" applyFill="1" applyBorder="1" applyAlignment="1" applyProtection="1">
      <alignment horizontal="justify" vertical="top" wrapText="1"/>
      <protection locked="0"/>
    </xf>
    <xf numFmtId="0" fontId="21" fillId="0" borderId="29" xfId="0" applyFont="1" applyFill="1" applyBorder="1" applyAlignment="1" applyProtection="1">
      <alignment horizontal="justify" vertical="top" wrapText="1"/>
      <protection locked="0"/>
    </xf>
    <xf numFmtId="0" fontId="24" fillId="3" borderId="26" xfId="2" applyFont="1" applyFill="1" applyBorder="1" applyAlignment="1" applyProtection="1">
      <alignment horizontal="justify" vertical="top" wrapText="1"/>
      <protection locked="0"/>
    </xf>
    <xf numFmtId="0" fontId="24" fillId="3" borderId="27" xfId="2" applyFont="1" applyFill="1" applyBorder="1" applyAlignment="1" applyProtection="1">
      <alignment horizontal="justify" vertical="top" wrapText="1"/>
      <protection locked="0"/>
    </xf>
    <xf numFmtId="0" fontId="24" fillId="3" borderId="28" xfId="2" applyFont="1" applyFill="1" applyBorder="1" applyAlignment="1" applyProtection="1">
      <alignment horizontal="justify" vertical="top" wrapText="1"/>
      <protection locked="0"/>
    </xf>
    <xf numFmtId="0" fontId="14" fillId="0" borderId="0" xfId="0" applyFont="1" applyAlignment="1">
      <alignment horizontal="center" vertical="top"/>
    </xf>
    <xf numFmtId="0" fontId="15" fillId="4" borderId="1" xfId="0" applyFont="1" applyFill="1" applyBorder="1" applyAlignment="1">
      <alignment horizontal="center" vertical="top" wrapText="1"/>
    </xf>
    <xf numFmtId="0" fontId="15" fillId="4" borderId="2" xfId="0" applyFont="1" applyFill="1" applyBorder="1" applyAlignment="1">
      <alignment horizontal="center" vertical="top" wrapText="1"/>
    </xf>
    <xf numFmtId="0" fontId="15" fillId="4" borderId="3" xfId="0" applyFont="1" applyFill="1" applyBorder="1" applyAlignment="1">
      <alignment horizontal="center" vertical="top" wrapText="1"/>
    </xf>
    <xf numFmtId="0" fontId="16" fillId="0" borderId="40" xfId="0" applyFont="1" applyBorder="1" applyAlignment="1">
      <alignment horizontal="center" wrapText="1"/>
    </xf>
    <xf numFmtId="0" fontId="16" fillId="0" borderId="38" xfId="0" applyFont="1" applyBorder="1" applyAlignment="1">
      <alignment horizontal="center" wrapText="1"/>
    </xf>
    <xf numFmtId="0" fontId="16" fillId="0" borderId="40" xfId="0" applyFont="1" applyBorder="1" applyAlignment="1">
      <alignment horizontal="justify" vertical="top" wrapText="1"/>
    </xf>
    <xf numFmtId="0" fontId="16" fillId="0" borderId="38" xfId="0" applyFont="1" applyBorder="1" applyAlignment="1">
      <alignment horizontal="justify" vertical="top" wrapText="1"/>
    </xf>
    <xf numFmtId="0" fontId="16" fillId="0" borderId="39" xfId="0" applyFont="1" applyBorder="1" applyAlignment="1">
      <alignment horizontal="center" wrapText="1"/>
    </xf>
    <xf numFmtId="0" fontId="16" fillId="0" borderId="39" xfId="0" applyFont="1" applyBorder="1" applyAlignment="1">
      <alignment horizontal="justify" vertical="top" wrapText="1"/>
    </xf>
    <xf numFmtId="0" fontId="15" fillId="4" borderId="33" xfId="0" applyFont="1" applyFill="1" applyBorder="1" applyAlignment="1">
      <alignment horizontal="center" vertical="top" wrapText="1"/>
    </xf>
    <xf numFmtId="0" fontId="15" fillId="4" borderId="0" xfId="0" applyFont="1" applyFill="1" applyBorder="1" applyAlignment="1">
      <alignment horizontal="center" vertical="top" wrapText="1"/>
    </xf>
    <xf numFmtId="0" fontId="16" fillId="0" borderId="4" xfId="0" applyFont="1" applyBorder="1" applyAlignment="1">
      <alignment horizontal="justify" vertical="top" wrapText="1"/>
    </xf>
    <xf numFmtId="0" fontId="16" fillId="5" borderId="4" xfId="0" applyFont="1" applyFill="1" applyBorder="1" applyAlignment="1">
      <alignment horizontal="justify" vertical="top" wrapText="1"/>
    </xf>
    <xf numFmtId="0" fontId="16" fillId="0" borderId="4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3" xfId="0" applyFont="1" applyBorder="1" applyAlignment="1">
      <alignment horizontal="center" vertical="center" wrapText="1"/>
    </xf>
  </cellXfs>
  <cellStyles count="5">
    <cellStyle name="Hipervínculo" xfId="2" builtinId="8"/>
    <cellStyle name="Millares" xfId="1" builtinId="3"/>
    <cellStyle name="Millares 3" xfId="4"/>
    <cellStyle name="Normal" xfId="0" builtinId="0"/>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155</xdr:row>
          <xdr:rowOff>85725</xdr:rowOff>
        </xdr:from>
        <xdr:to>
          <xdr:col>3</xdr:col>
          <xdr:colOff>390525</xdr:colOff>
          <xdr:row>158</xdr:row>
          <xdr:rowOff>38100</xdr:rowOff>
        </xdr:to>
        <xdr:sp macro="" textlink="">
          <xdr:nvSpPr>
            <xdr:cNvPr id="1028" name="Botó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I169"/>
  <sheetViews>
    <sheetView tabSelected="1" topLeftCell="A10" zoomScale="75" zoomScaleNormal="75" workbookViewId="0">
      <pane ySplit="3" topLeftCell="A13" activePane="bottomLeft" state="frozen"/>
      <selection activeCell="A10" sqref="A10"/>
      <selection pane="bottomLeft" activeCell="X162" sqref="X162"/>
    </sheetView>
  </sheetViews>
  <sheetFormatPr baseColWidth="10" defaultRowHeight="15" x14ac:dyDescent="0.25"/>
  <cols>
    <col min="1" max="2" width="9.7109375" style="41" customWidth="1"/>
    <col min="3" max="3" width="16.7109375" style="41" customWidth="1"/>
    <col min="4" max="4" width="9.140625" style="41" customWidth="1"/>
    <col min="5" max="5" width="40.28515625" style="41" customWidth="1"/>
    <col min="6" max="6" width="29" style="45" customWidth="1"/>
    <col min="7" max="7" width="27.7109375" style="45" customWidth="1"/>
    <col min="8" max="8" width="65.42578125" style="45" customWidth="1"/>
    <col min="9" max="9" width="46.5703125" style="45" customWidth="1"/>
    <col min="10" max="10" width="9.7109375" style="41" customWidth="1"/>
    <col min="11" max="11" width="72.42578125" style="41" customWidth="1"/>
    <col min="12" max="12" width="15.42578125" style="41" customWidth="1"/>
    <col min="13" max="13" width="15.28515625" style="41" customWidth="1"/>
    <col min="14" max="14" width="39" style="41" customWidth="1"/>
    <col min="15" max="15" width="16.7109375" style="41" customWidth="1"/>
    <col min="16" max="16" width="10.7109375" style="41" customWidth="1"/>
    <col min="17" max="17" width="16.85546875" style="41" customWidth="1"/>
    <col min="18" max="18" width="17.140625" style="41" customWidth="1"/>
    <col min="19" max="19" width="17" style="41" customWidth="1"/>
    <col min="20" max="20" width="16.5703125" style="41" customWidth="1"/>
    <col min="21" max="21" width="18.85546875" style="41" customWidth="1"/>
    <col min="22" max="22" width="23.85546875" style="41" customWidth="1"/>
    <col min="23" max="23" width="15.85546875" style="41" customWidth="1"/>
    <col min="24" max="24" width="13.5703125" style="41" customWidth="1"/>
    <col min="25" max="25" width="8.42578125" style="41" customWidth="1"/>
    <col min="26" max="26" width="8.140625" style="41" customWidth="1"/>
    <col min="27" max="31" width="4.28515625" style="41" customWidth="1"/>
    <col min="32" max="32" width="10.42578125" style="41" customWidth="1"/>
    <col min="33" max="33" width="21.42578125" style="41" customWidth="1"/>
    <col min="34" max="34" width="17.28515625" style="41" bestFit="1" customWidth="1"/>
    <col min="35" max="35" width="32.85546875" style="41" customWidth="1"/>
    <col min="36" max="36" width="45.7109375" style="41" customWidth="1"/>
    <col min="37" max="37" width="35.140625" style="41" customWidth="1"/>
    <col min="38" max="38" width="23.42578125" style="41" customWidth="1"/>
    <col min="39" max="259" width="11" style="41"/>
    <col min="260" max="260" width="4.140625" style="41" customWidth="1"/>
    <col min="261" max="261" width="8" style="41" customWidth="1"/>
    <col min="262" max="262" width="10.7109375" style="41" customWidth="1"/>
    <col min="263" max="263" width="8.140625" style="41" customWidth="1"/>
    <col min="264" max="269" width="8.42578125" style="41" customWidth="1"/>
    <col min="270" max="270" width="9.42578125" style="41" customWidth="1"/>
    <col min="271" max="271" width="71.42578125" style="41" customWidth="1"/>
    <col min="272" max="273" width="8.85546875" style="41" customWidth="1"/>
    <col min="274" max="274" width="30.7109375" style="41" customWidth="1"/>
    <col min="275" max="275" width="12.7109375" style="41" customWidth="1"/>
    <col min="276" max="276" width="11.85546875" style="41" customWidth="1"/>
    <col min="277" max="277" width="11" style="41" bestFit="1" customWidth="1"/>
    <col min="278" max="278" width="12.7109375" style="41" bestFit="1" customWidth="1"/>
    <col min="279" max="280" width="5.7109375" style="41" customWidth="1"/>
    <col min="281" max="282" width="10.7109375" style="41" customWidth="1"/>
    <col min="283" max="283" width="6.140625" style="41" customWidth="1"/>
    <col min="284" max="284" width="8.140625" style="41" customWidth="1"/>
    <col min="285" max="287" width="4.28515625" style="41" customWidth="1"/>
    <col min="288" max="288" width="6.28515625" style="41" customWidth="1"/>
    <col min="289" max="515" width="11" style="41"/>
    <col min="516" max="516" width="4.140625" style="41" customWidth="1"/>
    <col min="517" max="517" width="8" style="41" customWidth="1"/>
    <col min="518" max="518" width="10.7109375" style="41" customWidth="1"/>
    <col min="519" max="519" width="8.140625" style="41" customWidth="1"/>
    <col min="520" max="525" width="8.42578125" style="41" customWidth="1"/>
    <col min="526" max="526" width="9.42578125" style="41" customWidth="1"/>
    <col min="527" max="527" width="71.42578125" style="41" customWidth="1"/>
    <col min="528" max="529" width="8.85546875" style="41" customWidth="1"/>
    <col min="530" max="530" width="30.7109375" style="41" customWidth="1"/>
    <col min="531" max="531" width="12.7109375" style="41" customWidth="1"/>
    <col min="532" max="532" width="11.85546875" style="41" customWidth="1"/>
    <col min="533" max="533" width="11" style="41" bestFit="1" customWidth="1"/>
    <col min="534" max="534" width="12.7109375" style="41" bestFit="1" customWidth="1"/>
    <col min="535" max="536" width="5.7109375" style="41" customWidth="1"/>
    <col min="537" max="538" width="10.7109375" style="41" customWidth="1"/>
    <col min="539" max="539" width="6.140625" style="41" customWidth="1"/>
    <col min="540" max="540" width="8.140625" style="41" customWidth="1"/>
    <col min="541" max="543" width="4.28515625" style="41" customWidth="1"/>
    <col min="544" max="544" width="6.28515625" style="41" customWidth="1"/>
    <col min="545" max="771" width="11" style="41"/>
    <col min="772" max="772" width="4.140625" style="41" customWidth="1"/>
    <col min="773" max="773" width="8" style="41" customWidth="1"/>
    <col min="774" max="774" width="10.7109375" style="41" customWidth="1"/>
    <col min="775" max="775" width="8.140625" style="41" customWidth="1"/>
    <col min="776" max="781" width="8.42578125" style="41" customWidth="1"/>
    <col min="782" max="782" width="9.42578125" style="41" customWidth="1"/>
    <col min="783" max="783" width="71.42578125" style="41" customWidth="1"/>
    <col min="784" max="785" width="8.85546875" style="41" customWidth="1"/>
    <col min="786" max="786" width="30.7109375" style="41" customWidth="1"/>
    <col min="787" max="787" width="12.7109375" style="41" customWidth="1"/>
    <col min="788" max="788" width="11.85546875" style="41" customWidth="1"/>
    <col min="789" max="789" width="11" style="41" bestFit="1" customWidth="1"/>
    <col min="790" max="790" width="12.7109375" style="41" bestFit="1" customWidth="1"/>
    <col min="791" max="792" width="5.7109375" style="41" customWidth="1"/>
    <col min="793" max="794" width="10.7109375" style="41" customWidth="1"/>
    <col min="795" max="795" width="6.140625" style="41" customWidth="1"/>
    <col min="796" max="796" width="8.140625" style="41" customWidth="1"/>
    <col min="797" max="799" width="4.28515625" style="41" customWidth="1"/>
    <col min="800" max="800" width="6.28515625" style="41" customWidth="1"/>
    <col min="801" max="1027" width="11" style="41"/>
    <col min="1028" max="1028" width="4.140625" style="41" customWidth="1"/>
    <col min="1029" max="1029" width="8" style="41" customWidth="1"/>
    <col min="1030" max="1030" width="10.7109375" style="41" customWidth="1"/>
    <col min="1031" max="1031" width="8.140625" style="41" customWidth="1"/>
    <col min="1032" max="1037" width="8.42578125" style="41" customWidth="1"/>
    <col min="1038" max="1038" width="9.42578125" style="41" customWidth="1"/>
    <col min="1039" max="1039" width="71.42578125" style="41" customWidth="1"/>
    <col min="1040" max="1041" width="8.85546875" style="41" customWidth="1"/>
    <col min="1042" max="1042" width="30.7109375" style="41" customWidth="1"/>
    <col min="1043" max="1043" width="12.7109375" style="41" customWidth="1"/>
    <col min="1044" max="1044" width="11.85546875" style="41" customWidth="1"/>
    <col min="1045" max="1045" width="11" style="41" bestFit="1" customWidth="1"/>
    <col min="1046" max="1046" width="12.7109375" style="41" bestFit="1" customWidth="1"/>
    <col min="1047" max="1048" width="5.7109375" style="41" customWidth="1"/>
    <col min="1049" max="1050" width="10.7109375" style="41" customWidth="1"/>
    <col min="1051" max="1051" width="6.140625" style="41" customWidth="1"/>
    <col min="1052" max="1052" width="8.140625" style="41" customWidth="1"/>
    <col min="1053" max="1055" width="4.28515625" style="41" customWidth="1"/>
    <col min="1056" max="1056" width="6.28515625" style="41" customWidth="1"/>
    <col min="1057" max="1283" width="11" style="41"/>
    <col min="1284" max="1284" width="4.140625" style="41" customWidth="1"/>
    <col min="1285" max="1285" width="8" style="41" customWidth="1"/>
    <col min="1286" max="1286" width="10.7109375" style="41" customWidth="1"/>
    <col min="1287" max="1287" width="8.140625" style="41" customWidth="1"/>
    <col min="1288" max="1293" width="8.42578125" style="41" customWidth="1"/>
    <col min="1294" max="1294" width="9.42578125" style="41" customWidth="1"/>
    <col min="1295" max="1295" width="71.42578125" style="41" customWidth="1"/>
    <col min="1296" max="1297" width="8.85546875" style="41" customWidth="1"/>
    <col min="1298" max="1298" width="30.7109375" style="41" customWidth="1"/>
    <col min="1299" max="1299" width="12.7109375" style="41" customWidth="1"/>
    <col min="1300" max="1300" width="11.85546875" style="41" customWidth="1"/>
    <col min="1301" max="1301" width="11" style="41" bestFit="1" customWidth="1"/>
    <col min="1302" max="1302" width="12.7109375" style="41" bestFit="1" customWidth="1"/>
    <col min="1303" max="1304" width="5.7109375" style="41" customWidth="1"/>
    <col min="1305" max="1306" width="10.7109375" style="41" customWidth="1"/>
    <col min="1307" max="1307" width="6.140625" style="41" customWidth="1"/>
    <col min="1308" max="1308" width="8.140625" style="41" customWidth="1"/>
    <col min="1309" max="1311" width="4.28515625" style="41" customWidth="1"/>
    <col min="1312" max="1312" width="6.28515625" style="41" customWidth="1"/>
    <col min="1313" max="1539" width="11" style="41"/>
    <col min="1540" max="1540" width="4.140625" style="41" customWidth="1"/>
    <col min="1541" max="1541" width="8" style="41" customWidth="1"/>
    <col min="1542" max="1542" width="10.7109375" style="41" customWidth="1"/>
    <col min="1543" max="1543" width="8.140625" style="41" customWidth="1"/>
    <col min="1544" max="1549" width="8.42578125" style="41" customWidth="1"/>
    <col min="1550" max="1550" width="9.42578125" style="41" customWidth="1"/>
    <col min="1551" max="1551" width="71.42578125" style="41" customWidth="1"/>
    <col min="1552" max="1553" width="8.85546875" style="41" customWidth="1"/>
    <col min="1554" max="1554" width="30.7109375" style="41" customWidth="1"/>
    <col min="1555" max="1555" width="12.7109375" style="41" customWidth="1"/>
    <col min="1556" max="1556" width="11.85546875" style="41" customWidth="1"/>
    <col min="1557" max="1557" width="11" style="41" bestFit="1" customWidth="1"/>
    <col min="1558" max="1558" width="12.7109375" style="41" bestFit="1" customWidth="1"/>
    <col min="1559" max="1560" width="5.7109375" style="41" customWidth="1"/>
    <col min="1561" max="1562" width="10.7109375" style="41" customWidth="1"/>
    <col min="1563" max="1563" width="6.140625" style="41" customWidth="1"/>
    <col min="1564" max="1564" width="8.140625" style="41" customWidth="1"/>
    <col min="1565" max="1567" width="4.28515625" style="41" customWidth="1"/>
    <col min="1568" max="1568" width="6.28515625" style="41" customWidth="1"/>
    <col min="1569" max="1795" width="11" style="41"/>
    <col min="1796" max="1796" width="4.140625" style="41" customWidth="1"/>
    <col min="1797" max="1797" width="8" style="41" customWidth="1"/>
    <col min="1798" max="1798" width="10.7109375" style="41" customWidth="1"/>
    <col min="1799" max="1799" width="8.140625" style="41" customWidth="1"/>
    <col min="1800" max="1805" width="8.42578125" style="41" customWidth="1"/>
    <col min="1806" max="1806" width="9.42578125" style="41" customWidth="1"/>
    <col min="1807" max="1807" width="71.42578125" style="41" customWidth="1"/>
    <col min="1808" max="1809" width="8.85546875" style="41" customWidth="1"/>
    <col min="1810" max="1810" width="30.7109375" style="41" customWidth="1"/>
    <col min="1811" max="1811" width="12.7109375" style="41" customWidth="1"/>
    <col min="1812" max="1812" width="11.85546875" style="41" customWidth="1"/>
    <col min="1813" max="1813" width="11" style="41" bestFit="1" customWidth="1"/>
    <col min="1814" max="1814" width="12.7109375" style="41" bestFit="1" customWidth="1"/>
    <col min="1815" max="1816" width="5.7109375" style="41" customWidth="1"/>
    <col min="1817" max="1818" width="10.7109375" style="41" customWidth="1"/>
    <col min="1819" max="1819" width="6.140625" style="41" customWidth="1"/>
    <col min="1820" max="1820" width="8.140625" style="41" customWidth="1"/>
    <col min="1821" max="1823" width="4.28515625" style="41" customWidth="1"/>
    <col min="1824" max="1824" width="6.28515625" style="41" customWidth="1"/>
    <col min="1825" max="2051" width="11" style="41"/>
    <col min="2052" max="2052" width="4.140625" style="41" customWidth="1"/>
    <col min="2053" max="2053" width="8" style="41" customWidth="1"/>
    <col min="2054" max="2054" width="10.7109375" style="41" customWidth="1"/>
    <col min="2055" max="2055" width="8.140625" style="41" customWidth="1"/>
    <col min="2056" max="2061" width="8.42578125" style="41" customWidth="1"/>
    <col min="2062" max="2062" width="9.42578125" style="41" customWidth="1"/>
    <col min="2063" max="2063" width="71.42578125" style="41" customWidth="1"/>
    <col min="2064" max="2065" width="8.85546875" style="41" customWidth="1"/>
    <col min="2066" max="2066" width="30.7109375" style="41" customWidth="1"/>
    <col min="2067" max="2067" width="12.7109375" style="41" customWidth="1"/>
    <col min="2068" max="2068" width="11.85546875" style="41" customWidth="1"/>
    <col min="2069" max="2069" width="11" style="41" bestFit="1" customWidth="1"/>
    <col min="2070" max="2070" width="12.7109375" style="41" bestFit="1" customWidth="1"/>
    <col min="2071" max="2072" width="5.7109375" style="41" customWidth="1"/>
    <col min="2073" max="2074" width="10.7109375" style="41" customWidth="1"/>
    <col min="2075" max="2075" width="6.140625" style="41" customWidth="1"/>
    <col min="2076" max="2076" width="8.140625" style="41" customWidth="1"/>
    <col min="2077" max="2079" width="4.28515625" style="41" customWidth="1"/>
    <col min="2080" max="2080" width="6.28515625" style="41" customWidth="1"/>
    <col min="2081" max="2307" width="11" style="41"/>
    <col min="2308" max="2308" width="4.140625" style="41" customWidth="1"/>
    <col min="2309" max="2309" width="8" style="41" customWidth="1"/>
    <col min="2310" max="2310" width="10.7109375" style="41" customWidth="1"/>
    <col min="2311" max="2311" width="8.140625" style="41" customWidth="1"/>
    <col min="2312" max="2317" width="8.42578125" style="41" customWidth="1"/>
    <col min="2318" max="2318" width="9.42578125" style="41" customWidth="1"/>
    <col min="2319" max="2319" width="71.42578125" style="41" customWidth="1"/>
    <col min="2320" max="2321" width="8.85546875" style="41" customWidth="1"/>
    <col min="2322" max="2322" width="30.7109375" style="41" customWidth="1"/>
    <col min="2323" max="2323" width="12.7109375" style="41" customWidth="1"/>
    <col min="2324" max="2324" width="11.85546875" style="41" customWidth="1"/>
    <col min="2325" max="2325" width="11" style="41" bestFit="1" customWidth="1"/>
    <col min="2326" max="2326" width="12.7109375" style="41" bestFit="1" customWidth="1"/>
    <col min="2327" max="2328" width="5.7109375" style="41" customWidth="1"/>
    <col min="2329" max="2330" width="10.7109375" style="41" customWidth="1"/>
    <col min="2331" max="2331" width="6.140625" style="41" customWidth="1"/>
    <col min="2332" max="2332" width="8.140625" style="41" customWidth="1"/>
    <col min="2333" max="2335" width="4.28515625" style="41" customWidth="1"/>
    <col min="2336" max="2336" width="6.28515625" style="41" customWidth="1"/>
    <col min="2337" max="2563" width="11" style="41"/>
    <col min="2564" max="2564" width="4.140625" style="41" customWidth="1"/>
    <col min="2565" max="2565" width="8" style="41" customWidth="1"/>
    <col min="2566" max="2566" width="10.7109375" style="41" customWidth="1"/>
    <col min="2567" max="2567" width="8.140625" style="41" customWidth="1"/>
    <col min="2568" max="2573" width="8.42578125" style="41" customWidth="1"/>
    <col min="2574" max="2574" width="9.42578125" style="41" customWidth="1"/>
    <col min="2575" max="2575" width="71.42578125" style="41" customWidth="1"/>
    <col min="2576" max="2577" width="8.85546875" style="41" customWidth="1"/>
    <col min="2578" max="2578" width="30.7109375" style="41" customWidth="1"/>
    <col min="2579" max="2579" width="12.7109375" style="41" customWidth="1"/>
    <col min="2580" max="2580" width="11.85546875" style="41" customWidth="1"/>
    <col min="2581" max="2581" width="11" style="41" bestFit="1" customWidth="1"/>
    <col min="2582" max="2582" width="12.7109375" style="41" bestFit="1" customWidth="1"/>
    <col min="2583" max="2584" width="5.7109375" style="41" customWidth="1"/>
    <col min="2585" max="2586" width="10.7109375" style="41" customWidth="1"/>
    <col min="2587" max="2587" width="6.140625" style="41" customWidth="1"/>
    <col min="2588" max="2588" width="8.140625" style="41" customWidth="1"/>
    <col min="2589" max="2591" width="4.28515625" style="41" customWidth="1"/>
    <col min="2592" max="2592" width="6.28515625" style="41" customWidth="1"/>
    <col min="2593" max="2819" width="11" style="41"/>
    <col min="2820" max="2820" width="4.140625" style="41" customWidth="1"/>
    <col min="2821" max="2821" width="8" style="41" customWidth="1"/>
    <col min="2822" max="2822" width="10.7109375" style="41" customWidth="1"/>
    <col min="2823" max="2823" width="8.140625" style="41" customWidth="1"/>
    <col min="2824" max="2829" width="8.42578125" style="41" customWidth="1"/>
    <col min="2830" max="2830" width="9.42578125" style="41" customWidth="1"/>
    <col min="2831" max="2831" width="71.42578125" style="41" customWidth="1"/>
    <col min="2832" max="2833" width="8.85546875" style="41" customWidth="1"/>
    <col min="2834" max="2834" width="30.7109375" style="41" customWidth="1"/>
    <col min="2835" max="2835" width="12.7109375" style="41" customWidth="1"/>
    <col min="2836" max="2836" width="11.85546875" style="41" customWidth="1"/>
    <col min="2837" max="2837" width="11" style="41" bestFit="1" customWidth="1"/>
    <col min="2838" max="2838" width="12.7109375" style="41" bestFit="1" customWidth="1"/>
    <col min="2839" max="2840" width="5.7109375" style="41" customWidth="1"/>
    <col min="2841" max="2842" width="10.7109375" style="41" customWidth="1"/>
    <col min="2843" max="2843" width="6.140625" style="41" customWidth="1"/>
    <col min="2844" max="2844" width="8.140625" style="41" customWidth="1"/>
    <col min="2845" max="2847" width="4.28515625" style="41" customWidth="1"/>
    <col min="2848" max="2848" width="6.28515625" style="41" customWidth="1"/>
    <col min="2849" max="3075" width="11" style="41"/>
    <col min="3076" max="3076" width="4.140625" style="41" customWidth="1"/>
    <col min="3077" max="3077" width="8" style="41" customWidth="1"/>
    <col min="3078" max="3078" width="10.7109375" style="41" customWidth="1"/>
    <col min="3079" max="3079" width="8.140625" style="41" customWidth="1"/>
    <col min="3080" max="3085" width="8.42578125" style="41" customWidth="1"/>
    <col min="3086" max="3086" width="9.42578125" style="41" customWidth="1"/>
    <col min="3087" max="3087" width="71.42578125" style="41" customWidth="1"/>
    <col min="3088" max="3089" width="8.85546875" style="41" customWidth="1"/>
    <col min="3090" max="3090" width="30.7109375" style="41" customWidth="1"/>
    <col min="3091" max="3091" width="12.7109375" style="41" customWidth="1"/>
    <col min="3092" max="3092" width="11.85546875" style="41" customWidth="1"/>
    <col min="3093" max="3093" width="11" style="41" bestFit="1" customWidth="1"/>
    <col min="3094" max="3094" width="12.7109375" style="41" bestFit="1" customWidth="1"/>
    <col min="3095" max="3096" width="5.7109375" style="41" customWidth="1"/>
    <col min="3097" max="3098" width="10.7109375" style="41" customWidth="1"/>
    <col min="3099" max="3099" width="6.140625" style="41" customWidth="1"/>
    <col min="3100" max="3100" width="8.140625" style="41" customWidth="1"/>
    <col min="3101" max="3103" width="4.28515625" style="41" customWidth="1"/>
    <col min="3104" max="3104" width="6.28515625" style="41" customWidth="1"/>
    <col min="3105" max="3331" width="11" style="41"/>
    <col min="3332" max="3332" width="4.140625" style="41" customWidth="1"/>
    <col min="3333" max="3333" width="8" style="41" customWidth="1"/>
    <col min="3334" max="3334" width="10.7109375" style="41" customWidth="1"/>
    <col min="3335" max="3335" width="8.140625" style="41" customWidth="1"/>
    <col min="3336" max="3341" width="8.42578125" style="41" customWidth="1"/>
    <col min="3342" max="3342" width="9.42578125" style="41" customWidth="1"/>
    <col min="3343" max="3343" width="71.42578125" style="41" customWidth="1"/>
    <col min="3344" max="3345" width="8.85546875" style="41" customWidth="1"/>
    <col min="3346" max="3346" width="30.7109375" style="41" customWidth="1"/>
    <col min="3347" max="3347" width="12.7109375" style="41" customWidth="1"/>
    <col min="3348" max="3348" width="11.85546875" style="41" customWidth="1"/>
    <col min="3349" max="3349" width="11" style="41" bestFit="1" customWidth="1"/>
    <col min="3350" max="3350" width="12.7109375" style="41" bestFit="1" customWidth="1"/>
    <col min="3351" max="3352" width="5.7109375" style="41" customWidth="1"/>
    <col min="3353" max="3354" width="10.7109375" style="41" customWidth="1"/>
    <col min="3355" max="3355" width="6.140625" style="41" customWidth="1"/>
    <col min="3356" max="3356" width="8.140625" style="41" customWidth="1"/>
    <col min="3357" max="3359" width="4.28515625" style="41" customWidth="1"/>
    <col min="3360" max="3360" width="6.28515625" style="41" customWidth="1"/>
    <col min="3361" max="3587" width="11" style="41"/>
    <col min="3588" max="3588" width="4.140625" style="41" customWidth="1"/>
    <col min="3589" max="3589" width="8" style="41" customWidth="1"/>
    <col min="3590" max="3590" width="10.7109375" style="41" customWidth="1"/>
    <col min="3591" max="3591" width="8.140625" style="41" customWidth="1"/>
    <col min="3592" max="3597" width="8.42578125" style="41" customWidth="1"/>
    <col min="3598" max="3598" width="9.42578125" style="41" customWidth="1"/>
    <col min="3599" max="3599" width="71.42578125" style="41" customWidth="1"/>
    <col min="3600" max="3601" width="8.85546875" style="41" customWidth="1"/>
    <col min="3602" max="3602" width="30.7109375" style="41" customWidth="1"/>
    <col min="3603" max="3603" width="12.7109375" style="41" customWidth="1"/>
    <col min="3604" max="3604" width="11.85546875" style="41" customWidth="1"/>
    <col min="3605" max="3605" width="11" style="41" bestFit="1" customWidth="1"/>
    <col min="3606" max="3606" width="12.7109375" style="41" bestFit="1" customWidth="1"/>
    <col min="3607" max="3608" width="5.7109375" style="41" customWidth="1"/>
    <col min="3609" max="3610" width="10.7109375" style="41" customWidth="1"/>
    <col min="3611" max="3611" width="6.140625" style="41" customWidth="1"/>
    <col min="3612" max="3612" width="8.140625" style="41" customWidth="1"/>
    <col min="3613" max="3615" width="4.28515625" style="41" customWidth="1"/>
    <col min="3616" max="3616" width="6.28515625" style="41" customWidth="1"/>
    <col min="3617" max="3843" width="11" style="41"/>
    <col min="3844" max="3844" width="4.140625" style="41" customWidth="1"/>
    <col min="3845" max="3845" width="8" style="41" customWidth="1"/>
    <col min="3846" max="3846" width="10.7109375" style="41" customWidth="1"/>
    <col min="3847" max="3847" width="8.140625" style="41" customWidth="1"/>
    <col min="3848" max="3853" width="8.42578125" style="41" customWidth="1"/>
    <col min="3854" max="3854" width="9.42578125" style="41" customWidth="1"/>
    <col min="3855" max="3855" width="71.42578125" style="41" customWidth="1"/>
    <col min="3856" max="3857" width="8.85546875" style="41" customWidth="1"/>
    <col min="3858" max="3858" width="30.7109375" style="41" customWidth="1"/>
    <col min="3859" max="3859" width="12.7109375" style="41" customWidth="1"/>
    <col min="3860" max="3860" width="11.85546875" style="41" customWidth="1"/>
    <col min="3861" max="3861" width="11" style="41" bestFit="1" customWidth="1"/>
    <col min="3862" max="3862" width="12.7109375" style="41" bestFit="1" customWidth="1"/>
    <col min="3863" max="3864" width="5.7109375" style="41" customWidth="1"/>
    <col min="3865" max="3866" width="10.7109375" style="41" customWidth="1"/>
    <col min="3867" max="3867" width="6.140625" style="41" customWidth="1"/>
    <col min="3868" max="3868" width="8.140625" style="41" customWidth="1"/>
    <col min="3869" max="3871" width="4.28515625" style="41" customWidth="1"/>
    <col min="3872" max="3872" width="6.28515625" style="41" customWidth="1"/>
    <col min="3873" max="4099" width="11" style="41"/>
    <col min="4100" max="4100" width="4.140625" style="41" customWidth="1"/>
    <col min="4101" max="4101" width="8" style="41" customWidth="1"/>
    <col min="4102" max="4102" width="10.7109375" style="41" customWidth="1"/>
    <col min="4103" max="4103" width="8.140625" style="41" customWidth="1"/>
    <col min="4104" max="4109" width="8.42578125" style="41" customWidth="1"/>
    <col min="4110" max="4110" width="9.42578125" style="41" customWidth="1"/>
    <col min="4111" max="4111" width="71.42578125" style="41" customWidth="1"/>
    <col min="4112" max="4113" width="8.85546875" style="41" customWidth="1"/>
    <col min="4114" max="4114" width="30.7109375" style="41" customWidth="1"/>
    <col min="4115" max="4115" width="12.7109375" style="41" customWidth="1"/>
    <col min="4116" max="4116" width="11.85546875" style="41" customWidth="1"/>
    <col min="4117" max="4117" width="11" style="41" bestFit="1" customWidth="1"/>
    <col min="4118" max="4118" width="12.7109375" style="41" bestFit="1" customWidth="1"/>
    <col min="4119" max="4120" width="5.7109375" style="41" customWidth="1"/>
    <col min="4121" max="4122" width="10.7109375" style="41" customWidth="1"/>
    <col min="4123" max="4123" width="6.140625" style="41" customWidth="1"/>
    <col min="4124" max="4124" width="8.140625" style="41" customWidth="1"/>
    <col min="4125" max="4127" width="4.28515625" style="41" customWidth="1"/>
    <col min="4128" max="4128" width="6.28515625" style="41" customWidth="1"/>
    <col min="4129" max="4355" width="11" style="41"/>
    <col min="4356" max="4356" width="4.140625" style="41" customWidth="1"/>
    <col min="4357" max="4357" width="8" style="41" customWidth="1"/>
    <col min="4358" max="4358" width="10.7109375" style="41" customWidth="1"/>
    <col min="4359" max="4359" width="8.140625" style="41" customWidth="1"/>
    <col min="4360" max="4365" width="8.42578125" style="41" customWidth="1"/>
    <col min="4366" max="4366" width="9.42578125" style="41" customWidth="1"/>
    <col min="4367" max="4367" width="71.42578125" style="41" customWidth="1"/>
    <col min="4368" max="4369" width="8.85546875" style="41" customWidth="1"/>
    <col min="4370" max="4370" width="30.7109375" style="41" customWidth="1"/>
    <col min="4371" max="4371" width="12.7109375" style="41" customWidth="1"/>
    <col min="4372" max="4372" width="11.85546875" style="41" customWidth="1"/>
    <col min="4373" max="4373" width="11" style="41" bestFit="1" customWidth="1"/>
    <col min="4374" max="4374" width="12.7109375" style="41" bestFit="1" customWidth="1"/>
    <col min="4375" max="4376" width="5.7109375" style="41" customWidth="1"/>
    <col min="4377" max="4378" width="10.7109375" style="41" customWidth="1"/>
    <col min="4379" max="4379" width="6.140625" style="41" customWidth="1"/>
    <col min="4380" max="4380" width="8.140625" style="41" customWidth="1"/>
    <col min="4381" max="4383" width="4.28515625" style="41" customWidth="1"/>
    <col min="4384" max="4384" width="6.28515625" style="41" customWidth="1"/>
    <col min="4385" max="4611" width="11" style="41"/>
    <col min="4612" max="4612" width="4.140625" style="41" customWidth="1"/>
    <col min="4613" max="4613" width="8" style="41" customWidth="1"/>
    <col min="4614" max="4614" width="10.7109375" style="41" customWidth="1"/>
    <col min="4615" max="4615" width="8.140625" style="41" customWidth="1"/>
    <col min="4616" max="4621" width="8.42578125" style="41" customWidth="1"/>
    <col min="4622" max="4622" width="9.42578125" style="41" customWidth="1"/>
    <col min="4623" max="4623" width="71.42578125" style="41" customWidth="1"/>
    <col min="4624" max="4625" width="8.85546875" style="41" customWidth="1"/>
    <col min="4626" max="4626" width="30.7109375" style="41" customWidth="1"/>
    <col min="4627" max="4627" width="12.7109375" style="41" customWidth="1"/>
    <col min="4628" max="4628" width="11.85546875" style="41" customWidth="1"/>
    <col min="4629" max="4629" width="11" style="41" bestFit="1" customWidth="1"/>
    <col min="4630" max="4630" width="12.7109375" style="41" bestFit="1" customWidth="1"/>
    <col min="4631" max="4632" width="5.7109375" style="41" customWidth="1"/>
    <col min="4633" max="4634" width="10.7109375" style="41" customWidth="1"/>
    <col min="4635" max="4635" width="6.140625" style="41" customWidth="1"/>
    <col min="4636" max="4636" width="8.140625" style="41" customWidth="1"/>
    <col min="4637" max="4639" width="4.28515625" style="41" customWidth="1"/>
    <col min="4640" max="4640" width="6.28515625" style="41" customWidth="1"/>
    <col min="4641" max="4867" width="11" style="41"/>
    <col min="4868" max="4868" width="4.140625" style="41" customWidth="1"/>
    <col min="4869" max="4869" width="8" style="41" customWidth="1"/>
    <col min="4870" max="4870" width="10.7109375" style="41" customWidth="1"/>
    <col min="4871" max="4871" width="8.140625" style="41" customWidth="1"/>
    <col min="4872" max="4877" width="8.42578125" style="41" customWidth="1"/>
    <col min="4878" max="4878" width="9.42578125" style="41" customWidth="1"/>
    <col min="4879" max="4879" width="71.42578125" style="41" customWidth="1"/>
    <col min="4880" max="4881" width="8.85546875" style="41" customWidth="1"/>
    <col min="4882" max="4882" width="30.7109375" style="41" customWidth="1"/>
    <col min="4883" max="4883" width="12.7109375" style="41" customWidth="1"/>
    <col min="4884" max="4884" width="11.85546875" style="41" customWidth="1"/>
    <col min="4885" max="4885" width="11" style="41" bestFit="1" customWidth="1"/>
    <col min="4886" max="4886" width="12.7109375" style="41" bestFit="1" customWidth="1"/>
    <col min="4887" max="4888" width="5.7109375" style="41" customWidth="1"/>
    <col min="4889" max="4890" width="10.7109375" style="41" customWidth="1"/>
    <col min="4891" max="4891" width="6.140625" style="41" customWidth="1"/>
    <col min="4892" max="4892" width="8.140625" style="41" customWidth="1"/>
    <col min="4893" max="4895" width="4.28515625" style="41" customWidth="1"/>
    <col min="4896" max="4896" width="6.28515625" style="41" customWidth="1"/>
    <col min="4897" max="5123" width="11" style="41"/>
    <col min="5124" max="5124" width="4.140625" style="41" customWidth="1"/>
    <col min="5125" max="5125" width="8" style="41" customWidth="1"/>
    <col min="5126" max="5126" width="10.7109375" style="41" customWidth="1"/>
    <col min="5127" max="5127" width="8.140625" style="41" customWidth="1"/>
    <col min="5128" max="5133" width="8.42578125" style="41" customWidth="1"/>
    <col min="5134" max="5134" width="9.42578125" style="41" customWidth="1"/>
    <col min="5135" max="5135" width="71.42578125" style="41" customWidth="1"/>
    <col min="5136" max="5137" width="8.85546875" style="41" customWidth="1"/>
    <col min="5138" max="5138" width="30.7109375" style="41" customWidth="1"/>
    <col min="5139" max="5139" width="12.7109375" style="41" customWidth="1"/>
    <col min="5140" max="5140" width="11.85546875" style="41" customWidth="1"/>
    <col min="5141" max="5141" width="11" style="41" bestFit="1" customWidth="1"/>
    <col min="5142" max="5142" width="12.7109375" style="41" bestFit="1" customWidth="1"/>
    <col min="5143" max="5144" width="5.7109375" style="41" customWidth="1"/>
    <col min="5145" max="5146" width="10.7109375" style="41" customWidth="1"/>
    <col min="5147" max="5147" width="6.140625" style="41" customWidth="1"/>
    <col min="5148" max="5148" width="8.140625" style="41" customWidth="1"/>
    <col min="5149" max="5151" width="4.28515625" style="41" customWidth="1"/>
    <col min="5152" max="5152" width="6.28515625" style="41" customWidth="1"/>
    <col min="5153" max="5379" width="11" style="41"/>
    <col min="5380" max="5380" width="4.140625" style="41" customWidth="1"/>
    <col min="5381" max="5381" width="8" style="41" customWidth="1"/>
    <col min="5382" max="5382" width="10.7109375" style="41" customWidth="1"/>
    <col min="5383" max="5383" width="8.140625" style="41" customWidth="1"/>
    <col min="5384" max="5389" width="8.42578125" style="41" customWidth="1"/>
    <col min="5390" max="5390" width="9.42578125" style="41" customWidth="1"/>
    <col min="5391" max="5391" width="71.42578125" style="41" customWidth="1"/>
    <col min="5392" max="5393" width="8.85546875" style="41" customWidth="1"/>
    <col min="5394" max="5394" width="30.7109375" style="41" customWidth="1"/>
    <col min="5395" max="5395" width="12.7109375" style="41" customWidth="1"/>
    <col min="5396" max="5396" width="11.85546875" style="41" customWidth="1"/>
    <col min="5397" max="5397" width="11" style="41" bestFit="1" customWidth="1"/>
    <col min="5398" max="5398" width="12.7109375" style="41" bestFit="1" customWidth="1"/>
    <col min="5399" max="5400" width="5.7109375" style="41" customWidth="1"/>
    <col min="5401" max="5402" width="10.7109375" style="41" customWidth="1"/>
    <col min="5403" max="5403" width="6.140625" style="41" customWidth="1"/>
    <col min="5404" max="5404" width="8.140625" style="41" customWidth="1"/>
    <col min="5405" max="5407" width="4.28515625" style="41" customWidth="1"/>
    <col min="5408" max="5408" width="6.28515625" style="41" customWidth="1"/>
    <col min="5409" max="5635" width="11" style="41"/>
    <col min="5636" max="5636" width="4.140625" style="41" customWidth="1"/>
    <col min="5637" max="5637" width="8" style="41" customWidth="1"/>
    <col min="5638" max="5638" width="10.7109375" style="41" customWidth="1"/>
    <col min="5639" max="5639" width="8.140625" style="41" customWidth="1"/>
    <col min="5640" max="5645" width="8.42578125" style="41" customWidth="1"/>
    <col min="5646" max="5646" width="9.42578125" style="41" customWidth="1"/>
    <col min="5647" max="5647" width="71.42578125" style="41" customWidth="1"/>
    <col min="5648" max="5649" width="8.85546875" style="41" customWidth="1"/>
    <col min="5650" max="5650" width="30.7109375" style="41" customWidth="1"/>
    <col min="5651" max="5651" width="12.7109375" style="41" customWidth="1"/>
    <col min="5652" max="5652" width="11.85546875" style="41" customWidth="1"/>
    <col min="5653" max="5653" width="11" style="41" bestFit="1" customWidth="1"/>
    <col min="5654" max="5654" width="12.7109375" style="41" bestFit="1" customWidth="1"/>
    <col min="5655" max="5656" width="5.7109375" style="41" customWidth="1"/>
    <col min="5657" max="5658" width="10.7109375" style="41" customWidth="1"/>
    <col min="5659" max="5659" width="6.140625" style="41" customWidth="1"/>
    <col min="5660" max="5660" width="8.140625" style="41" customWidth="1"/>
    <col min="5661" max="5663" width="4.28515625" style="41" customWidth="1"/>
    <col min="5664" max="5664" width="6.28515625" style="41" customWidth="1"/>
    <col min="5665" max="5891" width="11" style="41"/>
    <col min="5892" max="5892" width="4.140625" style="41" customWidth="1"/>
    <col min="5893" max="5893" width="8" style="41" customWidth="1"/>
    <col min="5894" max="5894" width="10.7109375" style="41" customWidth="1"/>
    <col min="5895" max="5895" width="8.140625" style="41" customWidth="1"/>
    <col min="5896" max="5901" width="8.42578125" style="41" customWidth="1"/>
    <col min="5902" max="5902" width="9.42578125" style="41" customWidth="1"/>
    <col min="5903" max="5903" width="71.42578125" style="41" customWidth="1"/>
    <col min="5904" max="5905" width="8.85546875" style="41" customWidth="1"/>
    <col min="5906" max="5906" width="30.7109375" style="41" customWidth="1"/>
    <col min="5907" max="5907" width="12.7109375" style="41" customWidth="1"/>
    <col min="5908" max="5908" width="11.85546875" style="41" customWidth="1"/>
    <col min="5909" max="5909" width="11" style="41" bestFit="1" customWidth="1"/>
    <col min="5910" max="5910" width="12.7109375" style="41" bestFit="1" customWidth="1"/>
    <col min="5911" max="5912" width="5.7109375" style="41" customWidth="1"/>
    <col min="5913" max="5914" width="10.7109375" style="41" customWidth="1"/>
    <col min="5915" max="5915" width="6.140625" style="41" customWidth="1"/>
    <col min="5916" max="5916" width="8.140625" style="41" customWidth="1"/>
    <col min="5917" max="5919" width="4.28515625" style="41" customWidth="1"/>
    <col min="5920" max="5920" width="6.28515625" style="41" customWidth="1"/>
    <col min="5921" max="6147" width="11" style="41"/>
    <col min="6148" max="6148" width="4.140625" style="41" customWidth="1"/>
    <col min="6149" max="6149" width="8" style="41" customWidth="1"/>
    <col min="6150" max="6150" width="10.7109375" style="41" customWidth="1"/>
    <col min="6151" max="6151" width="8.140625" style="41" customWidth="1"/>
    <col min="6152" max="6157" width="8.42578125" style="41" customWidth="1"/>
    <col min="6158" max="6158" width="9.42578125" style="41" customWidth="1"/>
    <col min="6159" max="6159" width="71.42578125" style="41" customWidth="1"/>
    <col min="6160" max="6161" width="8.85546875" style="41" customWidth="1"/>
    <col min="6162" max="6162" width="30.7109375" style="41" customWidth="1"/>
    <col min="6163" max="6163" width="12.7109375" style="41" customWidth="1"/>
    <col min="6164" max="6164" width="11.85546875" style="41" customWidth="1"/>
    <col min="6165" max="6165" width="11" style="41" bestFit="1" customWidth="1"/>
    <col min="6166" max="6166" width="12.7109375" style="41" bestFit="1" customWidth="1"/>
    <col min="6167" max="6168" width="5.7109375" style="41" customWidth="1"/>
    <col min="6169" max="6170" width="10.7109375" style="41" customWidth="1"/>
    <col min="6171" max="6171" width="6.140625" style="41" customWidth="1"/>
    <col min="6172" max="6172" width="8.140625" style="41" customWidth="1"/>
    <col min="6173" max="6175" width="4.28515625" style="41" customWidth="1"/>
    <col min="6176" max="6176" width="6.28515625" style="41" customWidth="1"/>
    <col min="6177" max="6403" width="11" style="41"/>
    <col min="6404" max="6404" width="4.140625" style="41" customWidth="1"/>
    <col min="6405" max="6405" width="8" style="41" customWidth="1"/>
    <col min="6406" max="6406" width="10.7109375" style="41" customWidth="1"/>
    <col min="6407" max="6407" width="8.140625" style="41" customWidth="1"/>
    <col min="6408" max="6413" width="8.42578125" style="41" customWidth="1"/>
    <col min="6414" max="6414" width="9.42578125" style="41" customWidth="1"/>
    <col min="6415" max="6415" width="71.42578125" style="41" customWidth="1"/>
    <col min="6416" max="6417" width="8.85546875" style="41" customWidth="1"/>
    <col min="6418" max="6418" width="30.7109375" style="41" customWidth="1"/>
    <col min="6419" max="6419" width="12.7109375" style="41" customWidth="1"/>
    <col min="6420" max="6420" width="11.85546875" style="41" customWidth="1"/>
    <col min="6421" max="6421" width="11" style="41" bestFit="1" customWidth="1"/>
    <col min="6422" max="6422" width="12.7109375" style="41" bestFit="1" customWidth="1"/>
    <col min="6423" max="6424" width="5.7109375" style="41" customWidth="1"/>
    <col min="6425" max="6426" width="10.7109375" style="41" customWidth="1"/>
    <col min="6427" max="6427" width="6.140625" style="41" customWidth="1"/>
    <col min="6428" max="6428" width="8.140625" style="41" customWidth="1"/>
    <col min="6429" max="6431" width="4.28515625" style="41" customWidth="1"/>
    <col min="6432" max="6432" width="6.28515625" style="41" customWidth="1"/>
    <col min="6433" max="6659" width="11" style="41"/>
    <col min="6660" max="6660" width="4.140625" style="41" customWidth="1"/>
    <col min="6661" max="6661" width="8" style="41" customWidth="1"/>
    <col min="6662" max="6662" width="10.7109375" style="41" customWidth="1"/>
    <col min="6663" max="6663" width="8.140625" style="41" customWidth="1"/>
    <col min="6664" max="6669" width="8.42578125" style="41" customWidth="1"/>
    <col min="6670" max="6670" width="9.42578125" style="41" customWidth="1"/>
    <col min="6671" max="6671" width="71.42578125" style="41" customWidth="1"/>
    <col min="6672" max="6673" width="8.85546875" style="41" customWidth="1"/>
    <col min="6674" max="6674" width="30.7109375" style="41" customWidth="1"/>
    <col min="6675" max="6675" width="12.7109375" style="41" customWidth="1"/>
    <col min="6676" max="6676" width="11.85546875" style="41" customWidth="1"/>
    <col min="6677" max="6677" width="11" style="41" bestFit="1" customWidth="1"/>
    <col min="6678" max="6678" width="12.7109375" style="41" bestFit="1" customWidth="1"/>
    <col min="6679" max="6680" width="5.7109375" style="41" customWidth="1"/>
    <col min="6681" max="6682" width="10.7109375" style="41" customWidth="1"/>
    <col min="6683" max="6683" width="6.140625" style="41" customWidth="1"/>
    <col min="6684" max="6684" width="8.140625" style="41" customWidth="1"/>
    <col min="6685" max="6687" width="4.28515625" style="41" customWidth="1"/>
    <col min="6688" max="6688" width="6.28515625" style="41" customWidth="1"/>
    <col min="6689" max="6915" width="11" style="41"/>
    <col min="6916" max="6916" width="4.140625" style="41" customWidth="1"/>
    <col min="6917" max="6917" width="8" style="41" customWidth="1"/>
    <col min="6918" max="6918" width="10.7109375" style="41" customWidth="1"/>
    <col min="6919" max="6919" width="8.140625" style="41" customWidth="1"/>
    <col min="6920" max="6925" width="8.42578125" style="41" customWidth="1"/>
    <col min="6926" max="6926" width="9.42578125" style="41" customWidth="1"/>
    <col min="6927" max="6927" width="71.42578125" style="41" customWidth="1"/>
    <col min="6928" max="6929" width="8.85546875" style="41" customWidth="1"/>
    <col min="6930" max="6930" width="30.7109375" style="41" customWidth="1"/>
    <col min="6931" max="6931" width="12.7109375" style="41" customWidth="1"/>
    <col min="6932" max="6932" width="11.85546875" style="41" customWidth="1"/>
    <col min="6933" max="6933" width="11" style="41" bestFit="1" customWidth="1"/>
    <col min="6934" max="6934" width="12.7109375" style="41" bestFit="1" customWidth="1"/>
    <col min="6935" max="6936" width="5.7109375" style="41" customWidth="1"/>
    <col min="6937" max="6938" width="10.7109375" style="41" customWidth="1"/>
    <col min="6939" max="6939" width="6.140625" style="41" customWidth="1"/>
    <col min="6940" max="6940" width="8.140625" style="41" customWidth="1"/>
    <col min="6941" max="6943" width="4.28515625" style="41" customWidth="1"/>
    <col min="6944" max="6944" width="6.28515625" style="41" customWidth="1"/>
    <col min="6945" max="7171" width="11" style="41"/>
    <col min="7172" max="7172" width="4.140625" style="41" customWidth="1"/>
    <col min="7173" max="7173" width="8" style="41" customWidth="1"/>
    <col min="7174" max="7174" width="10.7109375" style="41" customWidth="1"/>
    <col min="7175" max="7175" width="8.140625" style="41" customWidth="1"/>
    <col min="7176" max="7181" width="8.42578125" style="41" customWidth="1"/>
    <col min="7182" max="7182" width="9.42578125" style="41" customWidth="1"/>
    <col min="7183" max="7183" width="71.42578125" style="41" customWidth="1"/>
    <col min="7184" max="7185" width="8.85546875" style="41" customWidth="1"/>
    <col min="7186" max="7186" width="30.7109375" style="41" customWidth="1"/>
    <col min="7187" max="7187" width="12.7109375" style="41" customWidth="1"/>
    <col min="7188" max="7188" width="11.85546875" style="41" customWidth="1"/>
    <col min="7189" max="7189" width="11" style="41" bestFit="1" customWidth="1"/>
    <col min="7190" max="7190" width="12.7109375" style="41" bestFit="1" customWidth="1"/>
    <col min="7191" max="7192" width="5.7109375" style="41" customWidth="1"/>
    <col min="7193" max="7194" width="10.7109375" style="41" customWidth="1"/>
    <col min="7195" max="7195" width="6.140625" style="41" customWidth="1"/>
    <col min="7196" max="7196" width="8.140625" style="41" customWidth="1"/>
    <col min="7197" max="7199" width="4.28515625" style="41" customWidth="1"/>
    <col min="7200" max="7200" width="6.28515625" style="41" customWidth="1"/>
    <col min="7201" max="7427" width="11" style="41"/>
    <col min="7428" max="7428" width="4.140625" style="41" customWidth="1"/>
    <col min="7429" max="7429" width="8" style="41" customWidth="1"/>
    <col min="7430" max="7430" width="10.7109375" style="41" customWidth="1"/>
    <col min="7431" max="7431" width="8.140625" style="41" customWidth="1"/>
    <col min="7432" max="7437" width="8.42578125" style="41" customWidth="1"/>
    <col min="7438" max="7438" width="9.42578125" style="41" customWidth="1"/>
    <col min="7439" max="7439" width="71.42578125" style="41" customWidth="1"/>
    <col min="7440" max="7441" width="8.85546875" style="41" customWidth="1"/>
    <col min="7442" max="7442" width="30.7109375" style="41" customWidth="1"/>
    <col min="7443" max="7443" width="12.7109375" style="41" customWidth="1"/>
    <col min="7444" max="7444" width="11.85546875" style="41" customWidth="1"/>
    <col min="7445" max="7445" width="11" style="41" bestFit="1" customWidth="1"/>
    <col min="7446" max="7446" width="12.7109375" style="41" bestFit="1" customWidth="1"/>
    <col min="7447" max="7448" width="5.7109375" style="41" customWidth="1"/>
    <col min="7449" max="7450" width="10.7109375" style="41" customWidth="1"/>
    <col min="7451" max="7451" width="6.140625" style="41" customWidth="1"/>
    <col min="7452" max="7452" width="8.140625" style="41" customWidth="1"/>
    <col min="7453" max="7455" width="4.28515625" style="41" customWidth="1"/>
    <col min="7456" max="7456" width="6.28515625" style="41" customWidth="1"/>
    <col min="7457" max="7683" width="11" style="41"/>
    <col min="7684" max="7684" width="4.140625" style="41" customWidth="1"/>
    <col min="7685" max="7685" width="8" style="41" customWidth="1"/>
    <col min="7686" max="7686" width="10.7109375" style="41" customWidth="1"/>
    <col min="7687" max="7687" width="8.140625" style="41" customWidth="1"/>
    <col min="7688" max="7693" width="8.42578125" style="41" customWidth="1"/>
    <col min="7694" max="7694" width="9.42578125" style="41" customWidth="1"/>
    <col min="7695" max="7695" width="71.42578125" style="41" customWidth="1"/>
    <col min="7696" max="7697" width="8.85546875" style="41" customWidth="1"/>
    <col min="7698" max="7698" width="30.7109375" style="41" customWidth="1"/>
    <col min="7699" max="7699" width="12.7109375" style="41" customWidth="1"/>
    <col min="7700" max="7700" width="11.85546875" style="41" customWidth="1"/>
    <col min="7701" max="7701" width="11" style="41" bestFit="1" customWidth="1"/>
    <col min="7702" max="7702" width="12.7109375" style="41" bestFit="1" customWidth="1"/>
    <col min="7703" max="7704" width="5.7109375" style="41" customWidth="1"/>
    <col min="7705" max="7706" width="10.7109375" style="41" customWidth="1"/>
    <col min="7707" max="7707" width="6.140625" style="41" customWidth="1"/>
    <col min="7708" max="7708" width="8.140625" style="41" customWidth="1"/>
    <col min="7709" max="7711" width="4.28515625" style="41" customWidth="1"/>
    <col min="7712" max="7712" width="6.28515625" style="41" customWidth="1"/>
    <col min="7713" max="7939" width="11" style="41"/>
    <col min="7940" max="7940" width="4.140625" style="41" customWidth="1"/>
    <col min="7941" max="7941" width="8" style="41" customWidth="1"/>
    <col min="7942" max="7942" width="10.7109375" style="41" customWidth="1"/>
    <col min="7943" max="7943" width="8.140625" style="41" customWidth="1"/>
    <col min="7944" max="7949" width="8.42578125" style="41" customWidth="1"/>
    <col min="7950" max="7950" width="9.42578125" style="41" customWidth="1"/>
    <col min="7951" max="7951" width="71.42578125" style="41" customWidth="1"/>
    <col min="7952" max="7953" width="8.85546875" style="41" customWidth="1"/>
    <col min="7954" max="7954" width="30.7109375" style="41" customWidth="1"/>
    <col min="7955" max="7955" width="12.7109375" style="41" customWidth="1"/>
    <col min="7956" max="7956" width="11.85546875" style="41" customWidth="1"/>
    <col min="7957" max="7957" width="11" style="41" bestFit="1" customWidth="1"/>
    <col min="7958" max="7958" width="12.7109375" style="41" bestFit="1" customWidth="1"/>
    <col min="7959" max="7960" width="5.7109375" style="41" customWidth="1"/>
    <col min="7961" max="7962" width="10.7109375" style="41" customWidth="1"/>
    <col min="7963" max="7963" width="6.140625" style="41" customWidth="1"/>
    <col min="7964" max="7964" width="8.140625" style="41" customWidth="1"/>
    <col min="7965" max="7967" width="4.28515625" style="41" customWidth="1"/>
    <col min="7968" max="7968" width="6.28515625" style="41" customWidth="1"/>
    <col min="7969" max="8195" width="11" style="41"/>
    <col min="8196" max="8196" width="4.140625" style="41" customWidth="1"/>
    <col min="8197" max="8197" width="8" style="41" customWidth="1"/>
    <col min="8198" max="8198" width="10.7109375" style="41" customWidth="1"/>
    <col min="8199" max="8199" width="8.140625" style="41" customWidth="1"/>
    <col min="8200" max="8205" width="8.42578125" style="41" customWidth="1"/>
    <col min="8206" max="8206" width="9.42578125" style="41" customWidth="1"/>
    <col min="8207" max="8207" width="71.42578125" style="41" customWidth="1"/>
    <col min="8208" max="8209" width="8.85546875" style="41" customWidth="1"/>
    <col min="8210" max="8210" width="30.7109375" style="41" customWidth="1"/>
    <col min="8211" max="8211" width="12.7109375" style="41" customWidth="1"/>
    <col min="8212" max="8212" width="11.85546875" style="41" customWidth="1"/>
    <col min="8213" max="8213" width="11" style="41" bestFit="1" customWidth="1"/>
    <col min="8214" max="8214" width="12.7109375" style="41" bestFit="1" customWidth="1"/>
    <col min="8215" max="8216" width="5.7109375" style="41" customWidth="1"/>
    <col min="8217" max="8218" width="10.7109375" style="41" customWidth="1"/>
    <col min="8219" max="8219" width="6.140625" style="41" customWidth="1"/>
    <col min="8220" max="8220" width="8.140625" style="41" customWidth="1"/>
    <col min="8221" max="8223" width="4.28515625" style="41" customWidth="1"/>
    <col min="8224" max="8224" width="6.28515625" style="41" customWidth="1"/>
    <col min="8225" max="8451" width="11" style="41"/>
    <col min="8452" max="8452" width="4.140625" style="41" customWidth="1"/>
    <col min="8453" max="8453" width="8" style="41" customWidth="1"/>
    <col min="8454" max="8454" width="10.7109375" style="41" customWidth="1"/>
    <col min="8455" max="8455" width="8.140625" style="41" customWidth="1"/>
    <col min="8456" max="8461" width="8.42578125" style="41" customWidth="1"/>
    <col min="8462" max="8462" width="9.42578125" style="41" customWidth="1"/>
    <col min="8463" max="8463" width="71.42578125" style="41" customWidth="1"/>
    <col min="8464" max="8465" width="8.85546875" style="41" customWidth="1"/>
    <col min="8466" max="8466" width="30.7109375" style="41" customWidth="1"/>
    <col min="8467" max="8467" width="12.7109375" style="41" customWidth="1"/>
    <col min="8468" max="8468" width="11.85546875" style="41" customWidth="1"/>
    <col min="8469" max="8469" width="11" style="41" bestFit="1" customWidth="1"/>
    <col min="8470" max="8470" width="12.7109375" style="41" bestFit="1" customWidth="1"/>
    <col min="8471" max="8472" width="5.7109375" style="41" customWidth="1"/>
    <col min="8473" max="8474" width="10.7109375" style="41" customWidth="1"/>
    <col min="8475" max="8475" width="6.140625" style="41" customWidth="1"/>
    <col min="8476" max="8476" width="8.140625" style="41" customWidth="1"/>
    <col min="8477" max="8479" width="4.28515625" style="41" customWidth="1"/>
    <col min="8480" max="8480" width="6.28515625" style="41" customWidth="1"/>
    <col min="8481" max="8707" width="11" style="41"/>
    <col min="8708" max="8708" width="4.140625" style="41" customWidth="1"/>
    <col min="8709" max="8709" width="8" style="41" customWidth="1"/>
    <col min="8710" max="8710" width="10.7109375" style="41" customWidth="1"/>
    <col min="8711" max="8711" width="8.140625" style="41" customWidth="1"/>
    <col min="8712" max="8717" width="8.42578125" style="41" customWidth="1"/>
    <col min="8718" max="8718" width="9.42578125" style="41" customWidth="1"/>
    <col min="8719" max="8719" width="71.42578125" style="41" customWidth="1"/>
    <col min="8720" max="8721" width="8.85546875" style="41" customWidth="1"/>
    <col min="8722" max="8722" width="30.7109375" style="41" customWidth="1"/>
    <col min="8723" max="8723" width="12.7109375" style="41" customWidth="1"/>
    <col min="8724" max="8724" width="11.85546875" style="41" customWidth="1"/>
    <col min="8725" max="8725" width="11" style="41" bestFit="1" customWidth="1"/>
    <col min="8726" max="8726" width="12.7109375" style="41" bestFit="1" customWidth="1"/>
    <col min="8727" max="8728" width="5.7109375" style="41" customWidth="1"/>
    <col min="8729" max="8730" width="10.7109375" style="41" customWidth="1"/>
    <col min="8731" max="8731" width="6.140625" style="41" customWidth="1"/>
    <col min="8732" max="8732" width="8.140625" style="41" customWidth="1"/>
    <col min="8733" max="8735" width="4.28515625" style="41" customWidth="1"/>
    <col min="8736" max="8736" width="6.28515625" style="41" customWidth="1"/>
    <col min="8737" max="8963" width="11" style="41"/>
    <col min="8964" max="8964" width="4.140625" style="41" customWidth="1"/>
    <col min="8965" max="8965" width="8" style="41" customWidth="1"/>
    <col min="8966" max="8966" width="10.7109375" style="41" customWidth="1"/>
    <col min="8967" max="8967" width="8.140625" style="41" customWidth="1"/>
    <col min="8968" max="8973" width="8.42578125" style="41" customWidth="1"/>
    <col min="8974" max="8974" width="9.42578125" style="41" customWidth="1"/>
    <col min="8975" max="8975" width="71.42578125" style="41" customWidth="1"/>
    <col min="8976" max="8977" width="8.85546875" style="41" customWidth="1"/>
    <col min="8978" max="8978" width="30.7109375" style="41" customWidth="1"/>
    <col min="8979" max="8979" width="12.7109375" style="41" customWidth="1"/>
    <col min="8980" max="8980" width="11.85546875" style="41" customWidth="1"/>
    <col min="8981" max="8981" width="11" style="41" bestFit="1" customWidth="1"/>
    <col min="8982" max="8982" width="12.7109375" style="41" bestFit="1" customWidth="1"/>
    <col min="8983" max="8984" width="5.7109375" style="41" customWidth="1"/>
    <col min="8985" max="8986" width="10.7109375" style="41" customWidth="1"/>
    <col min="8987" max="8987" width="6.140625" style="41" customWidth="1"/>
    <col min="8988" max="8988" width="8.140625" style="41" customWidth="1"/>
    <col min="8989" max="8991" width="4.28515625" style="41" customWidth="1"/>
    <col min="8992" max="8992" width="6.28515625" style="41" customWidth="1"/>
    <col min="8993" max="9219" width="11" style="41"/>
    <col min="9220" max="9220" width="4.140625" style="41" customWidth="1"/>
    <col min="9221" max="9221" width="8" style="41" customWidth="1"/>
    <col min="9222" max="9222" width="10.7109375" style="41" customWidth="1"/>
    <col min="9223" max="9223" width="8.140625" style="41" customWidth="1"/>
    <col min="9224" max="9229" width="8.42578125" style="41" customWidth="1"/>
    <col min="9230" max="9230" width="9.42578125" style="41" customWidth="1"/>
    <col min="9231" max="9231" width="71.42578125" style="41" customWidth="1"/>
    <col min="9232" max="9233" width="8.85546875" style="41" customWidth="1"/>
    <col min="9234" max="9234" width="30.7109375" style="41" customWidth="1"/>
    <col min="9235" max="9235" width="12.7109375" style="41" customWidth="1"/>
    <col min="9236" max="9236" width="11.85546875" style="41" customWidth="1"/>
    <col min="9237" max="9237" width="11" style="41" bestFit="1" customWidth="1"/>
    <col min="9238" max="9238" width="12.7109375" style="41" bestFit="1" customWidth="1"/>
    <col min="9239" max="9240" width="5.7109375" style="41" customWidth="1"/>
    <col min="9241" max="9242" width="10.7109375" style="41" customWidth="1"/>
    <col min="9243" max="9243" width="6.140625" style="41" customWidth="1"/>
    <col min="9244" max="9244" width="8.140625" style="41" customWidth="1"/>
    <col min="9245" max="9247" width="4.28515625" style="41" customWidth="1"/>
    <col min="9248" max="9248" width="6.28515625" style="41" customWidth="1"/>
    <col min="9249" max="9475" width="11" style="41"/>
    <col min="9476" max="9476" width="4.140625" style="41" customWidth="1"/>
    <col min="9477" max="9477" width="8" style="41" customWidth="1"/>
    <col min="9478" max="9478" width="10.7109375" style="41" customWidth="1"/>
    <col min="9479" max="9479" width="8.140625" style="41" customWidth="1"/>
    <col min="9480" max="9485" width="8.42578125" style="41" customWidth="1"/>
    <col min="9486" max="9486" width="9.42578125" style="41" customWidth="1"/>
    <col min="9487" max="9487" width="71.42578125" style="41" customWidth="1"/>
    <col min="9488" max="9489" width="8.85546875" style="41" customWidth="1"/>
    <col min="9490" max="9490" width="30.7109375" style="41" customWidth="1"/>
    <col min="9491" max="9491" width="12.7109375" style="41" customWidth="1"/>
    <col min="9492" max="9492" width="11.85546875" style="41" customWidth="1"/>
    <col min="9493" max="9493" width="11" style="41" bestFit="1" customWidth="1"/>
    <col min="9494" max="9494" width="12.7109375" style="41" bestFit="1" customWidth="1"/>
    <col min="9495" max="9496" width="5.7109375" style="41" customWidth="1"/>
    <col min="9497" max="9498" width="10.7109375" style="41" customWidth="1"/>
    <col min="9499" max="9499" width="6.140625" style="41" customWidth="1"/>
    <col min="9500" max="9500" width="8.140625" style="41" customWidth="1"/>
    <col min="9501" max="9503" width="4.28515625" style="41" customWidth="1"/>
    <col min="9504" max="9504" width="6.28515625" style="41" customWidth="1"/>
    <col min="9505" max="9731" width="11" style="41"/>
    <col min="9732" max="9732" width="4.140625" style="41" customWidth="1"/>
    <col min="9733" max="9733" width="8" style="41" customWidth="1"/>
    <col min="9734" max="9734" width="10.7109375" style="41" customWidth="1"/>
    <col min="9735" max="9735" width="8.140625" style="41" customWidth="1"/>
    <col min="9736" max="9741" width="8.42578125" style="41" customWidth="1"/>
    <col min="9742" max="9742" width="9.42578125" style="41" customWidth="1"/>
    <col min="9743" max="9743" width="71.42578125" style="41" customWidth="1"/>
    <col min="9744" max="9745" width="8.85546875" style="41" customWidth="1"/>
    <col min="9746" max="9746" width="30.7109375" style="41" customWidth="1"/>
    <col min="9747" max="9747" width="12.7109375" style="41" customWidth="1"/>
    <col min="9748" max="9748" width="11.85546875" style="41" customWidth="1"/>
    <col min="9749" max="9749" width="11" style="41" bestFit="1" customWidth="1"/>
    <col min="9750" max="9750" width="12.7109375" style="41" bestFit="1" customWidth="1"/>
    <col min="9751" max="9752" width="5.7109375" style="41" customWidth="1"/>
    <col min="9753" max="9754" width="10.7109375" style="41" customWidth="1"/>
    <col min="9755" max="9755" width="6.140625" style="41" customWidth="1"/>
    <col min="9756" max="9756" width="8.140625" style="41" customWidth="1"/>
    <col min="9757" max="9759" width="4.28515625" style="41" customWidth="1"/>
    <col min="9760" max="9760" width="6.28515625" style="41" customWidth="1"/>
    <col min="9761" max="9987" width="11" style="41"/>
    <col min="9988" max="9988" width="4.140625" style="41" customWidth="1"/>
    <col min="9989" max="9989" width="8" style="41" customWidth="1"/>
    <col min="9990" max="9990" width="10.7109375" style="41" customWidth="1"/>
    <col min="9991" max="9991" width="8.140625" style="41" customWidth="1"/>
    <col min="9992" max="9997" width="8.42578125" style="41" customWidth="1"/>
    <col min="9998" max="9998" width="9.42578125" style="41" customWidth="1"/>
    <col min="9999" max="9999" width="71.42578125" style="41" customWidth="1"/>
    <col min="10000" max="10001" width="8.85546875" style="41" customWidth="1"/>
    <col min="10002" max="10002" width="30.7109375" style="41" customWidth="1"/>
    <col min="10003" max="10003" width="12.7109375" style="41" customWidth="1"/>
    <col min="10004" max="10004" width="11.85546875" style="41" customWidth="1"/>
    <col min="10005" max="10005" width="11" style="41" bestFit="1" customWidth="1"/>
    <col min="10006" max="10006" width="12.7109375" style="41" bestFit="1" customWidth="1"/>
    <col min="10007" max="10008" width="5.7109375" style="41" customWidth="1"/>
    <col min="10009" max="10010" width="10.7109375" style="41" customWidth="1"/>
    <col min="10011" max="10011" width="6.140625" style="41" customWidth="1"/>
    <col min="10012" max="10012" width="8.140625" style="41" customWidth="1"/>
    <col min="10013" max="10015" width="4.28515625" style="41" customWidth="1"/>
    <col min="10016" max="10016" width="6.28515625" style="41" customWidth="1"/>
    <col min="10017" max="10243" width="11" style="41"/>
    <col min="10244" max="10244" width="4.140625" style="41" customWidth="1"/>
    <col min="10245" max="10245" width="8" style="41" customWidth="1"/>
    <col min="10246" max="10246" width="10.7109375" style="41" customWidth="1"/>
    <col min="10247" max="10247" width="8.140625" style="41" customWidth="1"/>
    <col min="10248" max="10253" width="8.42578125" style="41" customWidth="1"/>
    <col min="10254" max="10254" width="9.42578125" style="41" customWidth="1"/>
    <col min="10255" max="10255" width="71.42578125" style="41" customWidth="1"/>
    <col min="10256" max="10257" width="8.85546875" style="41" customWidth="1"/>
    <col min="10258" max="10258" width="30.7109375" style="41" customWidth="1"/>
    <col min="10259" max="10259" width="12.7109375" style="41" customWidth="1"/>
    <col min="10260" max="10260" width="11.85546875" style="41" customWidth="1"/>
    <col min="10261" max="10261" width="11" style="41" bestFit="1" customWidth="1"/>
    <col min="10262" max="10262" width="12.7109375" style="41" bestFit="1" customWidth="1"/>
    <col min="10263" max="10264" width="5.7109375" style="41" customWidth="1"/>
    <col min="10265" max="10266" width="10.7109375" style="41" customWidth="1"/>
    <col min="10267" max="10267" width="6.140625" style="41" customWidth="1"/>
    <col min="10268" max="10268" width="8.140625" style="41" customWidth="1"/>
    <col min="10269" max="10271" width="4.28515625" style="41" customWidth="1"/>
    <col min="10272" max="10272" width="6.28515625" style="41" customWidth="1"/>
    <col min="10273" max="10499" width="11" style="41"/>
    <col min="10500" max="10500" width="4.140625" style="41" customWidth="1"/>
    <col min="10501" max="10501" width="8" style="41" customWidth="1"/>
    <col min="10502" max="10502" width="10.7109375" style="41" customWidth="1"/>
    <col min="10503" max="10503" width="8.140625" style="41" customWidth="1"/>
    <col min="10504" max="10509" width="8.42578125" style="41" customWidth="1"/>
    <col min="10510" max="10510" width="9.42578125" style="41" customWidth="1"/>
    <col min="10511" max="10511" width="71.42578125" style="41" customWidth="1"/>
    <col min="10512" max="10513" width="8.85546875" style="41" customWidth="1"/>
    <col min="10514" max="10514" width="30.7109375" style="41" customWidth="1"/>
    <col min="10515" max="10515" width="12.7109375" style="41" customWidth="1"/>
    <col min="10516" max="10516" width="11.85546875" style="41" customWidth="1"/>
    <col min="10517" max="10517" width="11" style="41" bestFit="1" customWidth="1"/>
    <col min="10518" max="10518" width="12.7109375" style="41" bestFit="1" customWidth="1"/>
    <col min="10519" max="10520" width="5.7109375" style="41" customWidth="1"/>
    <col min="10521" max="10522" width="10.7109375" style="41" customWidth="1"/>
    <col min="10523" max="10523" width="6.140625" style="41" customWidth="1"/>
    <col min="10524" max="10524" width="8.140625" style="41" customWidth="1"/>
    <col min="10525" max="10527" width="4.28515625" style="41" customWidth="1"/>
    <col min="10528" max="10528" width="6.28515625" style="41" customWidth="1"/>
    <col min="10529" max="10755" width="11" style="41"/>
    <col min="10756" max="10756" width="4.140625" style="41" customWidth="1"/>
    <col min="10757" max="10757" width="8" style="41" customWidth="1"/>
    <col min="10758" max="10758" width="10.7109375" style="41" customWidth="1"/>
    <col min="10759" max="10759" width="8.140625" style="41" customWidth="1"/>
    <col min="10760" max="10765" width="8.42578125" style="41" customWidth="1"/>
    <col min="10766" max="10766" width="9.42578125" style="41" customWidth="1"/>
    <col min="10767" max="10767" width="71.42578125" style="41" customWidth="1"/>
    <col min="10768" max="10769" width="8.85546875" style="41" customWidth="1"/>
    <col min="10770" max="10770" width="30.7109375" style="41" customWidth="1"/>
    <col min="10771" max="10771" width="12.7109375" style="41" customWidth="1"/>
    <col min="10772" max="10772" width="11.85546875" style="41" customWidth="1"/>
    <col min="10773" max="10773" width="11" style="41" bestFit="1" customWidth="1"/>
    <col min="10774" max="10774" width="12.7109375" style="41" bestFit="1" customWidth="1"/>
    <col min="10775" max="10776" width="5.7109375" style="41" customWidth="1"/>
    <col min="10777" max="10778" width="10.7109375" style="41" customWidth="1"/>
    <col min="10779" max="10779" width="6.140625" style="41" customWidth="1"/>
    <col min="10780" max="10780" width="8.140625" style="41" customWidth="1"/>
    <col min="10781" max="10783" width="4.28515625" style="41" customWidth="1"/>
    <col min="10784" max="10784" width="6.28515625" style="41" customWidth="1"/>
    <col min="10785" max="11011" width="11" style="41"/>
    <col min="11012" max="11012" width="4.140625" style="41" customWidth="1"/>
    <col min="11013" max="11013" width="8" style="41" customWidth="1"/>
    <col min="11014" max="11014" width="10.7109375" style="41" customWidth="1"/>
    <col min="11015" max="11015" width="8.140625" style="41" customWidth="1"/>
    <col min="11016" max="11021" width="8.42578125" style="41" customWidth="1"/>
    <col min="11022" max="11022" width="9.42578125" style="41" customWidth="1"/>
    <col min="11023" max="11023" width="71.42578125" style="41" customWidth="1"/>
    <col min="11024" max="11025" width="8.85546875" style="41" customWidth="1"/>
    <col min="11026" max="11026" width="30.7109375" style="41" customWidth="1"/>
    <col min="11027" max="11027" width="12.7109375" style="41" customWidth="1"/>
    <col min="11028" max="11028" width="11.85546875" style="41" customWidth="1"/>
    <col min="11029" max="11029" width="11" style="41" bestFit="1" customWidth="1"/>
    <col min="11030" max="11030" width="12.7109375" style="41" bestFit="1" customWidth="1"/>
    <col min="11031" max="11032" width="5.7109375" style="41" customWidth="1"/>
    <col min="11033" max="11034" width="10.7109375" style="41" customWidth="1"/>
    <col min="11035" max="11035" width="6.140625" style="41" customWidth="1"/>
    <col min="11036" max="11036" width="8.140625" style="41" customWidth="1"/>
    <col min="11037" max="11039" width="4.28515625" style="41" customWidth="1"/>
    <col min="11040" max="11040" width="6.28515625" style="41" customWidth="1"/>
    <col min="11041" max="11267" width="11" style="41"/>
    <col min="11268" max="11268" width="4.140625" style="41" customWidth="1"/>
    <col min="11269" max="11269" width="8" style="41" customWidth="1"/>
    <col min="11270" max="11270" width="10.7109375" style="41" customWidth="1"/>
    <col min="11271" max="11271" width="8.140625" style="41" customWidth="1"/>
    <col min="11272" max="11277" width="8.42578125" style="41" customWidth="1"/>
    <col min="11278" max="11278" width="9.42578125" style="41" customWidth="1"/>
    <col min="11279" max="11279" width="71.42578125" style="41" customWidth="1"/>
    <col min="11280" max="11281" width="8.85546875" style="41" customWidth="1"/>
    <col min="11282" max="11282" width="30.7109375" style="41" customWidth="1"/>
    <col min="11283" max="11283" width="12.7109375" style="41" customWidth="1"/>
    <col min="11284" max="11284" width="11.85546875" style="41" customWidth="1"/>
    <col min="11285" max="11285" width="11" style="41" bestFit="1" customWidth="1"/>
    <col min="11286" max="11286" width="12.7109375" style="41" bestFit="1" customWidth="1"/>
    <col min="11287" max="11288" width="5.7109375" style="41" customWidth="1"/>
    <col min="11289" max="11290" width="10.7109375" style="41" customWidth="1"/>
    <col min="11291" max="11291" width="6.140625" style="41" customWidth="1"/>
    <col min="11292" max="11292" width="8.140625" style="41" customWidth="1"/>
    <col min="11293" max="11295" width="4.28515625" style="41" customWidth="1"/>
    <col min="11296" max="11296" width="6.28515625" style="41" customWidth="1"/>
    <col min="11297" max="11523" width="11" style="41"/>
    <col min="11524" max="11524" width="4.140625" style="41" customWidth="1"/>
    <col min="11525" max="11525" width="8" style="41" customWidth="1"/>
    <col min="11526" max="11526" width="10.7109375" style="41" customWidth="1"/>
    <col min="11527" max="11527" width="8.140625" style="41" customWidth="1"/>
    <col min="11528" max="11533" width="8.42578125" style="41" customWidth="1"/>
    <col min="11534" max="11534" width="9.42578125" style="41" customWidth="1"/>
    <col min="11535" max="11535" width="71.42578125" style="41" customWidth="1"/>
    <col min="11536" max="11537" width="8.85546875" style="41" customWidth="1"/>
    <col min="11538" max="11538" width="30.7109375" style="41" customWidth="1"/>
    <col min="11539" max="11539" width="12.7109375" style="41" customWidth="1"/>
    <col min="11540" max="11540" width="11.85546875" style="41" customWidth="1"/>
    <col min="11541" max="11541" width="11" style="41" bestFit="1" customWidth="1"/>
    <col min="11542" max="11542" width="12.7109375" style="41" bestFit="1" customWidth="1"/>
    <col min="11543" max="11544" width="5.7109375" style="41" customWidth="1"/>
    <col min="11545" max="11546" width="10.7109375" style="41" customWidth="1"/>
    <col min="11547" max="11547" width="6.140625" style="41" customWidth="1"/>
    <col min="11548" max="11548" width="8.140625" style="41" customWidth="1"/>
    <col min="11549" max="11551" width="4.28515625" style="41" customWidth="1"/>
    <col min="11552" max="11552" width="6.28515625" style="41" customWidth="1"/>
    <col min="11553" max="11779" width="11" style="41"/>
    <col min="11780" max="11780" width="4.140625" style="41" customWidth="1"/>
    <col min="11781" max="11781" width="8" style="41" customWidth="1"/>
    <col min="11782" max="11782" width="10.7109375" style="41" customWidth="1"/>
    <col min="11783" max="11783" width="8.140625" style="41" customWidth="1"/>
    <col min="11784" max="11789" width="8.42578125" style="41" customWidth="1"/>
    <col min="11790" max="11790" width="9.42578125" style="41" customWidth="1"/>
    <col min="11791" max="11791" width="71.42578125" style="41" customWidth="1"/>
    <col min="11792" max="11793" width="8.85546875" style="41" customWidth="1"/>
    <col min="11794" max="11794" width="30.7109375" style="41" customWidth="1"/>
    <col min="11795" max="11795" width="12.7109375" style="41" customWidth="1"/>
    <col min="11796" max="11796" width="11.85546875" style="41" customWidth="1"/>
    <col min="11797" max="11797" width="11" style="41" bestFit="1" customWidth="1"/>
    <col min="11798" max="11798" width="12.7109375" style="41" bestFit="1" customWidth="1"/>
    <col min="11799" max="11800" width="5.7109375" style="41" customWidth="1"/>
    <col min="11801" max="11802" width="10.7109375" style="41" customWidth="1"/>
    <col min="11803" max="11803" width="6.140625" style="41" customWidth="1"/>
    <col min="11804" max="11804" width="8.140625" style="41" customWidth="1"/>
    <col min="11805" max="11807" width="4.28515625" style="41" customWidth="1"/>
    <col min="11808" max="11808" width="6.28515625" style="41" customWidth="1"/>
    <col min="11809" max="12035" width="11" style="41"/>
    <col min="12036" max="12036" width="4.140625" style="41" customWidth="1"/>
    <col min="12037" max="12037" width="8" style="41" customWidth="1"/>
    <col min="12038" max="12038" width="10.7109375" style="41" customWidth="1"/>
    <col min="12039" max="12039" width="8.140625" style="41" customWidth="1"/>
    <col min="12040" max="12045" width="8.42578125" style="41" customWidth="1"/>
    <col min="12046" max="12046" width="9.42578125" style="41" customWidth="1"/>
    <col min="12047" max="12047" width="71.42578125" style="41" customWidth="1"/>
    <col min="12048" max="12049" width="8.85546875" style="41" customWidth="1"/>
    <col min="12050" max="12050" width="30.7109375" style="41" customWidth="1"/>
    <col min="12051" max="12051" width="12.7109375" style="41" customWidth="1"/>
    <col min="12052" max="12052" width="11.85546875" style="41" customWidth="1"/>
    <col min="12053" max="12053" width="11" style="41" bestFit="1" customWidth="1"/>
    <col min="12054" max="12054" width="12.7109375" style="41" bestFit="1" customWidth="1"/>
    <col min="12055" max="12056" width="5.7109375" style="41" customWidth="1"/>
    <col min="12057" max="12058" width="10.7109375" style="41" customWidth="1"/>
    <col min="12059" max="12059" width="6.140625" style="41" customWidth="1"/>
    <col min="12060" max="12060" width="8.140625" style="41" customWidth="1"/>
    <col min="12061" max="12063" width="4.28515625" style="41" customWidth="1"/>
    <col min="12064" max="12064" width="6.28515625" style="41" customWidth="1"/>
    <col min="12065" max="12291" width="11" style="41"/>
    <col min="12292" max="12292" width="4.140625" style="41" customWidth="1"/>
    <col min="12293" max="12293" width="8" style="41" customWidth="1"/>
    <col min="12294" max="12294" width="10.7109375" style="41" customWidth="1"/>
    <col min="12295" max="12295" width="8.140625" style="41" customWidth="1"/>
    <col min="12296" max="12301" width="8.42578125" style="41" customWidth="1"/>
    <col min="12302" max="12302" width="9.42578125" style="41" customWidth="1"/>
    <col min="12303" max="12303" width="71.42578125" style="41" customWidth="1"/>
    <col min="12304" max="12305" width="8.85546875" style="41" customWidth="1"/>
    <col min="12306" max="12306" width="30.7109375" style="41" customWidth="1"/>
    <col min="12307" max="12307" width="12.7109375" style="41" customWidth="1"/>
    <col min="12308" max="12308" width="11.85546875" style="41" customWidth="1"/>
    <col min="12309" max="12309" width="11" style="41" bestFit="1" customWidth="1"/>
    <col min="12310" max="12310" width="12.7109375" style="41" bestFit="1" customWidth="1"/>
    <col min="12311" max="12312" width="5.7109375" style="41" customWidth="1"/>
    <col min="12313" max="12314" width="10.7109375" style="41" customWidth="1"/>
    <col min="12315" max="12315" width="6.140625" style="41" customWidth="1"/>
    <col min="12316" max="12316" width="8.140625" style="41" customWidth="1"/>
    <col min="12317" max="12319" width="4.28515625" style="41" customWidth="1"/>
    <col min="12320" max="12320" width="6.28515625" style="41" customWidth="1"/>
    <col min="12321" max="12547" width="11" style="41"/>
    <col min="12548" max="12548" width="4.140625" style="41" customWidth="1"/>
    <col min="12549" max="12549" width="8" style="41" customWidth="1"/>
    <col min="12550" max="12550" width="10.7109375" style="41" customWidth="1"/>
    <col min="12551" max="12551" width="8.140625" style="41" customWidth="1"/>
    <col min="12552" max="12557" width="8.42578125" style="41" customWidth="1"/>
    <col min="12558" max="12558" width="9.42578125" style="41" customWidth="1"/>
    <col min="12559" max="12559" width="71.42578125" style="41" customWidth="1"/>
    <col min="12560" max="12561" width="8.85546875" style="41" customWidth="1"/>
    <col min="12562" max="12562" width="30.7109375" style="41" customWidth="1"/>
    <col min="12563" max="12563" width="12.7109375" style="41" customWidth="1"/>
    <col min="12564" max="12564" width="11.85546875" style="41" customWidth="1"/>
    <col min="12565" max="12565" width="11" style="41" bestFit="1" customWidth="1"/>
    <col min="12566" max="12566" width="12.7109375" style="41" bestFit="1" customWidth="1"/>
    <col min="12567" max="12568" width="5.7109375" style="41" customWidth="1"/>
    <col min="12569" max="12570" width="10.7109375" style="41" customWidth="1"/>
    <col min="12571" max="12571" width="6.140625" style="41" customWidth="1"/>
    <col min="12572" max="12572" width="8.140625" style="41" customWidth="1"/>
    <col min="12573" max="12575" width="4.28515625" style="41" customWidth="1"/>
    <col min="12576" max="12576" width="6.28515625" style="41" customWidth="1"/>
    <col min="12577" max="12803" width="11" style="41"/>
    <col min="12804" max="12804" width="4.140625" style="41" customWidth="1"/>
    <col min="12805" max="12805" width="8" style="41" customWidth="1"/>
    <col min="12806" max="12806" width="10.7109375" style="41" customWidth="1"/>
    <col min="12807" max="12807" width="8.140625" style="41" customWidth="1"/>
    <col min="12808" max="12813" width="8.42578125" style="41" customWidth="1"/>
    <col min="12814" max="12814" width="9.42578125" style="41" customWidth="1"/>
    <col min="12815" max="12815" width="71.42578125" style="41" customWidth="1"/>
    <col min="12816" max="12817" width="8.85546875" style="41" customWidth="1"/>
    <col min="12818" max="12818" width="30.7109375" style="41" customWidth="1"/>
    <col min="12819" max="12819" width="12.7109375" style="41" customWidth="1"/>
    <col min="12820" max="12820" width="11.85546875" style="41" customWidth="1"/>
    <col min="12821" max="12821" width="11" style="41" bestFit="1" customWidth="1"/>
    <col min="12822" max="12822" width="12.7109375" style="41" bestFit="1" customWidth="1"/>
    <col min="12823" max="12824" width="5.7109375" style="41" customWidth="1"/>
    <col min="12825" max="12826" width="10.7109375" style="41" customWidth="1"/>
    <col min="12827" max="12827" width="6.140625" style="41" customWidth="1"/>
    <col min="12828" max="12828" width="8.140625" style="41" customWidth="1"/>
    <col min="12829" max="12831" width="4.28515625" style="41" customWidth="1"/>
    <col min="12832" max="12832" width="6.28515625" style="41" customWidth="1"/>
    <col min="12833" max="13059" width="11" style="41"/>
    <col min="13060" max="13060" width="4.140625" style="41" customWidth="1"/>
    <col min="13061" max="13061" width="8" style="41" customWidth="1"/>
    <col min="13062" max="13062" width="10.7109375" style="41" customWidth="1"/>
    <col min="13063" max="13063" width="8.140625" style="41" customWidth="1"/>
    <col min="13064" max="13069" width="8.42578125" style="41" customWidth="1"/>
    <col min="13070" max="13070" width="9.42578125" style="41" customWidth="1"/>
    <col min="13071" max="13071" width="71.42578125" style="41" customWidth="1"/>
    <col min="13072" max="13073" width="8.85546875" style="41" customWidth="1"/>
    <col min="13074" max="13074" width="30.7109375" style="41" customWidth="1"/>
    <col min="13075" max="13075" width="12.7109375" style="41" customWidth="1"/>
    <col min="13076" max="13076" width="11.85546875" style="41" customWidth="1"/>
    <col min="13077" max="13077" width="11" style="41" bestFit="1" customWidth="1"/>
    <col min="13078" max="13078" width="12.7109375" style="41" bestFit="1" customWidth="1"/>
    <col min="13079" max="13080" width="5.7109375" style="41" customWidth="1"/>
    <col min="13081" max="13082" width="10.7109375" style="41" customWidth="1"/>
    <col min="13083" max="13083" width="6.140625" style="41" customWidth="1"/>
    <col min="13084" max="13084" width="8.140625" style="41" customWidth="1"/>
    <col min="13085" max="13087" width="4.28515625" style="41" customWidth="1"/>
    <col min="13088" max="13088" width="6.28515625" style="41" customWidth="1"/>
    <col min="13089" max="13315" width="11" style="41"/>
    <col min="13316" max="13316" width="4.140625" style="41" customWidth="1"/>
    <col min="13317" max="13317" width="8" style="41" customWidth="1"/>
    <col min="13318" max="13318" width="10.7109375" style="41" customWidth="1"/>
    <col min="13319" max="13319" width="8.140625" style="41" customWidth="1"/>
    <col min="13320" max="13325" width="8.42578125" style="41" customWidth="1"/>
    <col min="13326" max="13326" width="9.42578125" style="41" customWidth="1"/>
    <col min="13327" max="13327" width="71.42578125" style="41" customWidth="1"/>
    <col min="13328" max="13329" width="8.85546875" style="41" customWidth="1"/>
    <col min="13330" max="13330" width="30.7109375" style="41" customWidth="1"/>
    <col min="13331" max="13331" width="12.7109375" style="41" customWidth="1"/>
    <col min="13332" max="13332" width="11.85546875" style="41" customWidth="1"/>
    <col min="13333" max="13333" width="11" style="41" bestFit="1" customWidth="1"/>
    <col min="13334" max="13334" width="12.7109375" style="41" bestFit="1" customWidth="1"/>
    <col min="13335" max="13336" width="5.7109375" style="41" customWidth="1"/>
    <col min="13337" max="13338" width="10.7109375" style="41" customWidth="1"/>
    <col min="13339" max="13339" width="6.140625" style="41" customWidth="1"/>
    <col min="13340" max="13340" width="8.140625" style="41" customWidth="1"/>
    <col min="13341" max="13343" width="4.28515625" style="41" customWidth="1"/>
    <col min="13344" max="13344" width="6.28515625" style="41" customWidth="1"/>
    <col min="13345" max="13571" width="11" style="41"/>
    <col min="13572" max="13572" width="4.140625" style="41" customWidth="1"/>
    <col min="13573" max="13573" width="8" style="41" customWidth="1"/>
    <col min="13574" max="13574" width="10.7109375" style="41" customWidth="1"/>
    <col min="13575" max="13575" width="8.140625" style="41" customWidth="1"/>
    <col min="13576" max="13581" width="8.42578125" style="41" customWidth="1"/>
    <col min="13582" max="13582" width="9.42578125" style="41" customWidth="1"/>
    <col min="13583" max="13583" width="71.42578125" style="41" customWidth="1"/>
    <col min="13584" max="13585" width="8.85546875" style="41" customWidth="1"/>
    <col min="13586" max="13586" width="30.7109375" style="41" customWidth="1"/>
    <col min="13587" max="13587" width="12.7109375" style="41" customWidth="1"/>
    <col min="13588" max="13588" width="11.85546875" style="41" customWidth="1"/>
    <col min="13589" max="13589" width="11" style="41" bestFit="1" customWidth="1"/>
    <col min="13590" max="13590" width="12.7109375" style="41" bestFit="1" customWidth="1"/>
    <col min="13591" max="13592" width="5.7109375" style="41" customWidth="1"/>
    <col min="13593" max="13594" width="10.7109375" style="41" customWidth="1"/>
    <col min="13595" max="13595" width="6.140625" style="41" customWidth="1"/>
    <col min="13596" max="13596" width="8.140625" style="41" customWidth="1"/>
    <col min="13597" max="13599" width="4.28515625" style="41" customWidth="1"/>
    <col min="13600" max="13600" width="6.28515625" style="41" customWidth="1"/>
    <col min="13601" max="13827" width="11" style="41"/>
    <col min="13828" max="13828" width="4.140625" style="41" customWidth="1"/>
    <col min="13829" max="13829" width="8" style="41" customWidth="1"/>
    <col min="13830" max="13830" width="10.7109375" style="41" customWidth="1"/>
    <col min="13831" max="13831" width="8.140625" style="41" customWidth="1"/>
    <col min="13832" max="13837" width="8.42578125" style="41" customWidth="1"/>
    <col min="13838" max="13838" width="9.42578125" style="41" customWidth="1"/>
    <col min="13839" max="13839" width="71.42578125" style="41" customWidth="1"/>
    <col min="13840" max="13841" width="8.85546875" style="41" customWidth="1"/>
    <col min="13842" max="13842" width="30.7109375" style="41" customWidth="1"/>
    <col min="13843" max="13843" width="12.7109375" style="41" customWidth="1"/>
    <col min="13844" max="13844" width="11.85546875" style="41" customWidth="1"/>
    <col min="13845" max="13845" width="11" style="41" bestFit="1" customWidth="1"/>
    <col min="13846" max="13846" width="12.7109375" style="41" bestFit="1" customWidth="1"/>
    <col min="13847" max="13848" width="5.7109375" style="41" customWidth="1"/>
    <col min="13849" max="13850" width="10.7109375" style="41" customWidth="1"/>
    <col min="13851" max="13851" width="6.140625" style="41" customWidth="1"/>
    <col min="13852" max="13852" width="8.140625" style="41" customWidth="1"/>
    <col min="13853" max="13855" width="4.28515625" style="41" customWidth="1"/>
    <col min="13856" max="13856" width="6.28515625" style="41" customWidth="1"/>
    <col min="13857" max="14083" width="11" style="41"/>
    <col min="14084" max="14084" width="4.140625" style="41" customWidth="1"/>
    <col min="14085" max="14085" width="8" style="41" customWidth="1"/>
    <col min="14086" max="14086" width="10.7109375" style="41" customWidth="1"/>
    <col min="14087" max="14087" width="8.140625" style="41" customWidth="1"/>
    <col min="14088" max="14093" width="8.42578125" style="41" customWidth="1"/>
    <col min="14094" max="14094" width="9.42578125" style="41" customWidth="1"/>
    <col min="14095" max="14095" width="71.42578125" style="41" customWidth="1"/>
    <col min="14096" max="14097" width="8.85546875" style="41" customWidth="1"/>
    <col min="14098" max="14098" width="30.7109375" style="41" customWidth="1"/>
    <col min="14099" max="14099" width="12.7109375" style="41" customWidth="1"/>
    <col min="14100" max="14100" width="11.85546875" style="41" customWidth="1"/>
    <col min="14101" max="14101" width="11" style="41" bestFit="1" customWidth="1"/>
    <col min="14102" max="14102" width="12.7109375" style="41" bestFit="1" customWidth="1"/>
    <col min="14103" max="14104" width="5.7109375" style="41" customWidth="1"/>
    <col min="14105" max="14106" width="10.7109375" style="41" customWidth="1"/>
    <col min="14107" max="14107" width="6.140625" style="41" customWidth="1"/>
    <col min="14108" max="14108" width="8.140625" style="41" customWidth="1"/>
    <col min="14109" max="14111" width="4.28515625" style="41" customWidth="1"/>
    <col min="14112" max="14112" width="6.28515625" style="41" customWidth="1"/>
    <col min="14113" max="14339" width="11" style="41"/>
    <col min="14340" max="14340" width="4.140625" style="41" customWidth="1"/>
    <col min="14341" max="14341" width="8" style="41" customWidth="1"/>
    <col min="14342" max="14342" width="10.7109375" style="41" customWidth="1"/>
    <col min="14343" max="14343" width="8.140625" style="41" customWidth="1"/>
    <col min="14344" max="14349" width="8.42578125" style="41" customWidth="1"/>
    <col min="14350" max="14350" width="9.42578125" style="41" customWidth="1"/>
    <col min="14351" max="14351" width="71.42578125" style="41" customWidth="1"/>
    <col min="14352" max="14353" width="8.85546875" style="41" customWidth="1"/>
    <col min="14354" max="14354" width="30.7109375" style="41" customWidth="1"/>
    <col min="14355" max="14355" width="12.7109375" style="41" customWidth="1"/>
    <col min="14356" max="14356" width="11.85546875" style="41" customWidth="1"/>
    <col min="14357" max="14357" width="11" style="41" bestFit="1" customWidth="1"/>
    <col min="14358" max="14358" width="12.7109375" style="41" bestFit="1" customWidth="1"/>
    <col min="14359" max="14360" width="5.7109375" style="41" customWidth="1"/>
    <col min="14361" max="14362" width="10.7109375" style="41" customWidth="1"/>
    <col min="14363" max="14363" width="6.140625" style="41" customWidth="1"/>
    <col min="14364" max="14364" width="8.140625" style="41" customWidth="1"/>
    <col min="14365" max="14367" width="4.28515625" style="41" customWidth="1"/>
    <col min="14368" max="14368" width="6.28515625" style="41" customWidth="1"/>
    <col min="14369" max="14595" width="11" style="41"/>
    <col min="14596" max="14596" width="4.140625" style="41" customWidth="1"/>
    <col min="14597" max="14597" width="8" style="41" customWidth="1"/>
    <col min="14598" max="14598" width="10.7109375" style="41" customWidth="1"/>
    <col min="14599" max="14599" width="8.140625" style="41" customWidth="1"/>
    <col min="14600" max="14605" width="8.42578125" style="41" customWidth="1"/>
    <col min="14606" max="14606" width="9.42578125" style="41" customWidth="1"/>
    <col min="14607" max="14607" width="71.42578125" style="41" customWidth="1"/>
    <col min="14608" max="14609" width="8.85546875" style="41" customWidth="1"/>
    <col min="14610" max="14610" width="30.7109375" style="41" customWidth="1"/>
    <col min="14611" max="14611" width="12.7109375" style="41" customWidth="1"/>
    <col min="14612" max="14612" width="11.85546875" style="41" customWidth="1"/>
    <col min="14613" max="14613" width="11" style="41" bestFit="1" customWidth="1"/>
    <col min="14614" max="14614" width="12.7109375" style="41" bestFit="1" customWidth="1"/>
    <col min="14615" max="14616" width="5.7109375" style="41" customWidth="1"/>
    <col min="14617" max="14618" width="10.7109375" style="41" customWidth="1"/>
    <col min="14619" max="14619" width="6.140625" style="41" customWidth="1"/>
    <col min="14620" max="14620" width="8.140625" style="41" customWidth="1"/>
    <col min="14621" max="14623" width="4.28515625" style="41" customWidth="1"/>
    <col min="14624" max="14624" width="6.28515625" style="41" customWidth="1"/>
    <col min="14625" max="14851" width="11" style="41"/>
    <col min="14852" max="14852" width="4.140625" style="41" customWidth="1"/>
    <col min="14853" max="14853" width="8" style="41" customWidth="1"/>
    <col min="14854" max="14854" width="10.7109375" style="41" customWidth="1"/>
    <col min="14855" max="14855" width="8.140625" style="41" customWidth="1"/>
    <col min="14856" max="14861" width="8.42578125" style="41" customWidth="1"/>
    <col min="14862" max="14862" width="9.42578125" style="41" customWidth="1"/>
    <col min="14863" max="14863" width="71.42578125" style="41" customWidth="1"/>
    <col min="14864" max="14865" width="8.85546875" style="41" customWidth="1"/>
    <col min="14866" max="14866" width="30.7109375" style="41" customWidth="1"/>
    <col min="14867" max="14867" width="12.7109375" style="41" customWidth="1"/>
    <col min="14868" max="14868" width="11.85546875" style="41" customWidth="1"/>
    <col min="14869" max="14869" width="11" style="41" bestFit="1" customWidth="1"/>
    <col min="14870" max="14870" width="12.7109375" style="41" bestFit="1" customWidth="1"/>
    <col min="14871" max="14872" width="5.7109375" style="41" customWidth="1"/>
    <col min="14873" max="14874" width="10.7109375" style="41" customWidth="1"/>
    <col min="14875" max="14875" width="6.140625" style="41" customWidth="1"/>
    <col min="14876" max="14876" width="8.140625" style="41" customWidth="1"/>
    <col min="14877" max="14879" width="4.28515625" style="41" customWidth="1"/>
    <col min="14880" max="14880" width="6.28515625" style="41" customWidth="1"/>
    <col min="14881" max="15107" width="11" style="41"/>
    <col min="15108" max="15108" width="4.140625" style="41" customWidth="1"/>
    <col min="15109" max="15109" width="8" style="41" customWidth="1"/>
    <col min="15110" max="15110" width="10.7109375" style="41" customWidth="1"/>
    <col min="15111" max="15111" width="8.140625" style="41" customWidth="1"/>
    <col min="15112" max="15117" width="8.42578125" style="41" customWidth="1"/>
    <col min="15118" max="15118" width="9.42578125" style="41" customWidth="1"/>
    <col min="15119" max="15119" width="71.42578125" style="41" customWidth="1"/>
    <col min="15120" max="15121" width="8.85546875" style="41" customWidth="1"/>
    <col min="15122" max="15122" width="30.7109375" style="41" customWidth="1"/>
    <col min="15123" max="15123" width="12.7109375" style="41" customWidth="1"/>
    <col min="15124" max="15124" width="11.85546875" style="41" customWidth="1"/>
    <col min="15125" max="15125" width="11" style="41" bestFit="1" customWidth="1"/>
    <col min="15126" max="15126" width="12.7109375" style="41" bestFit="1" customWidth="1"/>
    <col min="15127" max="15128" width="5.7109375" style="41" customWidth="1"/>
    <col min="15129" max="15130" width="10.7109375" style="41" customWidth="1"/>
    <col min="15131" max="15131" width="6.140625" style="41" customWidth="1"/>
    <col min="15132" max="15132" width="8.140625" style="41" customWidth="1"/>
    <col min="15133" max="15135" width="4.28515625" style="41" customWidth="1"/>
    <col min="15136" max="15136" width="6.28515625" style="41" customWidth="1"/>
    <col min="15137" max="15363" width="11" style="41"/>
    <col min="15364" max="15364" width="4.140625" style="41" customWidth="1"/>
    <col min="15365" max="15365" width="8" style="41" customWidth="1"/>
    <col min="15366" max="15366" width="10.7109375" style="41" customWidth="1"/>
    <col min="15367" max="15367" width="8.140625" style="41" customWidth="1"/>
    <col min="15368" max="15373" width="8.42578125" style="41" customWidth="1"/>
    <col min="15374" max="15374" width="9.42578125" style="41" customWidth="1"/>
    <col min="15375" max="15375" width="71.42578125" style="41" customWidth="1"/>
    <col min="15376" max="15377" width="8.85546875" style="41" customWidth="1"/>
    <col min="15378" max="15378" width="30.7109375" style="41" customWidth="1"/>
    <col min="15379" max="15379" width="12.7109375" style="41" customWidth="1"/>
    <col min="15380" max="15380" width="11.85546875" style="41" customWidth="1"/>
    <col min="15381" max="15381" width="11" style="41" bestFit="1" customWidth="1"/>
    <col min="15382" max="15382" width="12.7109375" style="41" bestFit="1" customWidth="1"/>
    <col min="15383" max="15384" width="5.7109375" style="41" customWidth="1"/>
    <col min="15385" max="15386" width="10.7109375" style="41" customWidth="1"/>
    <col min="15387" max="15387" width="6.140625" style="41" customWidth="1"/>
    <col min="15388" max="15388" width="8.140625" style="41" customWidth="1"/>
    <col min="15389" max="15391" width="4.28515625" style="41" customWidth="1"/>
    <col min="15392" max="15392" width="6.28515625" style="41" customWidth="1"/>
    <col min="15393" max="15619" width="11" style="41"/>
    <col min="15620" max="15620" width="4.140625" style="41" customWidth="1"/>
    <col min="15621" max="15621" width="8" style="41" customWidth="1"/>
    <col min="15622" max="15622" width="10.7109375" style="41" customWidth="1"/>
    <col min="15623" max="15623" width="8.140625" style="41" customWidth="1"/>
    <col min="15624" max="15629" width="8.42578125" style="41" customWidth="1"/>
    <col min="15630" max="15630" width="9.42578125" style="41" customWidth="1"/>
    <col min="15631" max="15631" width="71.42578125" style="41" customWidth="1"/>
    <col min="15632" max="15633" width="8.85546875" style="41" customWidth="1"/>
    <col min="15634" max="15634" width="30.7109375" style="41" customWidth="1"/>
    <col min="15635" max="15635" width="12.7109375" style="41" customWidth="1"/>
    <col min="15636" max="15636" width="11.85546875" style="41" customWidth="1"/>
    <col min="15637" max="15637" width="11" style="41" bestFit="1" customWidth="1"/>
    <col min="15638" max="15638" width="12.7109375" style="41" bestFit="1" customWidth="1"/>
    <col min="15639" max="15640" width="5.7109375" style="41" customWidth="1"/>
    <col min="15641" max="15642" width="10.7109375" style="41" customWidth="1"/>
    <col min="15643" max="15643" width="6.140625" style="41" customWidth="1"/>
    <col min="15644" max="15644" width="8.140625" style="41" customWidth="1"/>
    <col min="15645" max="15647" width="4.28515625" style="41" customWidth="1"/>
    <col min="15648" max="15648" width="6.28515625" style="41" customWidth="1"/>
    <col min="15649" max="15875" width="11" style="41"/>
    <col min="15876" max="15876" width="4.140625" style="41" customWidth="1"/>
    <col min="15877" max="15877" width="8" style="41" customWidth="1"/>
    <col min="15878" max="15878" width="10.7109375" style="41" customWidth="1"/>
    <col min="15879" max="15879" width="8.140625" style="41" customWidth="1"/>
    <col min="15880" max="15885" width="8.42578125" style="41" customWidth="1"/>
    <col min="15886" max="15886" width="9.42578125" style="41" customWidth="1"/>
    <col min="15887" max="15887" width="71.42578125" style="41" customWidth="1"/>
    <col min="15888" max="15889" width="8.85546875" style="41" customWidth="1"/>
    <col min="15890" max="15890" width="30.7109375" style="41" customWidth="1"/>
    <col min="15891" max="15891" width="12.7109375" style="41" customWidth="1"/>
    <col min="15892" max="15892" width="11.85546875" style="41" customWidth="1"/>
    <col min="15893" max="15893" width="11" style="41" bestFit="1" customWidth="1"/>
    <col min="15894" max="15894" width="12.7109375" style="41" bestFit="1" customWidth="1"/>
    <col min="15895" max="15896" width="5.7109375" style="41" customWidth="1"/>
    <col min="15897" max="15898" width="10.7109375" style="41" customWidth="1"/>
    <col min="15899" max="15899" width="6.140625" style="41" customWidth="1"/>
    <col min="15900" max="15900" width="8.140625" style="41" customWidth="1"/>
    <col min="15901" max="15903" width="4.28515625" style="41" customWidth="1"/>
    <col min="15904" max="15904" width="6.28515625" style="41" customWidth="1"/>
    <col min="15905" max="16131" width="11" style="41"/>
    <col min="16132" max="16132" width="4.140625" style="41" customWidth="1"/>
    <col min="16133" max="16133" width="8" style="41" customWidth="1"/>
    <col min="16134" max="16134" width="10.7109375" style="41" customWidth="1"/>
    <col min="16135" max="16135" width="8.140625" style="41" customWidth="1"/>
    <col min="16136" max="16141" width="8.42578125" style="41" customWidth="1"/>
    <col min="16142" max="16142" width="9.42578125" style="41" customWidth="1"/>
    <col min="16143" max="16143" width="71.42578125" style="41" customWidth="1"/>
    <col min="16144" max="16145" width="8.85546875" style="41" customWidth="1"/>
    <col min="16146" max="16146" width="30.7109375" style="41" customWidth="1"/>
    <col min="16147" max="16147" width="12.7109375" style="41" customWidth="1"/>
    <col min="16148" max="16148" width="11.85546875" style="41" customWidth="1"/>
    <col min="16149" max="16149" width="11" style="41" bestFit="1" customWidth="1"/>
    <col min="16150" max="16150" width="12.7109375" style="41" bestFit="1" customWidth="1"/>
    <col min="16151" max="16152" width="5.7109375" style="41" customWidth="1"/>
    <col min="16153" max="16154" width="10.7109375" style="41" customWidth="1"/>
    <col min="16155" max="16155" width="6.140625" style="41" customWidth="1"/>
    <col min="16156" max="16156" width="8.140625" style="41" customWidth="1"/>
    <col min="16157" max="16159" width="4.28515625" style="41" customWidth="1"/>
    <col min="16160" max="16160" width="6.28515625" style="41" customWidth="1"/>
    <col min="16161" max="16384" width="11" style="41"/>
  </cols>
  <sheetData>
    <row r="1" spans="1:35" s="35" customFormat="1" ht="18" customHeight="1" x14ac:dyDescent="0.25">
      <c r="A1" s="119"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5" s="35" customFormat="1" ht="18.75" customHeight="1" thickBot="1" x14ac:dyDescent="0.3">
      <c r="A2" s="119" t="s">
        <v>221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5" s="35" customFormat="1" ht="15.75" customHeight="1" thickBot="1" x14ac:dyDescent="0.3">
      <c r="A3" s="120" t="s">
        <v>248</v>
      </c>
      <c r="B3" s="121"/>
      <c r="C3" s="121"/>
      <c r="D3" s="122"/>
      <c r="E3" s="61" t="s">
        <v>642</v>
      </c>
      <c r="F3" s="62"/>
      <c r="G3" s="63"/>
      <c r="H3" s="64" t="s">
        <v>249</v>
      </c>
      <c r="I3" s="65" t="s">
        <v>643</v>
      </c>
      <c r="J3" s="136"/>
      <c r="K3" s="137"/>
      <c r="L3" s="63"/>
      <c r="M3" s="123"/>
      <c r="N3" s="123"/>
      <c r="O3" s="66"/>
      <c r="P3" s="66"/>
      <c r="Q3" s="66"/>
      <c r="R3" s="66"/>
      <c r="S3" s="66"/>
      <c r="T3" s="66"/>
      <c r="U3" s="130" t="s">
        <v>252</v>
      </c>
      <c r="V3" s="131"/>
      <c r="W3" s="131"/>
      <c r="X3" s="131"/>
      <c r="Y3" s="131"/>
      <c r="Z3" s="131"/>
      <c r="AA3" s="131"/>
      <c r="AB3" s="131"/>
      <c r="AC3" s="131"/>
      <c r="AD3" s="131"/>
      <c r="AE3" s="131"/>
      <c r="AF3" s="132"/>
    </row>
    <row r="4" spans="1:35" s="35" customFormat="1" ht="27.75" customHeight="1" thickBot="1" x14ac:dyDescent="0.3">
      <c r="A4" s="124" t="s">
        <v>244</v>
      </c>
      <c r="B4" s="125"/>
      <c r="C4" s="125"/>
      <c r="D4" s="126"/>
      <c r="E4" s="67">
        <v>15339042521</v>
      </c>
      <c r="F4" s="63"/>
      <c r="G4" s="68"/>
      <c r="H4" s="69" t="s">
        <v>250</v>
      </c>
      <c r="I4" s="67">
        <v>1491041756</v>
      </c>
      <c r="J4" s="127"/>
      <c r="K4" s="128"/>
      <c r="L4" s="63"/>
      <c r="M4" s="63"/>
      <c r="N4" s="63"/>
      <c r="O4" s="66"/>
      <c r="P4" s="66"/>
      <c r="Q4" s="66"/>
      <c r="R4" s="66"/>
      <c r="S4" s="66"/>
      <c r="T4" s="66"/>
      <c r="U4" s="66"/>
      <c r="V4" s="129" t="s">
        <v>705</v>
      </c>
      <c r="W4" s="129"/>
      <c r="X4" s="129"/>
      <c r="Y4" s="129"/>
      <c r="Z4" s="129"/>
      <c r="AA4" s="129"/>
      <c r="AB4" s="129"/>
      <c r="AC4" s="129"/>
      <c r="AD4" s="129"/>
      <c r="AE4" s="129"/>
      <c r="AF4" s="129"/>
    </row>
    <row r="5" spans="1:35" s="35" customFormat="1" ht="27.75" customHeight="1" thickBot="1" x14ac:dyDescent="0.3">
      <c r="A5" s="133" t="s">
        <v>245</v>
      </c>
      <c r="B5" s="134"/>
      <c r="C5" s="134"/>
      <c r="D5" s="135"/>
      <c r="E5" s="70">
        <v>14792188493</v>
      </c>
      <c r="F5" s="63"/>
      <c r="G5" s="68"/>
      <c r="H5" s="71" t="s">
        <v>251</v>
      </c>
      <c r="I5" s="67">
        <v>1410755625</v>
      </c>
      <c r="J5" s="138"/>
      <c r="K5" s="139"/>
      <c r="L5" s="63"/>
      <c r="M5" s="63"/>
      <c r="N5" s="63"/>
      <c r="O5" s="66"/>
      <c r="P5" s="66"/>
      <c r="Q5" s="66"/>
      <c r="R5" s="66"/>
      <c r="S5" s="66"/>
      <c r="T5" s="66"/>
      <c r="U5" s="64" t="s">
        <v>154</v>
      </c>
      <c r="V5" s="140" t="s">
        <v>704</v>
      </c>
      <c r="W5" s="141"/>
      <c r="X5" s="141"/>
      <c r="Y5" s="141"/>
      <c r="Z5" s="141"/>
      <c r="AA5" s="141"/>
      <c r="AB5" s="141"/>
      <c r="AC5" s="141"/>
      <c r="AD5" s="141"/>
      <c r="AE5" s="141"/>
      <c r="AF5" s="142"/>
    </row>
    <row r="6" spans="1:35" s="35" customFormat="1" ht="15.75" customHeight="1" thickBot="1" x14ac:dyDescent="0.3">
      <c r="A6" s="143"/>
      <c r="B6" s="143"/>
      <c r="C6" s="143"/>
      <c r="D6" s="143"/>
      <c r="E6" s="143"/>
      <c r="F6" s="143"/>
      <c r="G6" s="143"/>
      <c r="H6" s="143"/>
      <c r="I6" s="143"/>
      <c r="J6" s="143"/>
      <c r="K6" s="143"/>
      <c r="L6" s="143"/>
      <c r="M6" s="143"/>
      <c r="N6" s="143"/>
      <c r="O6" s="66"/>
      <c r="P6" s="66"/>
      <c r="Q6" s="66"/>
      <c r="R6" s="66"/>
      <c r="S6" s="66"/>
      <c r="T6" s="66"/>
      <c r="U6" s="72" t="s">
        <v>155</v>
      </c>
      <c r="V6" s="144" t="s">
        <v>640</v>
      </c>
      <c r="W6" s="145"/>
      <c r="X6" s="145"/>
      <c r="Y6" s="145"/>
      <c r="Z6" s="145"/>
      <c r="AA6" s="145"/>
      <c r="AB6" s="145"/>
      <c r="AC6" s="145"/>
      <c r="AD6" s="145"/>
      <c r="AE6" s="145"/>
      <c r="AF6" s="146"/>
    </row>
    <row r="7" spans="1:35" s="35" customFormat="1" ht="33" customHeight="1" x14ac:dyDescent="0.25">
      <c r="A7" s="120" t="s">
        <v>246</v>
      </c>
      <c r="B7" s="121"/>
      <c r="C7" s="121"/>
      <c r="D7" s="122"/>
      <c r="E7" s="61"/>
      <c r="F7" s="147"/>
      <c r="G7" s="123"/>
      <c r="H7" s="123"/>
      <c r="I7" s="73"/>
      <c r="J7" s="123"/>
      <c r="K7" s="123"/>
      <c r="L7" s="123"/>
      <c r="M7" s="123"/>
      <c r="N7" s="123"/>
      <c r="O7" s="66"/>
      <c r="P7" s="66"/>
      <c r="Q7" s="66"/>
      <c r="R7" s="66"/>
      <c r="S7" s="66"/>
      <c r="T7" s="66"/>
      <c r="U7" s="69" t="s">
        <v>156</v>
      </c>
      <c r="V7" s="144" t="s">
        <v>641</v>
      </c>
      <c r="W7" s="145"/>
      <c r="X7" s="145"/>
      <c r="Y7" s="145"/>
      <c r="Z7" s="145"/>
      <c r="AA7" s="145"/>
      <c r="AB7" s="145"/>
      <c r="AC7" s="145"/>
      <c r="AD7" s="145"/>
      <c r="AE7" s="145"/>
      <c r="AF7" s="146"/>
      <c r="AH7" s="36"/>
      <c r="AI7" s="36"/>
    </row>
    <row r="8" spans="1:35" s="35" customFormat="1" ht="28.5" customHeight="1" thickBot="1" x14ac:dyDescent="0.3">
      <c r="A8" s="133" t="s">
        <v>247</v>
      </c>
      <c r="B8" s="134"/>
      <c r="C8" s="134"/>
      <c r="D8" s="135"/>
      <c r="E8" s="74"/>
      <c r="F8" s="149"/>
      <c r="G8" s="148"/>
      <c r="H8" s="148"/>
      <c r="I8" s="73"/>
      <c r="J8" s="148"/>
      <c r="K8" s="148"/>
      <c r="L8" s="148"/>
      <c r="M8" s="148"/>
      <c r="N8" s="148"/>
      <c r="O8" s="66"/>
      <c r="P8" s="66"/>
      <c r="Q8" s="66"/>
      <c r="R8" s="66"/>
      <c r="S8" s="66"/>
      <c r="T8" s="66"/>
      <c r="U8" s="75" t="s">
        <v>157</v>
      </c>
      <c r="V8" s="150" t="s">
        <v>703</v>
      </c>
      <c r="W8" s="151"/>
      <c r="X8" s="151"/>
      <c r="Y8" s="151"/>
      <c r="Z8" s="151"/>
      <c r="AA8" s="151"/>
      <c r="AB8" s="151"/>
      <c r="AC8" s="151"/>
      <c r="AD8" s="151"/>
      <c r="AE8" s="151"/>
      <c r="AF8" s="152"/>
    </row>
    <row r="9" spans="1:35" s="36" customFormat="1" ht="51.75" customHeight="1" x14ac:dyDescent="0.25">
      <c r="A9" s="106" t="s">
        <v>1</v>
      </c>
      <c r="B9" s="107"/>
      <c r="C9" s="107"/>
      <c r="D9" s="107"/>
      <c r="E9" s="107"/>
      <c r="F9" s="107"/>
      <c r="G9" s="107"/>
      <c r="H9" s="107"/>
      <c r="I9" s="107"/>
      <c r="J9" s="107"/>
      <c r="K9" s="107"/>
      <c r="L9" s="107"/>
      <c r="M9" s="107"/>
      <c r="N9" s="108"/>
      <c r="O9" s="109" t="s">
        <v>2</v>
      </c>
      <c r="P9" s="107"/>
      <c r="Q9" s="107"/>
      <c r="R9" s="107"/>
      <c r="S9" s="107"/>
      <c r="T9" s="107"/>
      <c r="U9" s="108"/>
      <c r="V9" s="109" t="s">
        <v>3</v>
      </c>
      <c r="W9" s="107"/>
      <c r="X9" s="107"/>
      <c r="Y9" s="107"/>
      <c r="Z9" s="108"/>
      <c r="AA9" s="109" t="s">
        <v>4</v>
      </c>
      <c r="AB9" s="107"/>
      <c r="AC9" s="107"/>
      <c r="AD9" s="107"/>
      <c r="AE9" s="108"/>
      <c r="AF9" s="76" t="s">
        <v>5</v>
      </c>
    </row>
    <row r="10" spans="1:35" s="35" customFormat="1" ht="18" customHeight="1" x14ac:dyDescent="0.25">
      <c r="A10" s="77">
        <v>1</v>
      </c>
      <c r="B10" s="78">
        <v>2</v>
      </c>
      <c r="C10" s="78">
        <v>3</v>
      </c>
      <c r="D10" s="95">
        <v>4</v>
      </c>
      <c r="E10" s="97"/>
      <c r="F10" s="79">
        <v>5</v>
      </c>
      <c r="G10" s="79">
        <v>6</v>
      </c>
      <c r="H10" s="79">
        <v>7</v>
      </c>
      <c r="I10" s="95">
        <v>8</v>
      </c>
      <c r="J10" s="96"/>
      <c r="K10" s="96"/>
      <c r="L10" s="80">
        <v>9</v>
      </c>
      <c r="M10" s="95">
        <v>10</v>
      </c>
      <c r="N10" s="97"/>
      <c r="O10" s="81">
        <v>11</v>
      </c>
      <c r="P10" s="81">
        <v>12</v>
      </c>
      <c r="Q10" s="81">
        <v>13</v>
      </c>
      <c r="R10" s="81">
        <v>14</v>
      </c>
      <c r="S10" s="81">
        <v>15</v>
      </c>
      <c r="T10" s="81">
        <v>16</v>
      </c>
      <c r="U10" s="81">
        <v>17</v>
      </c>
      <c r="V10" s="78">
        <v>18</v>
      </c>
      <c r="W10" s="78">
        <v>19</v>
      </c>
      <c r="X10" s="78">
        <v>20</v>
      </c>
      <c r="Y10" s="78">
        <v>21</v>
      </c>
      <c r="Z10" s="78">
        <v>22</v>
      </c>
      <c r="AA10" s="95">
        <v>23</v>
      </c>
      <c r="AB10" s="96"/>
      <c r="AC10" s="96"/>
      <c r="AD10" s="96"/>
      <c r="AE10" s="97"/>
      <c r="AF10" s="82">
        <v>24</v>
      </c>
    </row>
    <row r="11" spans="1:35" s="35" customFormat="1" ht="87.75" hidden="1" customHeight="1" thickTop="1" thickBot="1" x14ac:dyDescent="0.25">
      <c r="A11" s="113" t="s">
        <v>6</v>
      </c>
      <c r="B11" s="79"/>
      <c r="C11" s="102" t="s">
        <v>222</v>
      </c>
      <c r="D11" s="102" t="s">
        <v>158</v>
      </c>
      <c r="E11" s="79"/>
      <c r="F11" s="102" t="s">
        <v>7</v>
      </c>
      <c r="G11" s="79"/>
      <c r="H11" s="102" t="s">
        <v>8</v>
      </c>
      <c r="I11" s="79"/>
      <c r="J11" s="110" t="s">
        <v>9</v>
      </c>
      <c r="K11" s="111"/>
      <c r="L11" s="112"/>
      <c r="M11" s="110" t="s">
        <v>10</v>
      </c>
      <c r="N11" s="112"/>
      <c r="O11" s="115" t="s">
        <v>131</v>
      </c>
      <c r="P11" s="83"/>
      <c r="Q11" s="115" t="s">
        <v>126</v>
      </c>
      <c r="R11" s="83"/>
      <c r="S11" s="115" t="s">
        <v>127</v>
      </c>
      <c r="T11" s="117" t="s">
        <v>159</v>
      </c>
      <c r="U11" s="102" t="s">
        <v>11</v>
      </c>
      <c r="V11" s="100" t="s">
        <v>12</v>
      </c>
      <c r="W11" s="102" t="s">
        <v>13</v>
      </c>
      <c r="X11" s="102" t="s">
        <v>14</v>
      </c>
      <c r="Y11" s="102" t="s">
        <v>128</v>
      </c>
      <c r="Z11" s="79" t="s">
        <v>15</v>
      </c>
      <c r="AA11" s="79"/>
      <c r="AB11" s="104" t="s">
        <v>132</v>
      </c>
      <c r="AC11" s="104" t="s">
        <v>16</v>
      </c>
      <c r="AD11" s="104" t="s">
        <v>17</v>
      </c>
      <c r="AE11" s="104" t="s">
        <v>18</v>
      </c>
      <c r="AF11" s="98" t="s">
        <v>19</v>
      </c>
    </row>
    <row r="12" spans="1:35" s="35" customFormat="1" ht="94.5" customHeight="1" thickBot="1" x14ac:dyDescent="0.3">
      <c r="A12" s="114"/>
      <c r="B12" s="84" t="s">
        <v>55</v>
      </c>
      <c r="C12" s="103"/>
      <c r="D12" s="103"/>
      <c r="E12" s="84" t="s">
        <v>153</v>
      </c>
      <c r="F12" s="103"/>
      <c r="G12" s="84" t="s">
        <v>103</v>
      </c>
      <c r="H12" s="103"/>
      <c r="I12" s="84" t="s">
        <v>165</v>
      </c>
      <c r="J12" s="84" t="s">
        <v>20</v>
      </c>
      <c r="K12" s="84" t="s">
        <v>133</v>
      </c>
      <c r="L12" s="84" t="s">
        <v>21</v>
      </c>
      <c r="M12" s="84" t="s">
        <v>160</v>
      </c>
      <c r="N12" s="84" t="s">
        <v>130</v>
      </c>
      <c r="O12" s="116"/>
      <c r="P12" s="85" t="s">
        <v>224</v>
      </c>
      <c r="Q12" s="116"/>
      <c r="R12" s="85" t="s">
        <v>225</v>
      </c>
      <c r="S12" s="116"/>
      <c r="T12" s="118"/>
      <c r="U12" s="103"/>
      <c r="V12" s="101"/>
      <c r="W12" s="103"/>
      <c r="X12" s="103"/>
      <c r="Y12" s="103"/>
      <c r="Z12" s="84" t="s">
        <v>129</v>
      </c>
      <c r="AA12" s="86" t="s">
        <v>161</v>
      </c>
      <c r="AB12" s="105"/>
      <c r="AC12" s="105"/>
      <c r="AD12" s="105"/>
      <c r="AE12" s="105"/>
      <c r="AF12" s="99"/>
    </row>
    <row r="13" spans="1:35" ht="44.25" customHeight="1" thickBot="1" x14ac:dyDescent="0.3">
      <c r="A13" s="17">
        <v>1</v>
      </c>
      <c r="B13" s="17">
        <v>2018</v>
      </c>
      <c r="C13" s="3" t="s">
        <v>574</v>
      </c>
      <c r="D13" s="17">
        <v>5</v>
      </c>
      <c r="E13" s="3"/>
      <c r="F13" s="3" t="s">
        <v>107</v>
      </c>
      <c r="G13" s="3" t="s">
        <v>116</v>
      </c>
      <c r="H13" s="21" t="s">
        <v>423</v>
      </c>
      <c r="I13" s="21" t="s">
        <v>163</v>
      </c>
      <c r="J13" s="7">
        <v>45</v>
      </c>
      <c r="K13" s="37" t="str">
        <f>IF(J13=1,'Equivalencia BH-BMPT'!$D$2,IF(J13=2,'Equivalencia BH-BMPT'!$D$3,IF(J13=3,'Equivalencia BH-BMPT'!$D$4,IF(J13=4,'Equivalencia BH-BMPT'!$D$5,IF(J13=5,'Equivalencia BH-BMPT'!$D$6,IF(J13=6,'Equivalencia BH-BMPT'!$D$7,IF(J13=7,'Equivalencia BH-BMPT'!$D$8,IF(J13=8,'Equivalencia BH-BMPT'!$D$9,IF(J13=9,'Equivalencia BH-BMPT'!$D$10,IF(J13=10,'Equivalencia BH-BMPT'!$D$11,IF(J13=11,'Equivalencia BH-BMPT'!$D$12,IF(J13=12,'Equivalencia BH-BMPT'!$D$13,IF(J13=13,'Equivalencia BH-BMPT'!$D$14,IF(J13=14,'Equivalencia BH-BMPT'!$D$15,IF(J13=15,'Equivalencia BH-BMPT'!$D$16,IF(J13=16,'Equivalencia BH-BMPT'!$D$17,IF(J13=17,'Equivalencia BH-BMPT'!$D$18,IF(J13=18,'Equivalencia BH-BMPT'!$D$19,IF(J13=19,'Equivalencia BH-BMPT'!$D$20,IF(J13=20,'Equivalencia BH-BMPT'!$D$21,IF(J13=21,'Equivalencia BH-BMPT'!$D$22,IF(J13=22,'Equivalencia BH-BMPT'!$D$23,IF(J13=23,'Equivalencia BH-BMPT'!D24,IF(J13=24,'Equivalencia BH-BMPT'!$D$25,IF(J13=25,'Equivalencia BH-BMPT'!$D$26,IF(J13=26,'Equivalencia BH-BMPT'!$D$27,IF(J13=27,'Equivalencia BH-BMPT'!$D$28,IF(J13=28,'Equivalencia BH-BMPT'!$D$29,IF(J13=29,'Equivalencia BH-BMPT'!$D$30,IF(J13=30,'Equivalencia BH-BMPT'!$D$31,IF(J13=31,'Equivalencia BH-BMPT'!$D$32,IF(J13=32,'Equivalencia BH-BMPT'!$D$33,IF(J13=33,'Equivalencia BH-BMPT'!$D$34,IF(J13=34,'Equivalencia BH-BMPT'!$D$35,IF(J13=35,'Equivalencia BH-BMPT'!$D$36,IF(J13=36,'Equivalencia BH-BMPT'!$D$37,IF(J13=37,'Equivalencia BH-BMPT'!$D$38,IF(J13=38,'Equivalencia BH-BMPT'!D39,IF(J13=39,'Equivalencia BH-BMPT'!$D$40,IF(J13=40,'Equivalencia BH-BMPT'!$D$41,IF(J13=41,'Equivalencia BH-BMPT'!$D$42,IF(J13=42,'Equivalencia BH-BMPT'!$D$43,IF(J13=43,'Equivalencia BH-BMPT'!$D$44,IF(J13=44,'Equivalencia BH-BMPT'!$D$45,IF(J13=45,'Equivalencia BH-BMPT'!$D$46,"No ha seleccionado un número de programa")))))))))))))))))))))))))))))))))))))))))))))</f>
        <v>Gobernanza e influencia local, regional e internacional</v>
      </c>
      <c r="L13" s="22" t="s">
        <v>541</v>
      </c>
      <c r="M13" s="17">
        <v>79341582</v>
      </c>
      <c r="N13" s="26" t="s">
        <v>319</v>
      </c>
      <c r="O13" s="91">
        <v>93670918</v>
      </c>
      <c r="P13" s="92"/>
      <c r="Q13" s="91"/>
      <c r="R13" s="91">
        <v>1</v>
      </c>
      <c r="S13" s="91">
        <v>8515538</v>
      </c>
      <c r="T13" s="91">
        <f>O13-Q13+S13</f>
        <v>102186456</v>
      </c>
      <c r="U13" s="91">
        <v>89697000</v>
      </c>
      <c r="V13" s="25">
        <v>43115</v>
      </c>
      <c r="W13" s="25">
        <v>43115</v>
      </c>
      <c r="X13" s="25">
        <v>43479</v>
      </c>
      <c r="Y13" s="17">
        <v>330</v>
      </c>
      <c r="Z13" s="17">
        <v>30</v>
      </c>
      <c r="AA13" s="38"/>
      <c r="AB13" s="17"/>
      <c r="AC13" s="17" t="s">
        <v>544</v>
      </c>
      <c r="AD13" s="17"/>
      <c r="AE13" s="17"/>
      <c r="AF13" s="39">
        <f>SUM(U13/T13)</f>
        <v>0.87777777516816902</v>
      </c>
      <c r="AG13" s="40"/>
      <c r="AH13" s="40" t="b">
        <f>IF(I13="Funcionamiento",J13=0,J13="")</f>
        <v>0</v>
      </c>
    </row>
    <row r="14" spans="1:35" ht="44.25" customHeight="1" thickBot="1" x14ac:dyDescent="0.3">
      <c r="A14" s="17">
        <v>2</v>
      </c>
      <c r="B14" s="17">
        <v>2018</v>
      </c>
      <c r="C14" s="3" t="s">
        <v>575</v>
      </c>
      <c r="D14" s="17">
        <v>5</v>
      </c>
      <c r="E14" s="3"/>
      <c r="F14" s="3" t="s">
        <v>107</v>
      </c>
      <c r="G14" s="3" t="s">
        <v>116</v>
      </c>
      <c r="H14" s="21" t="s">
        <v>424</v>
      </c>
      <c r="I14" s="21" t="s">
        <v>163</v>
      </c>
      <c r="J14" s="7">
        <v>45</v>
      </c>
      <c r="K14" s="37"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BH-BMPT'!#REF!,IF(J14=24,'Equivalencia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BH-BMPT'!#REF!,IF(J14=39,'Equivalencia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22" t="s">
        <v>541</v>
      </c>
      <c r="M14" s="17">
        <v>80208621</v>
      </c>
      <c r="N14" s="26" t="s">
        <v>320</v>
      </c>
      <c r="O14" s="91">
        <v>97967749</v>
      </c>
      <c r="P14" s="92"/>
      <c r="Q14" s="91"/>
      <c r="R14" s="91">
        <v>1</v>
      </c>
      <c r="S14" s="91">
        <v>8906159</v>
      </c>
      <c r="T14" s="91">
        <f t="shared" ref="T14:T51" si="0">O14-Q14+S14</f>
        <v>106873908</v>
      </c>
      <c r="U14" s="91">
        <v>102717700</v>
      </c>
      <c r="V14" s="25">
        <v>43115</v>
      </c>
      <c r="W14" s="25">
        <v>43115</v>
      </c>
      <c r="X14" s="25">
        <v>43479</v>
      </c>
      <c r="Y14" s="17">
        <v>330</v>
      </c>
      <c r="Z14" s="17">
        <v>30</v>
      </c>
      <c r="AA14" s="38"/>
      <c r="AB14" s="17"/>
      <c r="AC14" s="17" t="s">
        <v>544</v>
      </c>
      <c r="AD14" s="17"/>
      <c r="AE14" s="17"/>
      <c r="AF14" s="39">
        <f t="shared" ref="AF14:AF82" si="1">SUM(U14/T14)</f>
        <v>0.96111110674459477</v>
      </c>
      <c r="AG14" s="40"/>
      <c r="AH14" s="40" t="b">
        <f t="shared" ref="AH14:AH82" si="2">IF(I14="Funcionamiento",J14=0,J14="")</f>
        <v>0</v>
      </c>
    </row>
    <row r="15" spans="1:35" ht="44.25" customHeight="1" thickBot="1" x14ac:dyDescent="0.3">
      <c r="A15" s="17">
        <v>3</v>
      </c>
      <c r="B15" s="17">
        <v>2018</v>
      </c>
      <c r="C15" s="3" t="s">
        <v>576</v>
      </c>
      <c r="D15" s="17">
        <v>5</v>
      </c>
      <c r="E15" s="3"/>
      <c r="F15" s="3" t="s">
        <v>107</v>
      </c>
      <c r="G15" s="3" t="s">
        <v>116</v>
      </c>
      <c r="H15" s="21" t="s">
        <v>425</v>
      </c>
      <c r="I15" s="21" t="s">
        <v>163</v>
      </c>
      <c r="J15" s="7">
        <v>45</v>
      </c>
      <c r="K15" s="37"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22" t="s">
        <v>541</v>
      </c>
      <c r="M15" s="17">
        <v>49729700</v>
      </c>
      <c r="N15" s="26" t="s">
        <v>321</v>
      </c>
      <c r="O15" s="91">
        <v>24921622</v>
      </c>
      <c r="P15" s="92"/>
      <c r="Q15" s="91"/>
      <c r="R15" s="91">
        <v>1</v>
      </c>
      <c r="S15" s="91">
        <v>2265602</v>
      </c>
      <c r="T15" s="91">
        <f t="shared" si="0"/>
        <v>27187224</v>
      </c>
      <c r="U15" s="91">
        <v>26129943</v>
      </c>
      <c r="V15" s="25">
        <v>43115</v>
      </c>
      <c r="W15" s="25">
        <v>43115</v>
      </c>
      <c r="X15" s="25">
        <v>43479</v>
      </c>
      <c r="Y15" s="17">
        <v>330</v>
      </c>
      <c r="Z15" s="17">
        <v>30</v>
      </c>
      <c r="AA15" s="38"/>
      <c r="AB15" s="17"/>
      <c r="AC15" s="17" t="s">
        <v>544</v>
      </c>
      <c r="AD15" s="17"/>
      <c r="AE15" s="17"/>
      <c r="AF15" s="39">
        <f t="shared" si="1"/>
        <v>0.96111110865897897</v>
      </c>
      <c r="AG15" s="40"/>
      <c r="AH15" s="40" t="b">
        <f t="shared" si="2"/>
        <v>0</v>
      </c>
    </row>
    <row r="16" spans="1:35" ht="44.25" customHeight="1" thickBot="1" x14ac:dyDescent="0.3">
      <c r="A16" s="17">
        <v>4</v>
      </c>
      <c r="B16" s="17">
        <v>2018</v>
      </c>
      <c r="C16" s="3" t="s">
        <v>577</v>
      </c>
      <c r="D16" s="17">
        <v>5</v>
      </c>
      <c r="E16" s="3"/>
      <c r="F16" s="3" t="s">
        <v>107</v>
      </c>
      <c r="G16" s="3" t="s">
        <v>116</v>
      </c>
      <c r="H16" s="21" t="s">
        <v>426</v>
      </c>
      <c r="I16" s="21" t="s">
        <v>163</v>
      </c>
      <c r="J16" s="7">
        <v>45</v>
      </c>
      <c r="K16" s="37"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22" t="s">
        <v>541</v>
      </c>
      <c r="M16" s="17">
        <v>52966422</v>
      </c>
      <c r="N16" s="26" t="s">
        <v>322</v>
      </c>
      <c r="O16" s="91">
        <v>71500000</v>
      </c>
      <c r="P16" s="92"/>
      <c r="Q16" s="91"/>
      <c r="R16" s="91">
        <v>2</v>
      </c>
      <c r="S16" s="91">
        <v>10100000</v>
      </c>
      <c r="T16" s="91">
        <f t="shared" si="0"/>
        <v>81600000</v>
      </c>
      <c r="U16" s="91">
        <v>71400000</v>
      </c>
      <c r="V16" s="25">
        <v>43116</v>
      </c>
      <c r="W16" s="25">
        <v>43116</v>
      </c>
      <c r="X16" s="25">
        <v>43480</v>
      </c>
      <c r="Y16" s="17">
        <v>330</v>
      </c>
      <c r="Z16" s="17">
        <v>30</v>
      </c>
      <c r="AA16" s="38"/>
      <c r="AB16" s="17"/>
      <c r="AC16" s="17" t="s">
        <v>544</v>
      </c>
      <c r="AD16" s="17"/>
      <c r="AE16" s="17"/>
      <c r="AF16" s="39">
        <f>SUM(U16/T16)</f>
        <v>0.875</v>
      </c>
      <c r="AG16" s="40"/>
      <c r="AH16" s="40" t="b">
        <f>IF(I16="Funcionamiento",J16=0,J16="")</f>
        <v>0</v>
      </c>
    </row>
    <row r="17" spans="1:34" ht="44.25" customHeight="1" thickBot="1" x14ac:dyDescent="0.3">
      <c r="A17" s="17">
        <v>5</v>
      </c>
      <c r="B17" s="17">
        <v>2018</v>
      </c>
      <c r="C17" s="3" t="s">
        <v>578</v>
      </c>
      <c r="D17" s="17">
        <v>5</v>
      </c>
      <c r="E17" s="3"/>
      <c r="F17" s="3" t="s">
        <v>107</v>
      </c>
      <c r="G17" s="3" t="s">
        <v>116</v>
      </c>
      <c r="H17" s="21" t="s">
        <v>427</v>
      </c>
      <c r="I17" s="21" t="s">
        <v>163</v>
      </c>
      <c r="J17" s="7">
        <v>45</v>
      </c>
      <c r="K17" s="37"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22" t="s">
        <v>541</v>
      </c>
      <c r="M17" s="17">
        <v>1015437538</v>
      </c>
      <c r="N17" s="26" t="s">
        <v>323</v>
      </c>
      <c r="O17" s="91">
        <v>46405777</v>
      </c>
      <c r="P17" s="92"/>
      <c r="Q17" s="91"/>
      <c r="R17" s="91">
        <v>1</v>
      </c>
      <c r="S17" s="91">
        <v>4218707</v>
      </c>
      <c r="T17" s="91">
        <f t="shared" si="0"/>
        <v>50624484</v>
      </c>
      <c r="U17" s="91">
        <v>48425130</v>
      </c>
      <c r="V17" s="25">
        <v>43116</v>
      </c>
      <c r="W17" s="25">
        <v>43116</v>
      </c>
      <c r="X17" s="25">
        <v>43480</v>
      </c>
      <c r="Y17" s="17">
        <v>330</v>
      </c>
      <c r="Z17" s="17">
        <v>30</v>
      </c>
      <c r="AA17" s="38"/>
      <c r="AB17" s="17"/>
      <c r="AC17" s="17" t="s">
        <v>544</v>
      </c>
      <c r="AD17" s="17"/>
      <c r="AE17" s="17"/>
      <c r="AF17" s="39">
        <f>SUM(U17/T17)</f>
        <v>0.95655552755856232</v>
      </c>
      <c r="AG17" s="40"/>
      <c r="AH17" s="40" t="b">
        <f>IF(I17="Funcionamiento",J17=0,J17="")</f>
        <v>0</v>
      </c>
    </row>
    <row r="18" spans="1:34" ht="44.25" customHeight="1" thickBot="1" x14ac:dyDescent="0.3">
      <c r="A18" s="17">
        <v>6</v>
      </c>
      <c r="B18" s="17">
        <v>2018</v>
      </c>
      <c r="C18" s="3" t="s">
        <v>579</v>
      </c>
      <c r="D18" s="17">
        <v>5</v>
      </c>
      <c r="E18" s="3"/>
      <c r="F18" s="3" t="s">
        <v>107</v>
      </c>
      <c r="G18" s="3" t="s">
        <v>116</v>
      </c>
      <c r="H18" s="21" t="s">
        <v>428</v>
      </c>
      <c r="I18" s="21" t="s">
        <v>163</v>
      </c>
      <c r="J18" s="7">
        <v>45</v>
      </c>
      <c r="K18" s="37"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22" t="s">
        <v>541</v>
      </c>
      <c r="M18" s="17">
        <v>1023938431</v>
      </c>
      <c r="N18" s="26" t="s">
        <v>324</v>
      </c>
      <c r="O18" s="91">
        <v>46405777</v>
      </c>
      <c r="P18" s="92"/>
      <c r="Q18" s="91"/>
      <c r="R18" s="91">
        <v>1</v>
      </c>
      <c r="S18" s="91">
        <v>4218707</v>
      </c>
      <c r="T18" s="91">
        <f t="shared" si="0"/>
        <v>50624484</v>
      </c>
      <c r="U18" s="91">
        <v>48374507</v>
      </c>
      <c r="V18" s="25">
        <v>43117</v>
      </c>
      <c r="W18" s="25">
        <v>43117</v>
      </c>
      <c r="X18" s="25">
        <v>43481</v>
      </c>
      <c r="Y18" s="17">
        <v>330</v>
      </c>
      <c r="Z18" s="17">
        <v>30</v>
      </c>
      <c r="AA18" s="38"/>
      <c r="AB18" s="17"/>
      <c r="AC18" s="17" t="s">
        <v>544</v>
      </c>
      <c r="AD18" s="17"/>
      <c r="AE18" s="17"/>
      <c r="AF18" s="39">
        <f>SUM(U18/T18)</f>
        <v>0.95555555687244143</v>
      </c>
      <c r="AG18" s="40"/>
      <c r="AH18" s="40" t="b">
        <f>IF(I18="Funcionamiento",J18=0,J18="")</f>
        <v>0</v>
      </c>
    </row>
    <row r="19" spans="1:34" ht="44.25" customHeight="1" thickBot="1" x14ac:dyDescent="0.3">
      <c r="A19" s="17">
        <v>7</v>
      </c>
      <c r="B19" s="17">
        <v>2018</v>
      </c>
      <c r="C19" s="3" t="s">
        <v>580</v>
      </c>
      <c r="D19" s="17">
        <v>5</v>
      </c>
      <c r="E19" s="3"/>
      <c r="F19" s="3" t="s">
        <v>107</v>
      </c>
      <c r="G19" s="3" t="s">
        <v>116</v>
      </c>
      <c r="H19" s="21" t="s">
        <v>429</v>
      </c>
      <c r="I19" s="21" t="s">
        <v>163</v>
      </c>
      <c r="J19" s="7">
        <v>45</v>
      </c>
      <c r="K19" s="37"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22" t="s">
        <v>541</v>
      </c>
      <c r="M19" s="17">
        <v>93238085</v>
      </c>
      <c r="N19" s="26" t="s">
        <v>325</v>
      </c>
      <c r="O19" s="91">
        <v>52421336</v>
      </c>
      <c r="P19" s="92"/>
      <c r="Q19" s="91"/>
      <c r="R19" s="91">
        <v>1</v>
      </c>
      <c r="S19" s="91">
        <v>4765576</v>
      </c>
      <c r="T19" s="91">
        <f t="shared" si="0"/>
        <v>57186912</v>
      </c>
      <c r="U19" s="91">
        <v>54645272</v>
      </c>
      <c r="V19" s="25">
        <v>43117</v>
      </c>
      <c r="W19" s="25">
        <v>43117</v>
      </c>
      <c r="X19" s="25">
        <v>43481</v>
      </c>
      <c r="Y19" s="17">
        <v>330</v>
      </c>
      <c r="Z19" s="17">
        <v>30</v>
      </c>
      <c r="AA19" s="38"/>
      <c r="AB19" s="17"/>
      <c r="AC19" s="17" t="s">
        <v>544</v>
      </c>
      <c r="AD19" s="17"/>
      <c r="AE19" s="17"/>
      <c r="AF19" s="39">
        <f>SUM(U19/T19)</f>
        <v>0.95555556488169879</v>
      </c>
      <c r="AG19" s="40"/>
      <c r="AH19" s="40" t="b">
        <f>IF(I19="Funcionamiento",J19=0,J19="")</f>
        <v>0</v>
      </c>
    </row>
    <row r="20" spans="1:34" ht="44.25" customHeight="1" thickBot="1" x14ac:dyDescent="0.3">
      <c r="A20" s="17">
        <v>8</v>
      </c>
      <c r="B20" s="17">
        <v>2018</v>
      </c>
      <c r="C20" s="3" t="s">
        <v>581</v>
      </c>
      <c r="D20" s="17">
        <v>5</v>
      </c>
      <c r="E20" s="3"/>
      <c r="F20" s="3" t="s">
        <v>107</v>
      </c>
      <c r="G20" s="3" t="s">
        <v>116</v>
      </c>
      <c r="H20" s="21" t="s">
        <v>430</v>
      </c>
      <c r="I20" s="21" t="s">
        <v>163</v>
      </c>
      <c r="J20" s="7">
        <v>45</v>
      </c>
      <c r="K20" s="37"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22" t="s">
        <v>541</v>
      </c>
      <c r="M20" s="17">
        <v>1074416048</v>
      </c>
      <c r="N20" s="26" t="s">
        <v>326</v>
      </c>
      <c r="O20" s="91">
        <v>54999439</v>
      </c>
      <c r="P20" s="92"/>
      <c r="Q20" s="91"/>
      <c r="R20" s="91">
        <v>1</v>
      </c>
      <c r="S20" s="91">
        <v>4999949</v>
      </c>
      <c r="T20" s="91">
        <f t="shared" si="0"/>
        <v>59999388</v>
      </c>
      <c r="U20" s="91">
        <v>57332748</v>
      </c>
      <c r="V20" s="25">
        <v>43117</v>
      </c>
      <c r="W20" s="25">
        <v>43117</v>
      </c>
      <c r="X20" s="25">
        <v>43481</v>
      </c>
      <c r="Y20" s="17">
        <v>330</v>
      </c>
      <c r="Z20" s="17">
        <v>30</v>
      </c>
      <c r="AA20" s="38"/>
      <c r="AB20" s="17"/>
      <c r="AC20" s="17" t="s">
        <v>544</v>
      </c>
      <c r="AD20" s="17"/>
      <c r="AE20" s="17"/>
      <c r="AF20" s="39">
        <f>SUM(U20/T20)</f>
        <v>0.95555554666657605</v>
      </c>
      <c r="AG20" s="40"/>
      <c r="AH20" s="40" t="b">
        <f>IF(I20="Funcionamiento",J20=0,J20="")</f>
        <v>0</v>
      </c>
    </row>
    <row r="21" spans="1:34" ht="44.25" customHeight="1" thickBot="1" x14ac:dyDescent="0.3">
      <c r="A21" s="17">
        <v>9</v>
      </c>
      <c r="B21" s="17">
        <v>2018</v>
      </c>
      <c r="C21" s="3" t="s">
        <v>582</v>
      </c>
      <c r="D21" s="17">
        <v>5</v>
      </c>
      <c r="E21" s="3"/>
      <c r="F21" s="3" t="s">
        <v>107</v>
      </c>
      <c r="G21" s="3" t="s">
        <v>116</v>
      </c>
      <c r="H21" s="21" t="s">
        <v>431</v>
      </c>
      <c r="I21" s="21" t="s">
        <v>163</v>
      </c>
      <c r="J21" s="7">
        <v>45</v>
      </c>
      <c r="K21" s="37"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22" t="s">
        <v>541</v>
      </c>
      <c r="M21" s="17">
        <v>36306305</v>
      </c>
      <c r="N21" s="26" t="s">
        <v>327</v>
      </c>
      <c r="O21" s="91">
        <v>83358517</v>
      </c>
      <c r="P21" s="92"/>
      <c r="Q21" s="91"/>
      <c r="R21" s="91">
        <v>1</v>
      </c>
      <c r="S21" s="91">
        <v>7578047</v>
      </c>
      <c r="T21" s="91">
        <f t="shared" si="0"/>
        <v>90936564</v>
      </c>
      <c r="U21" s="91">
        <v>86894938</v>
      </c>
      <c r="V21" s="25">
        <v>43117</v>
      </c>
      <c r="W21" s="25" t="s">
        <v>542</v>
      </c>
      <c r="X21" s="25">
        <v>43481</v>
      </c>
      <c r="Y21" s="17">
        <v>330</v>
      </c>
      <c r="Z21" s="17">
        <v>30</v>
      </c>
      <c r="AA21" s="38"/>
      <c r="AB21" s="17"/>
      <c r="AC21" s="17" t="s">
        <v>544</v>
      </c>
      <c r="AD21" s="17"/>
      <c r="AE21" s="17"/>
      <c r="AF21" s="39">
        <f t="shared" si="1"/>
        <v>0.9555555452919906</v>
      </c>
      <c r="AG21" s="40"/>
      <c r="AH21" s="40" t="b">
        <f t="shared" si="2"/>
        <v>0</v>
      </c>
    </row>
    <row r="22" spans="1:34" ht="44.25" customHeight="1" thickBot="1" x14ac:dyDescent="0.3">
      <c r="A22" s="17">
        <v>10</v>
      </c>
      <c r="B22" s="17">
        <v>2018</v>
      </c>
      <c r="C22" s="3" t="s">
        <v>583</v>
      </c>
      <c r="D22" s="17">
        <v>5</v>
      </c>
      <c r="E22" s="3"/>
      <c r="F22" s="3" t="s">
        <v>107</v>
      </c>
      <c r="G22" s="3" t="s">
        <v>116</v>
      </c>
      <c r="H22" s="21" t="s">
        <v>432</v>
      </c>
      <c r="I22" s="21" t="s">
        <v>163</v>
      </c>
      <c r="J22" s="7">
        <v>45</v>
      </c>
      <c r="K22" s="37"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22" t="s">
        <v>541</v>
      </c>
      <c r="M22" s="17">
        <v>1010200869</v>
      </c>
      <c r="N22" s="26" t="s">
        <v>328</v>
      </c>
      <c r="O22" s="91">
        <v>24921622</v>
      </c>
      <c r="P22" s="92"/>
      <c r="Q22" s="91"/>
      <c r="R22" s="91">
        <v>1</v>
      </c>
      <c r="S22" s="91">
        <v>2265602</v>
      </c>
      <c r="T22" s="91">
        <f t="shared" si="0"/>
        <v>27187224</v>
      </c>
      <c r="U22" s="91">
        <v>25978903</v>
      </c>
      <c r="V22" s="25">
        <v>43117</v>
      </c>
      <c r="W22" s="25">
        <v>43117</v>
      </c>
      <c r="X22" s="25">
        <v>43481</v>
      </c>
      <c r="Y22" s="17">
        <v>330</v>
      </c>
      <c r="Z22" s="17">
        <v>30</v>
      </c>
      <c r="AA22" s="38"/>
      <c r="AB22" s="17"/>
      <c r="AC22" s="17" t="s">
        <v>544</v>
      </c>
      <c r="AD22" s="17"/>
      <c r="AE22" s="17"/>
      <c r="AF22" s="39">
        <f t="shared" si="1"/>
        <v>0.95555555800768777</v>
      </c>
      <c r="AG22" s="40"/>
      <c r="AH22" s="40" t="b">
        <f t="shared" si="2"/>
        <v>0</v>
      </c>
    </row>
    <row r="23" spans="1:34" ht="44.25" customHeight="1" thickBot="1" x14ac:dyDescent="0.3">
      <c r="A23" s="17">
        <v>11</v>
      </c>
      <c r="B23" s="17">
        <v>2018</v>
      </c>
      <c r="C23" s="3" t="s">
        <v>584</v>
      </c>
      <c r="D23" s="17">
        <v>5</v>
      </c>
      <c r="E23" s="3"/>
      <c r="F23" s="3" t="s">
        <v>107</v>
      </c>
      <c r="G23" s="3" t="s">
        <v>116</v>
      </c>
      <c r="H23" s="21" t="s">
        <v>433</v>
      </c>
      <c r="I23" s="21" t="s">
        <v>163</v>
      </c>
      <c r="J23" s="7">
        <v>45</v>
      </c>
      <c r="K23" s="37"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22" t="s">
        <v>541</v>
      </c>
      <c r="M23" s="17">
        <v>80761043</v>
      </c>
      <c r="N23" s="26" t="s">
        <v>329</v>
      </c>
      <c r="O23" s="91">
        <v>52421336</v>
      </c>
      <c r="P23" s="92"/>
      <c r="Q23" s="91"/>
      <c r="R23" s="91">
        <v>1</v>
      </c>
      <c r="S23" s="91">
        <v>4765576</v>
      </c>
      <c r="T23" s="91">
        <f t="shared" si="0"/>
        <v>57186912</v>
      </c>
      <c r="U23" s="91">
        <v>54645271</v>
      </c>
      <c r="V23" s="25">
        <v>43117</v>
      </c>
      <c r="W23" s="25">
        <v>43117</v>
      </c>
      <c r="X23" s="25">
        <v>43481</v>
      </c>
      <c r="Y23" s="17">
        <v>330</v>
      </c>
      <c r="Z23" s="17">
        <v>30</v>
      </c>
      <c r="AA23" s="38"/>
      <c r="AB23" s="17"/>
      <c r="AC23" s="17" t="s">
        <v>544</v>
      </c>
      <c r="AD23" s="17"/>
      <c r="AE23" s="17"/>
      <c r="AF23" s="39">
        <f t="shared" si="1"/>
        <v>0.95555554739518023</v>
      </c>
      <c r="AG23" s="40"/>
      <c r="AH23" s="40" t="b">
        <f t="shared" si="2"/>
        <v>0</v>
      </c>
    </row>
    <row r="24" spans="1:34" ht="44.25" customHeight="1" thickBot="1" x14ac:dyDescent="0.3">
      <c r="A24" s="17">
        <v>12</v>
      </c>
      <c r="B24" s="17">
        <v>2018</v>
      </c>
      <c r="C24" s="3" t="s">
        <v>585</v>
      </c>
      <c r="D24" s="17">
        <v>5</v>
      </c>
      <c r="E24" s="3"/>
      <c r="F24" s="3" t="s">
        <v>107</v>
      </c>
      <c r="G24" s="3" t="s">
        <v>116</v>
      </c>
      <c r="H24" s="21" t="s">
        <v>434</v>
      </c>
      <c r="I24" s="21" t="s">
        <v>163</v>
      </c>
      <c r="J24" s="7">
        <v>45</v>
      </c>
      <c r="K24" s="37"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22" t="s">
        <v>541</v>
      </c>
      <c r="M24" s="17">
        <v>51875915</v>
      </c>
      <c r="N24" s="26" t="s">
        <v>330</v>
      </c>
      <c r="O24" s="91">
        <v>52421336</v>
      </c>
      <c r="P24" s="92"/>
      <c r="Q24" s="91"/>
      <c r="R24" s="91">
        <v>1</v>
      </c>
      <c r="S24" s="91">
        <v>4765576</v>
      </c>
      <c r="T24" s="91">
        <f t="shared" si="0"/>
        <v>57186912</v>
      </c>
      <c r="U24" s="91">
        <v>54486419</v>
      </c>
      <c r="V24" s="25">
        <v>43118</v>
      </c>
      <c r="W24" s="25">
        <v>43118</v>
      </c>
      <c r="X24" s="25">
        <v>43482</v>
      </c>
      <c r="Y24" s="17">
        <v>330</v>
      </c>
      <c r="Z24" s="17">
        <v>30</v>
      </c>
      <c r="AA24" s="38"/>
      <c r="AB24" s="17"/>
      <c r="AC24" s="17" t="s">
        <v>544</v>
      </c>
      <c r="AD24" s="17"/>
      <c r="AE24" s="17"/>
      <c r="AF24" s="39">
        <f t="shared" si="1"/>
        <v>0.95277777894354565</v>
      </c>
      <c r="AG24" s="40"/>
      <c r="AH24" s="40" t="b">
        <f t="shared" si="2"/>
        <v>0</v>
      </c>
    </row>
    <row r="25" spans="1:34" ht="44.25" customHeight="1" thickBot="1" x14ac:dyDescent="0.3">
      <c r="A25" s="17">
        <v>13</v>
      </c>
      <c r="B25" s="17">
        <v>2018</v>
      </c>
      <c r="C25" s="3" t="s">
        <v>586</v>
      </c>
      <c r="D25" s="17">
        <v>5</v>
      </c>
      <c r="E25" s="3"/>
      <c r="F25" s="3" t="s">
        <v>107</v>
      </c>
      <c r="G25" s="3" t="s">
        <v>116</v>
      </c>
      <c r="H25" s="21" t="s">
        <v>435</v>
      </c>
      <c r="I25" s="21" t="s">
        <v>163</v>
      </c>
      <c r="J25" s="7">
        <v>45</v>
      </c>
      <c r="K25" s="37"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22" t="s">
        <v>541</v>
      </c>
      <c r="M25" s="17">
        <v>94541052</v>
      </c>
      <c r="N25" s="26" t="s">
        <v>331</v>
      </c>
      <c r="O25" s="91">
        <v>49843244</v>
      </c>
      <c r="P25" s="92"/>
      <c r="Q25" s="91"/>
      <c r="R25" s="91"/>
      <c r="S25" s="91"/>
      <c r="T25" s="91">
        <f t="shared" si="0"/>
        <v>49843244</v>
      </c>
      <c r="U25" s="91">
        <v>47275561</v>
      </c>
      <c r="V25" s="25">
        <v>43118</v>
      </c>
      <c r="W25" s="25">
        <v>43118</v>
      </c>
      <c r="X25" s="25">
        <v>43451</v>
      </c>
      <c r="Y25" s="17">
        <v>330</v>
      </c>
      <c r="Z25" s="17"/>
      <c r="AA25" s="38"/>
      <c r="AB25" s="17"/>
      <c r="AC25" s="17"/>
      <c r="AD25" s="17" t="s">
        <v>544</v>
      </c>
      <c r="AE25" s="17"/>
      <c r="AF25" s="39">
        <f t="shared" si="1"/>
        <v>0.94848483377205539</v>
      </c>
      <c r="AG25" s="40"/>
      <c r="AH25" s="40" t="b">
        <f t="shared" si="2"/>
        <v>0</v>
      </c>
    </row>
    <row r="26" spans="1:34" ht="44.25" customHeight="1" thickBot="1" x14ac:dyDescent="0.3">
      <c r="A26" s="17">
        <v>14</v>
      </c>
      <c r="B26" s="17">
        <v>2018</v>
      </c>
      <c r="C26" s="3" t="s">
        <v>587</v>
      </c>
      <c r="D26" s="17">
        <v>5</v>
      </c>
      <c r="E26" s="3"/>
      <c r="F26" s="3" t="s">
        <v>107</v>
      </c>
      <c r="G26" s="3" t="s">
        <v>116</v>
      </c>
      <c r="H26" s="21" t="s">
        <v>436</v>
      </c>
      <c r="I26" s="21" t="s">
        <v>163</v>
      </c>
      <c r="J26" s="7">
        <v>45</v>
      </c>
      <c r="K26" s="37"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22" t="s">
        <v>541</v>
      </c>
      <c r="M26" s="17">
        <v>41560087</v>
      </c>
      <c r="N26" s="26" t="s">
        <v>332</v>
      </c>
      <c r="O26" s="91">
        <v>29218453</v>
      </c>
      <c r="P26" s="92"/>
      <c r="Q26" s="91"/>
      <c r="R26" s="91">
        <v>1</v>
      </c>
      <c r="S26" s="91">
        <v>1151030</v>
      </c>
      <c r="T26" s="91">
        <f t="shared" si="0"/>
        <v>30369483</v>
      </c>
      <c r="U26" s="91">
        <v>30369483</v>
      </c>
      <c r="V26" s="25">
        <v>43118</v>
      </c>
      <c r="W26" s="25">
        <v>43118</v>
      </c>
      <c r="X26" s="25">
        <v>43464</v>
      </c>
      <c r="Y26" s="17">
        <v>330</v>
      </c>
      <c r="Z26" s="17">
        <v>13</v>
      </c>
      <c r="AA26" s="38"/>
      <c r="AB26" s="17"/>
      <c r="AC26" s="17"/>
      <c r="AD26" s="17" t="s">
        <v>544</v>
      </c>
      <c r="AE26" s="17"/>
      <c r="AF26" s="39">
        <f t="shared" si="1"/>
        <v>1</v>
      </c>
      <c r="AG26" s="40"/>
      <c r="AH26" s="40" t="b">
        <f t="shared" si="2"/>
        <v>0</v>
      </c>
    </row>
    <row r="27" spans="1:34" ht="44.25" customHeight="1" thickBot="1" x14ac:dyDescent="0.3">
      <c r="A27" s="17">
        <v>15</v>
      </c>
      <c r="B27" s="17">
        <v>2018</v>
      </c>
      <c r="C27" s="3" t="s">
        <v>588</v>
      </c>
      <c r="D27" s="17">
        <v>5</v>
      </c>
      <c r="E27" s="3"/>
      <c r="F27" s="3" t="s">
        <v>107</v>
      </c>
      <c r="G27" s="3" t="s">
        <v>116</v>
      </c>
      <c r="H27" s="21" t="s">
        <v>437</v>
      </c>
      <c r="I27" s="21" t="s">
        <v>163</v>
      </c>
      <c r="J27" s="7">
        <v>45</v>
      </c>
      <c r="K27" s="37"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22" t="s">
        <v>541</v>
      </c>
      <c r="M27" s="17">
        <v>19487206</v>
      </c>
      <c r="N27" s="26" t="s">
        <v>333</v>
      </c>
      <c r="O27" s="91">
        <v>73046127</v>
      </c>
      <c r="P27" s="92"/>
      <c r="Q27" s="91"/>
      <c r="R27" s="91">
        <v>1</v>
      </c>
      <c r="S27" s="91">
        <v>6640557</v>
      </c>
      <c r="T27" s="91">
        <f t="shared" si="0"/>
        <v>79686684</v>
      </c>
      <c r="U27" s="91">
        <v>75923702</v>
      </c>
      <c r="V27" s="25">
        <v>43118</v>
      </c>
      <c r="W27" s="25">
        <v>43118</v>
      </c>
      <c r="X27" s="25">
        <v>43481</v>
      </c>
      <c r="Y27" s="17">
        <v>330</v>
      </c>
      <c r="Z27" s="17">
        <v>30</v>
      </c>
      <c r="AA27" s="38"/>
      <c r="AB27" s="17"/>
      <c r="AC27" s="17" t="s">
        <v>544</v>
      </c>
      <c r="AD27" s="17"/>
      <c r="AE27" s="17"/>
      <c r="AF27" s="39">
        <f t="shared" si="1"/>
        <v>0.95277778154252224</v>
      </c>
      <c r="AG27" s="40"/>
      <c r="AH27" s="40" t="b">
        <f t="shared" si="2"/>
        <v>0</v>
      </c>
    </row>
    <row r="28" spans="1:34" ht="44.25" customHeight="1" thickBot="1" x14ac:dyDescent="0.3">
      <c r="A28" s="17">
        <v>16</v>
      </c>
      <c r="B28" s="17">
        <v>2018</v>
      </c>
      <c r="C28" s="3" t="s">
        <v>589</v>
      </c>
      <c r="D28" s="17">
        <v>5</v>
      </c>
      <c r="E28" s="3"/>
      <c r="F28" s="3" t="s">
        <v>107</v>
      </c>
      <c r="G28" s="3" t="s">
        <v>116</v>
      </c>
      <c r="H28" s="21" t="s">
        <v>438</v>
      </c>
      <c r="I28" s="21" t="s">
        <v>163</v>
      </c>
      <c r="J28" s="7">
        <v>45</v>
      </c>
      <c r="K28" s="37"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22" t="s">
        <v>541</v>
      </c>
      <c r="M28" s="17">
        <v>1019049295</v>
      </c>
      <c r="N28" s="26" t="s">
        <v>334</v>
      </c>
      <c r="O28" s="91">
        <v>46405777</v>
      </c>
      <c r="P28" s="92"/>
      <c r="Q28" s="91"/>
      <c r="R28" s="91">
        <v>1</v>
      </c>
      <c r="S28" s="91">
        <v>4218707</v>
      </c>
      <c r="T28" s="91">
        <f t="shared" si="0"/>
        <v>50624484</v>
      </c>
      <c r="U28" s="91">
        <v>48233883</v>
      </c>
      <c r="V28" s="25">
        <v>43118</v>
      </c>
      <c r="W28" s="25">
        <v>43118</v>
      </c>
      <c r="X28" s="25">
        <v>43481</v>
      </c>
      <c r="Y28" s="17">
        <v>330</v>
      </c>
      <c r="Z28" s="17">
        <v>30</v>
      </c>
      <c r="AA28" s="38"/>
      <c r="AB28" s="17"/>
      <c r="AC28" s="17" t="s">
        <v>544</v>
      </c>
      <c r="AD28" s="17"/>
      <c r="AE28" s="17"/>
      <c r="AF28" s="39">
        <f t="shared" si="1"/>
        <v>0.95277777053490564</v>
      </c>
      <c r="AG28" s="40"/>
      <c r="AH28" s="40" t="b">
        <f t="shared" si="2"/>
        <v>0</v>
      </c>
    </row>
    <row r="29" spans="1:34" ht="44.25" customHeight="1" thickBot="1" x14ac:dyDescent="0.3">
      <c r="A29" s="17">
        <v>17</v>
      </c>
      <c r="B29" s="17">
        <v>2018</v>
      </c>
      <c r="C29" s="3" t="s">
        <v>590</v>
      </c>
      <c r="D29" s="17">
        <v>5</v>
      </c>
      <c r="E29" s="3"/>
      <c r="F29" s="3" t="s">
        <v>107</v>
      </c>
      <c r="G29" s="3" t="s">
        <v>116</v>
      </c>
      <c r="H29" s="21" t="s">
        <v>436</v>
      </c>
      <c r="I29" s="21" t="s">
        <v>163</v>
      </c>
      <c r="J29" s="7">
        <v>45</v>
      </c>
      <c r="K29" s="37"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22" t="s">
        <v>541</v>
      </c>
      <c r="M29" s="17">
        <v>52532222</v>
      </c>
      <c r="N29" s="26" t="s">
        <v>335</v>
      </c>
      <c r="O29" s="91">
        <v>29218453</v>
      </c>
      <c r="P29" s="92"/>
      <c r="Q29" s="91"/>
      <c r="R29" s="91">
        <v>1</v>
      </c>
      <c r="S29" s="91">
        <v>1151030</v>
      </c>
      <c r="T29" s="91">
        <f t="shared" si="0"/>
        <v>30369483</v>
      </c>
      <c r="U29" s="91">
        <v>30369483</v>
      </c>
      <c r="V29" s="25">
        <v>43118</v>
      </c>
      <c r="W29" s="25">
        <v>43118</v>
      </c>
      <c r="X29" s="25">
        <v>43464</v>
      </c>
      <c r="Y29" s="17">
        <v>330</v>
      </c>
      <c r="Z29" s="17">
        <v>13</v>
      </c>
      <c r="AA29" s="38"/>
      <c r="AB29" s="17"/>
      <c r="AC29" s="17" t="s">
        <v>544</v>
      </c>
      <c r="AD29" s="17"/>
      <c r="AE29" s="17"/>
      <c r="AF29" s="39">
        <f t="shared" si="1"/>
        <v>1</v>
      </c>
      <c r="AG29" s="40"/>
      <c r="AH29" s="40" t="b">
        <f t="shared" si="2"/>
        <v>0</v>
      </c>
    </row>
    <row r="30" spans="1:34" ht="44.25" customHeight="1" thickBot="1" x14ac:dyDescent="0.3">
      <c r="A30" s="17">
        <v>18</v>
      </c>
      <c r="B30" s="17">
        <v>2018</v>
      </c>
      <c r="C30" s="3" t="s">
        <v>591</v>
      </c>
      <c r="D30" s="17">
        <v>5</v>
      </c>
      <c r="E30" s="3"/>
      <c r="F30" s="3" t="s">
        <v>107</v>
      </c>
      <c r="G30" s="3" t="s">
        <v>116</v>
      </c>
      <c r="H30" s="21" t="s">
        <v>434</v>
      </c>
      <c r="I30" s="21" t="s">
        <v>163</v>
      </c>
      <c r="J30" s="7">
        <v>45</v>
      </c>
      <c r="K30" s="37"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22" t="s">
        <v>541</v>
      </c>
      <c r="M30" s="17">
        <v>79690696</v>
      </c>
      <c r="N30" s="26" t="s">
        <v>336</v>
      </c>
      <c r="O30" s="91">
        <v>52421336</v>
      </c>
      <c r="P30" s="92"/>
      <c r="Q30" s="91"/>
      <c r="R30" s="91"/>
      <c r="S30" s="91"/>
      <c r="T30" s="91">
        <f t="shared" si="0"/>
        <v>52421336</v>
      </c>
      <c r="U30" s="91">
        <v>49720845</v>
      </c>
      <c r="V30" s="25">
        <v>43118</v>
      </c>
      <c r="W30" s="25">
        <v>43118</v>
      </c>
      <c r="X30" s="25">
        <v>43451</v>
      </c>
      <c r="Y30" s="17">
        <v>330</v>
      </c>
      <c r="Z30" s="17"/>
      <c r="AA30" s="38"/>
      <c r="AB30" s="17"/>
      <c r="AC30" s="17"/>
      <c r="AD30" s="17" t="s">
        <v>544</v>
      </c>
      <c r="AE30" s="17"/>
      <c r="AF30" s="39">
        <f t="shared" si="1"/>
        <v>0.94848488790899954</v>
      </c>
      <c r="AG30" s="40"/>
      <c r="AH30" s="40" t="b">
        <f t="shared" si="2"/>
        <v>0</v>
      </c>
    </row>
    <row r="31" spans="1:34" ht="44.25" customHeight="1" thickBot="1" x14ac:dyDescent="0.3">
      <c r="A31" s="17">
        <v>19</v>
      </c>
      <c r="B31" s="17">
        <v>2018</v>
      </c>
      <c r="C31" s="3" t="s">
        <v>592</v>
      </c>
      <c r="D31" s="17">
        <v>5</v>
      </c>
      <c r="E31" s="3"/>
      <c r="F31" s="3" t="s">
        <v>107</v>
      </c>
      <c r="G31" s="3" t="s">
        <v>116</v>
      </c>
      <c r="H31" s="21" t="s">
        <v>439</v>
      </c>
      <c r="I31" s="21" t="s">
        <v>163</v>
      </c>
      <c r="J31" s="7">
        <v>45</v>
      </c>
      <c r="K31" s="37"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22" t="s">
        <v>541</v>
      </c>
      <c r="M31" s="17">
        <v>1026557848</v>
      </c>
      <c r="N31" s="26" t="s">
        <v>337</v>
      </c>
      <c r="O31" s="91">
        <v>46405777</v>
      </c>
      <c r="P31" s="92"/>
      <c r="Q31" s="91">
        <v>15187345</v>
      </c>
      <c r="R31" s="91"/>
      <c r="S31" s="91"/>
      <c r="T31" s="91">
        <f t="shared" si="0"/>
        <v>31218432</v>
      </c>
      <c r="U31" s="91">
        <v>31218432</v>
      </c>
      <c r="V31" s="25">
        <v>43119</v>
      </c>
      <c r="W31" s="25">
        <v>43119</v>
      </c>
      <c r="X31" s="25">
        <v>43342</v>
      </c>
      <c r="Y31" s="17">
        <v>330</v>
      </c>
      <c r="Z31" s="17"/>
      <c r="AA31" s="38"/>
      <c r="AB31" s="17"/>
      <c r="AC31" s="17"/>
      <c r="AD31" s="17" t="s">
        <v>544</v>
      </c>
      <c r="AE31" s="17"/>
      <c r="AF31" s="39">
        <f t="shared" si="1"/>
        <v>1</v>
      </c>
      <c r="AG31" s="40"/>
      <c r="AH31" s="40" t="b">
        <f t="shared" si="2"/>
        <v>0</v>
      </c>
    </row>
    <row r="32" spans="1:34" ht="44.25" customHeight="1" thickBot="1" x14ac:dyDescent="0.3">
      <c r="A32" s="17">
        <v>20</v>
      </c>
      <c r="B32" s="17">
        <v>2018</v>
      </c>
      <c r="C32" s="3" t="s">
        <v>593</v>
      </c>
      <c r="D32" s="17">
        <v>5</v>
      </c>
      <c r="E32" s="3"/>
      <c r="F32" s="3" t="s">
        <v>107</v>
      </c>
      <c r="G32" s="3" t="s">
        <v>116</v>
      </c>
      <c r="H32" s="21" t="s">
        <v>440</v>
      </c>
      <c r="I32" s="21" t="s">
        <v>163</v>
      </c>
      <c r="J32" s="7">
        <v>45</v>
      </c>
      <c r="K32" s="37"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22" t="s">
        <v>541</v>
      </c>
      <c r="M32" s="17">
        <v>1018431069</v>
      </c>
      <c r="N32" s="26" t="s">
        <v>338</v>
      </c>
      <c r="O32" s="91">
        <v>54999439</v>
      </c>
      <c r="P32" s="92"/>
      <c r="Q32" s="91"/>
      <c r="R32" s="91">
        <v>1</v>
      </c>
      <c r="S32" s="91">
        <v>4999999</v>
      </c>
      <c r="T32" s="91">
        <f t="shared" si="0"/>
        <v>59999438</v>
      </c>
      <c r="U32" s="91">
        <v>57166084</v>
      </c>
      <c r="V32" s="25">
        <v>43118</v>
      </c>
      <c r="W32" s="25">
        <v>43118</v>
      </c>
      <c r="X32" s="25">
        <v>43482</v>
      </c>
      <c r="Y32" s="17">
        <v>330</v>
      </c>
      <c r="Z32" s="17">
        <v>30</v>
      </c>
      <c r="AA32" s="38"/>
      <c r="AB32" s="17"/>
      <c r="AC32" s="17" t="s">
        <v>544</v>
      </c>
      <c r="AD32" s="17"/>
      <c r="AE32" s="17"/>
      <c r="AF32" s="39">
        <f t="shared" si="1"/>
        <v>0.9527769910111491</v>
      </c>
      <c r="AG32" s="40"/>
      <c r="AH32" s="40" t="b">
        <f t="shared" si="2"/>
        <v>0</v>
      </c>
    </row>
    <row r="33" spans="1:34" ht="44.25" customHeight="1" thickBot="1" x14ac:dyDescent="0.3">
      <c r="A33" s="17">
        <v>21</v>
      </c>
      <c r="B33" s="17">
        <v>2018</v>
      </c>
      <c r="C33" s="3" t="s">
        <v>594</v>
      </c>
      <c r="D33" s="17">
        <v>5</v>
      </c>
      <c r="E33" s="3"/>
      <c r="F33" s="3" t="s">
        <v>107</v>
      </c>
      <c r="G33" s="3" t="s">
        <v>116</v>
      </c>
      <c r="H33" s="21" t="s">
        <v>441</v>
      </c>
      <c r="I33" s="21" t="s">
        <v>163</v>
      </c>
      <c r="J33" s="7">
        <v>45</v>
      </c>
      <c r="K33" s="37"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22" t="s">
        <v>541</v>
      </c>
      <c r="M33" s="17">
        <v>92533809</v>
      </c>
      <c r="N33" s="26" t="s">
        <v>339</v>
      </c>
      <c r="O33" s="91">
        <v>58436906</v>
      </c>
      <c r="P33" s="92"/>
      <c r="Q33" s="91"/>
      <c r="R33" s="91">
        <v>1</v>
      </c>
      <c r="S33" s="91">
        <v>5312446</v>
      </c>
      <c r="T33" s="91">
        <f t="shared" si="0"/>
        <v>63749352</v>
      </c>
      <c r="U33" s="91">
        <v>60561884</v>
      </c>
      <c r="V33" s="25">
        <v>43119</v>
      </c>
      <c r="W33" s="25">
        <v>43119</v>
      </c>
      <c r="X33" s="25">
        <v>43482</v>
      </c>
      <c r="Y33" s="17">
        <v>330</v>
      </c>
      <c r="Z33" s="17">
        <v>30</v>
      </c>
      <c r="AA33" s="38"/>
      <c r="AB33" s="17"/>
      <c r="AC33" s="17" t="s">
        <v>544</v>
      </c>
      <c r="AD33" s="17"/>
      <c r="AE33" s="17"/>
      <c r="AF33" s="39">
        <f t="shared" si="1"/>
        <v>0.94999999372542643</v>
      </c>
      <c r="AG33" s="40"/>
      <c r="AH33" s="40" t="b">
        <f t="shared" si="2"/>
        <v>0</v>
      </c>
    </row>
    <row r="34" spans="1:34" ht="44.25" customHeight="1" thickBot="1" x14ac:dyDescent="0.3">
      <c r="A34" s="17">
        <v>22</v>
      </c>
      <c r="B34" s="17">
        <v>2018</v>
      </c>
      <c r="C34" s="3" t="s">
        <v>595</v>
      </c>
      <c r="D34" s="17">
        <v>5</v>
      </c>
      <c r="E34" s="3"/>
      <c r="F34" s="3" t="s">
        <v>107</v>
      </c>
      <c r="G34" s="3" t="s">
        <v>116</v>
      </c>
      <c r="H34" s="21" t="s">
        <v>442</v>
      </c>
      <c r="I34" s="21" t="s">
        <v>163</v>
      </c>
      <c r="J34" s="7">
        <v>45</v>
      </c>
      <c r="K34" s="37"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Gobernanza e influencia local, regional e internacional</v>
      </c>
      <c r="L34" s="22" t="s">
        <v>541</v>
      </c>
      <c r="M34" s="17">
        <v>1010175770</v>
      </c>
      <c r="N34" s="26" t="s">
        <v>340</v>
      </c>
      <c r="O34" s="91">
        <v>35234012</v>
      </c>
      <c r="P34" s="92"/>
      <c r="Q34" s="91"/>
      <c r="R34" s="91">
        <v>1</v>
      </c>
      <c r="S34" s="91">
        <v>3203092</v>
      </c>
      <c r="T34" s="91">
        <f t="shared" si="0"/>
        <v>38437104</v>
      </c>
      <c r="U34" s="91">
        <v>36515249</v>
      </c>
      <c r="V34" s="25">
        <v>43119</v>
      </c>
      <c r="W34" s="25">
        <v>43119</v>
      </c>
      <c r="X34" s="25">
        <v>43482</v>
      </c>
      <c r="Y34" s="17">
        <v>330</v>
      </c>
      <c r="Z34" s="17">
        <v>30</v>
      </c>
      <c r="AA34" s="38"/>
      <c r="AB34" s="17"/>
      <c r="AC34" s="17" t="s">
        <v>544</v>
      </c>
      <c r="AD34" s="17"/>
      <c r="AE34" s="17"/>
      <c r="AF34" s="39">
        <f t="shared" si="1"/>
        <v>0.95000000520330563</v>
      </c>
      <c r="AG34" s="40"/>
      <c r="AH34" s="40" t="b">
        <f t="shared" si="2"/>
        <v>0</v>
      </c>
    </row>
    <row r="35" spans="1:34" ht="44.25" customHeight="1" thickBot="1" x14ac:dyDescent="0.3">
      <c r="A35" s="17">
        <v>23</v>
      </c>
      <c r="B35" s="17">
        <v>2018</v>
      </c>
      <c r="C35" s="3" t="s">
        <v>596</v>
      </c>
      <c r="D35" s="17">
        <v>5</v>
      </c>
      <c r="E35" s="3"/>
      <c r="F35" s="3" t="s">
        <v>107</v>
      </c>
      <c r="G35" s="3" t="s">
        <v>116</v>
      </c>
      <c r="H35" s="21" t="s">
        <v>443</v>
      </c>
      <c r="I35" s="21" t="s">
        <v>163</v>
      </c>
      <c r="J35" s="7">
        <v>45</v>
      </c>
      <c r="K35" s="37"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Gobernanza e influencia local, regional e internacional</v>
      </c>
      <c r="L35" s="22" t="s">
        <v>541</v>
      </c>
      <c r="M35" s="17">
        <v>52615874</v>
      </c>
      <c r="N35" s="26" t="s">
        <v>341</v>
      </c>
      <c r="O35" s="91">
        <v>54999439</v>
      </c>
      <c r="P35" s="92"/>
      <c r="Q35" s="91"/>
      <c r="R35" s="91">
        <v>1</v>
      </c>
      <c r="S35" s="91">
        <v>5499943</v>
      </c>
      <c r="T35" s="91">
        <f t="shared" si="0"/>
        <v>60499382</v>
      </c>
      <c r="U35" s="91">
        <v>56999419</v>
      </c>
      <c r="V35" s="25">
        <v>43119</v>
      </c>
      <c r="W35" s="25">
        <v>43119</v>
      </c>
      <c r="X35" s="25">
        <v>43485</v>
      </c>
      <c r="Y35" s="17">
        <v>330</v>
      </c>
      <c r="Z35" s="17">
        <v>33</v>
      </c>
      <c r="AA35" s="38"/>
      <c r="AB35" s="17"/>
      <c r="AC35" s="17" t="s">
        <v>544</v>
      </c>
      <c r="AD35" s="17"/>
      <c r="AE35" s="17"/>
      <c r="AF35" s="39">
        <f t="shared" si="1"/>
        <v>0.94214878095779553</v>
      </c>
      <c r="AG35" s="40"/>
      <c r="AH35" s="40" t="b">
        <f t="shared" si="2"/>
        <v>0</v>
      </c>
    </row>
    <row r="36" spans="1:34" ht="44.25" customHeight="1" thickBot="1" x14ac:dyDescent="0.3">
      <c r="A36" s="17">
        <v>24</v>
      </c>
      <c r="B36" s="17">
        <v>2018</v>
      </c>
      <c r="C36" s="3" t="s">
        <v>597</v>
      </c>
      <c r="D36" s="17">
        <v>5</v>
      </c>
      <c r="E36" s="3"/>
      <c r="F36" s="3" t="s">
        <v>107</v>
      </c>
      <c r="G36" s="3" t="s">
        <v>116</v>
      </c>
      <c r="H36" s="21" t="s">
        <v>444</v>
      </c>
      <c r="I36" s="21" t="s">
        <v>163</v>
      </c>
      <c r="J36" s="7">
        <v>45</v>
      </c>
      <c r="K36" s="37"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22" t="s">
        <v>541</v>
      </c>
      <c r="M36" s="17">
        <v>79652815</v>
      </c>
      <c r="N36" s="26" t="s">
        <v>342</v>
      </c>
      <c r="O36" s="91">
        <v>54999439</v>
      </c>
      <c r="P36" s="92"/>
      <c r="Q36" s="91"/>
      <c r="R36" s="91">
        <v>1</v>
      </c>
      <c r="S36" s="91">
        <v>5499943</v>
      </c>
      <c r="T36" s="91">
        <f t="shared" si="0"/>
        <v>60499382</v>
      </c>
      <c r="U36" s="91">
        <v>56999418</v>
      </c>
      <c r="V36" s="25">
        <v>43119</v>
      </c>
      <c r="W36" s="25">
        <v>43119</v>
      </c>
      <c r="X36" s="25">
        <v>43485</v>
      </c>
      <c r="Y36" s="17">
        <v>330</v>
      </c>
      <c r="Z36" s="17">
        <v>33</v>
      </c>
      <c r="AA36" s="38"/>
      <c r="AB36" s="17"/>
      <c r="AC36" s="17" t="s">
        <v>544</v>
      </c>
      <c r="AD36" s="17"/>
      <c r="AE36" s="17"/>
      <c r="AF36" s="39">
        <f t="shared" si="1"/>
        <v>0.9421487644287011</v>
      </c>
      <c r="AG36" s="40"/>
      <c r="AH36" s="40" t="b">
        <f t="shared" si="2"/>
        <v>0</v>
      </c>
    </row>
    <row r="37" spans="1:34" ht="44.25" customHeight="1" thickBot="1" x14ac:dyDescent="0.3">
      <c r="A37" s="17">
        <v>25</v>
      </c>
      <c r="B37" s="17">
        <v>2018</v>
      </c>
      <c r="C37" s="3" t="s">
        <v>598</v>
      </c>
      <c r="D37" s="17">
        <v>5</v>
      </c>
      <c r="E37" s="3"/>
      <c r="F37" s="3" t="s">
        <v>107</v>
      </c>
      <c r="G37" s="3" t="s">
        <v>116</v>
      </c>
      <c r="H37" s="21" t="s">
        <v>445</v>
      </c>
      <c r="I37" s="21" t="s">
        <v>163</v>
      </c>
      <c r="J37" s="7">
        <v>45</v>
      </c>
      <c r="K37" s="37"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22" t="s">
        <v>541</v>
      </c>
      <c r="M37" s="17">
        <v>1085280532</v>
      </c>
      <c r="N37" s="26" t="s">
        <v>343</v>
      </c>
      <c r="O37" s="91">
        <v>24921622</v>
      </c>
      <c r="P37" s="92"/>
      <c r="Q37" s="91"/>
      <c r="R37" s="91">
        <v>1</v>
      </c>
      <c r="S37" s="91">
        <v>2265602</v>
      </c>
      <c r="T37" s="91">
        <f t="shared" si="0"/>
        <v>27187224</v>
      </c>
      <c r="U37" s="91">
        <v>25827863</v>
      </c>
      <c r="V37" s="25">
        <v>43119</v>
      </c>
      <c r="W37" s="25">
        <v>43119</v>
      </c>
      <c r="X37" s="25">
        <v>43482</v>
      </c>
      <c r="Y37" s="17">
        <v>330</v>
      </c>
      <c r="Z37" s="17">
        <v>30</v>
      </c>
      <c r="AA37" s="38"/>
      <c r="AB37" s="17"/>
      <c r="AC37" s="17" t="s">
        <v>544</v>
      </c>
      <c r="AD37" s="17"/>
      <c r="AE37" s="17"/>
      <c r="AF37" s="39">
        <f t="shared" si="1"/>
        <v>0.95000000735639656</v>
      </c>
      <c r="AG37" s="40"/>
      <c r="AH37" s="40" t="b">
        <f t="shared" si="2"/>
        <v>0</v>
      </c>
    </row>
    <row r="38" spans="1:34" ht="44.25" customHeight="1" thickBot="1" x14ac:dyDescent="0.3">
      <c r="A38" s="17">
        <v>26</v>
      </c>
      <c r="B38" s="17">
        <v>2018</v>
      </c>
      <c r="C38" s="3" t="s">
        <v>599</v>
      </c>
      <c r="D38" s="17">
        <v>5</v>
      </c>
      <c r="E38" s="3"/>
      <c r="F38" s="3" t="s">
        <v>107</v>
      </c>
      <c r="G38" s="3" t="s">
        <v>116</v>
      </c>
      <c r="H38" s="21" t="s">
        <v>446</v>
      </c>
      <c r="I38" s="21" t="s">
        <v>163</v>
      </c>
      <c r="J38" s="7">
        <v>45</v>
      </c>
      <c r="K38" s="37"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22" t="s">
        <v>541</v>
      </c>
      <c r="M38" s="17">
        <v>1010187694</v>
      </c>
      <c r="N38" s="26" t="s">
        <v>344</v>
      </c>
      <c r="O38" s="91">
        <v>24921622</v>
      </c>
      <c r="P38" s="92"/>
      <c r="Q38" s="91"/>
      <c r="R38" s="91">
        <v>1</v>
      </c>
      <c r="S38" s="91">
        <v>1510401</v>
      </c>
      <c r="T38" s="91">
        <f t="shared" si="0"/>
        <v>26432023</v>
      </c>
      <c r="U38" s="91">
        <v>24695062</v>
      </c>
      <c r="V38" s="25">
        <v>43119</v>
      </c>
      <c r="W38" s="25">
        <v>43119</v>
      </c>
      <c r="X38" s="25">
        <v>43485</v>
      </c>
      <c r="Y38" s="17">
        <v>330</v>
      </c>
      <c r="Z38" s="17">
        <v>20</v>
      </c>
      <c r="AA38" s="38"/>
      <c r="AB38" s="17"/>
      <c r="AC38" s="17" t="s">
        <v>544</v>
      </c>
      <c r="AD38" s="17"/>
      <c r="AE38" s="17"/>
      <c r="AF38" s="39">
        <f t="shared" si="1"/>
        <v>0.93428573363453871</v>
      </c>
      <c r="AG38" s="40"/>
      <c r="AH38" s="40" t="b">
        <f t="shared" si="2"/>
        <v>0</v>
      </c>
    </row>
    <row r="39" spans="1:34" ht="44.25" customHeight="1" thickBot="1" x14ac:dyDescent="0.3">
      <c r="A39" s="17">
        <v>27</v>
      </c>
      <c r="B39" s="17">
        <v>2018</v>
      </c>
      <c r="C39" s="3" t="s">
        <v>600</v>
      </c>
      <c r="D39" s="17">
        <v>5</v>
      </c>
      <c r="E39" s="3"/>
      <c r="F39" s="3" t="s">
        <v>107</v>
      </c>
      <c r="G39" s="3" t="s">
        <v>116</v>
      </c>
      <c r="H39" s="21" t="s">
        <v>436</v>
      </c>
      <c r="I39" s="21" t="s">
        <v>163</v>
      </c>
      <c r="J39" s="7">
        <v>45</v>
      </c>
      <c r="K39" s="37"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22" t="s">
        <v>541</v>
      </c>
      <c r="M39" s="17">
        <v>1010201518</v>
      </c>
      <c r="N39" s="26" t="s">
        <v>345</v>
      </c>
      <c r="O39" s="91">
        <v>29218453</v>
      </c>
      <c r="P39" s="92"/>
      <c r="Q39" s="91"/>
      <c r="R39" s="91">
        <v>1</v>
      </c>
      <c r="S39" s="91">
        <v>2265602</v>
      </c>
      <c r="T39" s="91">
        <f t="shared" si="0"/>
        <v>31484055</v>
      </c>
      <c r="U39" s="91">
        <v>30280942</v>
      </c>
      <c r="V39" s="25">
        <v>43119</v>
      </c>
      <c r="W39" s="25">
        <v>43119</v>
      </c>
      <c r="X39" s="25">
        <v>43465</v>
      </c>
      <c r="Y39" s="17">
        <v>330</v>
      </c>
      <c r="Z39" s="17">
        <v>30</v>
      </c>
      <c r="AA39" s="38"/>
      <c r="AB39" s="17"/>
      <c r="AC39" s="17"/>
      <c r="AD39" s="17" t="s">
        <v>544</v>
      </c>
      <c r="AE39" s="17"/>
      <c r="AF39" s="39">
        <f t="shared" si="1"/>
        <v>0.96178659324537452</v>
      </c>
      <c r="AG39" s="40"/>
      <c r="AH39" s="40" t="b">
        <f t="shared" si="2"/>
        <v>0</v>
      </c>
    </row>
    <row r="40" spans="1:34" ht="44.25" customHeight="1" thickBot="1" x14ac:dyDescent="0.3">
      <c r="A40" s="17">
        <v>28</v>
      </c>
      <c r="B40" s="17">
        <v>2018</v>
      </c>
      <c r="C40" s="3" t="s">
        <v>601</v>
      </c>
      <c r="D40" s="17">
        <v>5</v>
      </c>
      <c r="E40" s="3"/>
      <c r="F40" s="3" t="s">
        <v>107</v>
      </c>
      <c r="G40" s="3" t="s">
        <v>116</v>
      </c>
      <c r="H40" s="21" t="s">
        <v>447</v>
      </c>
      <c r="I40" s="21" t="s">
        <v>163</v>
      </c>
      <c r="J40" s="7">
        <v>45</v>
      </c>
      <c r="K40" s="37"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22" t="s">
        <v>541</v>
      </c>
      <c r="M40" s="17">
        <v>1010227910</v>
      </c>
      <c r="N40" s="26" t="s">
        <v>346</v>
      </c>
      <c r="O40" s="91">
        <v>24921622</v>
      </c>
      <c r="P40" s="92"/>
      <c r="Q40" s="91"/>
      <c r="R40" s="91">
        <v>1</v>
      </c>
      <c r="S40" s="91">
        <v>2265602</v>
      </c>
      <c r="T40" s="91">
        <f t="shared" si="0"/>
        <v>27187224</v>
      </c>
      <c r="U40" s="91">
        <v>25827863</v>
      </c>
      <c r="V40" s="25">
        <v>43119</v>
      </c>
      <c r="W40" s="25" t="s">
        <v>543</v>
      </c>
      <c r="X40" s="25">
        <v>43482</v>
      </c>
      <c r="Y40" s="17">
        <v>330</v>
      </c>
      <c r="Z40" s="17">
        <v>30</v>
      </c>
      <c r="AA40" s="38"/>
      <c r="AB40" s="17"/>
      <c r="AC40" s="17" t="s">
        <v>544</v>
      </c>
      <c r="AD40" s="17"/>
      <c r="AE40" s="17"/>
      <c r="AF40" s="39">
        <f t="shared" si="1"/>
        <v>0.95000000735639656</v>
      </c>
      <c r="AG40" s="40"/>
      <c r="AH40" s="40" t="b">
        <f t="shared" si="2"/>
        <v>0</v>
      </c>
    </row>
    <row r="41" spans="1:34" ht="44.25" customHeight="1" thickBot="1" x14ac:dyDescent="0.3">
      <c r="A41" s="17">
        <v>29</v>
      </c>
      <c r="B41" s="17">
        <v>2018</v>
      </c>
      <c r="C41" s="3" t="s">
        <v>602</v>
      </c>
      <c r="D41" s="17">
        <v>5</v>
      </c>
      <c r="E41" s="3"/>
      <c r="F41" s="3" t="s">
        <v>107</v>
      </c>
      <c r="G41" s="3" t="s">
        <v>116</v>
      </c>
      <c r="H41" s="21" t="s">
        <v>448</v>
      </c>
      <c r="I41" s="21" t="s">
        <v>163</v>
      </c>
      <c r="J41" s="7">
        <v>45</v>
      </c>
      <c r="K41" s="37"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22" t="s">
        <v>541</v>
      </c>
      <c r="M41" s="17">
        <v>17344074</v>
      </c>
      <c r="N41" s="26" t="s">
        <v>347</v>
      </c>
      <c r="O41" s="91">
        <v>51561972</v>
      </c>
      <c r="P41" s="92"/>
      <c r="Q41" s="91"/>
      <c r="R41" s="91">
        <v>1</v>
      </c>
      <c r="S41" s="91">
        <v>4687452</v>
      </c>
      <c r="T41" s="91">
        <f t="shared" si="0"/>
        <v>56249424</v>
      </c>
      <c r="U41" s="91">
        <v>53436952</v>
      </c>
      <c r="V41" s="25">
        <v>43119</v>
      </c>
      <c r="W41" s="25">
        <v>43119</v>
      </c>
      <c r="X41" s="25">
        <v>43482</v>
      </c>
      <c r="Y41" s="17">
        <v>330</v>
      </c>
      <c r="Z41" s="17">
        <v>30</v>
      </c>
      <c r="AA41" s="38"/>
      <c r="AB41" s="17"/>
      <c r="AC41" s="17" t="s">
        <v>544</v>
      </c>
      <c r="AD41" s="17"/>
      <c r="AE41" s="17"/>
      <c r="AF41" s="39">
        <f t="shared" si="1"/>
        <v>0.94999998577763212</v>
      </c>
      <c r="AG41" s="40"/>
      <c r="AH41" s="40" t="b">
        <f t="shared" si="2"/>
        <v>0</v>
      </c>
    </row>
    <row r="42" spans="1:34" ht="44.25" customHeight="1" thickBot="1" x14ac:dyDescent="0.3">
      <c r="A42" s="17">
        <v>30</v>
      </c>
      <c r="B42" s="17">
        <v>2018</v>
      </c>
      <c r="C42" s="3" t="s">
        <v>603</v>
      </c>
      <c r="D42" s="17">
        <v>5</v>
      </c>
      <c r="E42" s="3"/>
      <c r="F42" s="3" t="s">
        <v>107</v>
      </c>
      <c r="G42" s="3" t="s">
        <v>116</v>
      </c>
      <c r="H42" s="21" t="s">
        <v>449</v>
      </c>
      <c r="I42" s="21" t="s">
        <v>163</v>
      </c>
      <c r="J42" s="7">
        <v>45</v>
      </c>
      <c r="K42" s="37"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22" t="s">
        <v>541</v>
      </c>
      <c r="M42" s="17">
        <v>11811455</v>
      </c>
      <c r="N42" s="26" t="s">
        <v>348</v>
      </c>
      <c r="O42" s="91">
        <v>46405777</v>
      </c>
      <c r="P42" s="92"/>
      <c r="Q42" s="91"/>
      <c r="R42" s="91"/>
      <c r="S42" s="91"/>
      <c r="T42" s="91">
        <f t="shared" si="0"/>
        <v>46405777</v>
      </c>
      <c r="U42" s="91">
        <v>46405777</v>
      </c>
      <c r="V42" s="25">
        <v>43122</v>
      </c>
      <c r="W42" s="25">
        <v>43122</v>
      </c>
      <c r="X42" s="25">
        <v>43455</v>
      </c>
      <c r="Y42" s="17">
        <v>330</v>
      </c>
      <c r="Z42" s="17"/>
      <c r="AA42" s="38"/>
      <c r="AB42" s="17"/>
      <c r="AC42" s="17"/>
      <c r="AD42" s="17" t="s">
        <v>544</v>
      </c>
      <c r="AE42" s="17"/>
      <c r="AF42" s="39">
        <f t="shared" si="1"/>
        <v>1</v>
      </c>
      <c r="AG42" s="40"/>
      <c r="AH42" s="40" t="b">
        <f t="shared" si="2"/>
        <v>0</v>
      </c>
    </row>
    <row r="43" spans="1:34" ht="44.25" customHeight="1" thickBot="1" x14ac:dyDescent="0.3">
      <c r="A43" s="17">
        <v>31</v>
      </c>
      <c r="B43" s="17">
        <v>2018</v>
      </c>
      <c r="C43" s="3" t="s">
        <v>604</v>
      </c>
      <c r="D43" s="17">
        <v>5</v>
      </c>
      <c r="E43" s="3"/>
      <c r="F43" s="3" t="s">
        <v>107</v>
      </c>
      <c r="G43" s="3" t="s">
        <v>116</v>
      </c>
      <c r="H43" s="21" t="s">
        <v>436</v>
      </c>
      <c r="I43" s="21" t="s">
        <v>163</v>
      </c>
      <c r="J43" s="7">
        <v>45</v>
      </c>
      <c r="K43" s="37"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22" t="s">
        <v>541</v>
      </c>
      <c r="M43" s="17">
        <v>21070860</v>
      </c>
      <c r="N43" s="26" t="s">
        <v>349</v>
      </c>
      <c r="O43" s="91">
        <v>29218453</v>
      </c>
      <c r="P43" s="92"/>
      <c r="Q43" s="91"/>
      <c r="R43" s="91">
        <v>1</v>
      </c>
      <c r="S43" s="91">
        <v>1239571</v>
      </c>
      <c r="T43" s="91">
        <f t="shared" si="0"/>
        <v>30458024</v>
      </c>
      <c r="U43" s="91">
        <v>30015329</v>
      </c>
      <c r="V43" s="25">
        <v>43122</v>
      </c>
      <c r="W43" s="25">
        <v>43122</v>
      </c>
      <c r="X43" s="25">
        <v>43470</v>
      </c>
      <c r="Y43" s="17">
        <v>330</v>
      </c>
      <c r="Z43" s="17">
        <v>14</v>
      </c>
      <c r="AA43" s="38"/>
      <c r="AB43" s="17"/>
      <c r="AC43" s="17"/>
      <c r="AD43" s="17" t="s">
        <v>544</v>
      </c>
      <c r="AE43" s="17"/>
      <c r="AF43" s="39">
        <f t="shared" si="1"/>
        <v>0.98546540642295111</v>
      </c>
      <c r="AG43" s="40"/>
      <c r="AH43" s="40" t="b">
        <f t="shared" si="2"/>
        <v>0</v>
      </c>
    </row>
    <row r="44" spans="1:34" ht="44.25" customHeight="1" thickBot="1" x14ac:dyDescent="0.3">
      <c r="A44" s="17">
        <v>32</v>
      </c>
      <c r="B44" s="17">
        <v>2018</v>
      </c>
      <c r="C44" s="3"/>
      <c r="D44" s="17">
        <v>5</v>
      </c>
      <c r="E44" s="3"/>
      <c r="F44" s="3" t="s">
        <v>107</v>
      </c>
      <c r="G44" s="3" t="s">
        <v>116</v>
      </c>
      <c r="H44" s="21" t="s">
        <v>450</v>
      </c>
      <c r="I44" s="21" t="s">
        <v>163</v>
      </c>
      <c r="J44" s="7">
        <v>45</v>
      </c>
      <c r="K44" s="37"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Gobernanza e influencia local, regional e internacional</v>
      </c>
      <c r="L44" s="22" t="s">
        <v>541</v>
      </c>
      <c r="M44" s="17">
        <v>1022352287</v>
      </c>
      <c r="N44" s="26" t="s">
        <v>350</v>
      </c>
      <c r="O44" s="91">
        <v>35234012</v>
      </c>
      <c r="P44" s="92"/>
      <c r="Q44" s="91"/>
      <c r="R44" s="91">
        <v>1</v>
      </c>
      <c r="S44" s="91">
        <v>3203092</v>
      </c>
      <c r="T44" s="91">
        <f t="shared" si="0"/>
        <v>38437104</v>
      </c>
      <c r="U44" s="91">
        <v>36194939</v>
      </c>
      <c r="V44" s="25">
        <v>43122</v>
      </c>
      <c r="W44" s="25">
        <v>43122</v>
      </c>
      <c r="X44" s="25">
        <v>43485</v>
      </c>
      <c r="Y44" s="17">
        <v>330</v>
      </c>
      <c r="Z44" s="17">
        <v>30</v>
      </c>
      <c r="AA44" s="38"/>
      <c r="AB44" s="17"/>
      <c r="AC44" s="17" t="s">
        <v>544</v>
      </c>
      <c r="AD44" s="17"/>
      <c r="AE44" s="17"/>
      <c r="AF44" s="39">
        <f t="shared" si="1"/>
        <v>0.94166665105674974</v>
      </c>
      <c r="AG44" s="40"/>
      <c r="AH44" s="40" t="b">
        <f t="shared" si="2"/>
        <v>0</v>
      </c>
    </row>
    <row r="45" spans="1:34" ht="44.25" customHeight="1" thickBot="1" x14ac:dyDescent="0.3">
      <c r="A45" s="17">
        <v>33</v>
      </c>
      <c r="B45" s="17">
        <v>2018</v>
      </c>
      <c r="C45" s="3" t="s">
        <v>605</v>
      </c>
      <c r="D45" s="17">
        <v>5</v>
      </c>
      <c r="E45" s="3"/>
      <c r="F45" s="3" t="s">
        <v>107</v>
      </c>
      <c r="G45" s="3" t="s">
        <v>116</v>
      </c>
      <c r="H45" s="21" t="s">
        <v>451</v>
      </c>
      <c r="I45" s="21" t="s">
        <v>163</v>
      </c>
      <c r="J45" s="7">
        <v>45</v>
      </c>
      <c r="K45" s="37"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22" t="s">
        <v>541</v>
      </c>
      <c r="M45" s="17">
        <v>79186980</v>
      </c>
      <c r="N45" s="26" t="s">
        <v>351</v>
      </c>
      <c r="O45" s="91">
        <v>66171193</v>
      </c>
      <c r="P45" s="92"/>
      <c r="Q45" s="91"/>
      <c r="R45" s="91">
        <v>1</v>
      </c>
      <c r="S45" s="91">
        <v>1804669</v>
      </c>
      <c r="T45" s="91">
        <f t="shared" si="0"/>
        <v>67975862</v>
      </c>
      <c r="U45" s="91">
        <v>65970674</v>
      </c>
      <c r="V45" s="25">
        <v>43122</v>
      </c>
      <c r="W45" s="25">
        <v>43122</v>
      </c>
      <c r="X45" s="25">
        <v>43476</v>
      </c>
      <c r="Y45" s="17">
        <v>330</v>
      </c>
      <c r="Z45" s="17">
        <v>9</v>
      </c>
      <c r="AA45" s="38"/>
      <c r="AB45" s="17"/>
      <c r="AC45" s="17" t="s">
        <v>544</v>
      </c>
      <c r="AD45" s="17"/>
      <c r="AE45" s="17"/>
      <c r="AF45" s="39">
        <f t="shared" si="1"/>
        <v>0.97050147006594778</v>
      </c>
      <c r="AG45" s="40"/>
      <c r="AH45" s="40" t="b">
        <f t="shared" si="2"/>
        <v>0</v>
      </c>
    </row>
    <row r="46" spans="1:34" ht="44.25" customHeight="1" thickBot="1" x14ac:dyDescent="0.3">
      <c r="A46" s="17">
        <v>34</v>
      </c>
      <c r="B46" s="17">
        <v>2018</v>
      </c>
      <c r="C46" s="3" t="s">
        <v>606</v>
      </c>
      <c r="D46" s="17">
        <v>5</v>
      </c>
      <c r="E46" s="3"/>
      <c r="F46" s="3" t="s">
        <v>107</v>
      </c>
      <c r="G46" s="3" t="s">
        <v>116</v>
      </c>
      <c r="H46" s="21" t="s">
        <v>452</v>
      </c>
      <c r="I46" s="21" t="s">
        <v>163</v>
      </c>
      <c r="J46" s="7">
        <v>45</v>
      </c>
      <c r="K46" s="37"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22" t="s">
        <v>541</v>
      </c>
      <c r="M46" s="17">
        <v>1030627956</v>
      </c>
      <c r="N46" s="26" t="s">
        <v>352</v>
      </c>
      <c r="O46" s="91">
        <v>24921622</v>
      </c>
      <c r="P46" s="92"/>
      <c r="Q46" s="91"/>
      <c r="R46" s="91">
        <v>1</v>
      </c>
      <c r="S46" s="91">
        <v>2265602</v>
      </c>
      <c r="T46" s="91">
        <f t="shared" si="0"/>
        <v>27187224</v>
      </c>
      <c r="U46" s="91">
        <v>25601302</v>
      </c>
      <c r="V46" s="25">
        <v>43122</v>
      </c>
      <c r="W46" s="25">
        <v>43122</v>
      </c>
      <c r="X46" s="25">
        <v>43485</v>
      </c>
      <c r="Y46" s="17">
        <v>330</v>
      </c>
      <c r="Z46" s="17">
        <v>30</v>
      </c>
      <c r="AA46" s="38"/>
      <c r="AB46" s="17"/>
      <c r="AC46" s="17" t="s">
        <v>544</v>
      </c>
      <c r="AD46" s="17"/>
      <c r="AE46" s="17"/>
      <c r="AF46" s="39">
        <f t="shared" si="1"/>
        <v>0.94166664459747706</v>
      </c>
      <c r="AG46" s="40"/>
      <c r="AH46" s="40" t="b">
        <f t="shared" si="2"/>
        <v>0</v>
      </c>
    </row>
    <row r="47" spans="1:34" ht="44.25" customHeight="1" thickBot="1" x14ac:dyDescent="0.3">
      <c r="A47" s="17">
        <v>35</v>
      </c>
      <c r="B47" s="17">
        <v>2018</v>
      </c>
      <c r="C47" s="3" t="s">
        <v>607</v>
      </c>
      <c r="D47" s="17">
        <v>5</v>
      </c>
      <c r="E47" s="3"/>
      <c r="F47" s="3" t="s">
        <v>107</v>
      </c>
      <c r="G47" s="3" t="s">
        <v>116</v>
      </c>
      <c r="H47" s="21" t="s">
        <v>453</v>
      </c>
      <c r="I47" s="21" t="s">
        <v>163</v>
      </c>
      <c r="J47" s="7">
        <v>45</v>
      </c>
      <c r="K47" s="37"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22" t="s">
        <v>541</v>
      </c>
      <c r="M47" s="17">
        <v>79507928</v>
      </c>
      <c r="N47" s="26" t="s">
        <v>353</v>
      </c>
      <c r="O47" s="91">
        <v>73046127</v>
      </c>
      <c r="P47" s="92"/>
      <c r="Q47" s="91"/>
      <c r="R47" s="91">
        <v>1</v>
      </c>
      <c r="S47" s="91">
        <v>6640557</v>
      </c>
      <c r="T47" s="91">
        <f t="shared" si="0"/>
        <v>79686684</v>
      </c>
      <c r="U47" s="91">
        <v>75038294</v>
      </c>
      <c r="V47" s="25">
        <v>43122</v>
      </c>
      <c r="W47" s="25">
        <v>43122</v>
      </c>
      <c r="X47" s="25">
        <v>43485</v>
      </c>
      <c r="Y47" s="17">
        <v>330</v>
      </c>
      <c r="Z47" s="17">
        <v>30</v>
      </c>
      <c r="AA47" s="38"/>
      <c r="AB47" s="17"/>
      <c r="AC47" s="17" t="s">
        <v>544</v>
      </c>
      <c r="AD47" s="17"/>
      <c r="AE47" s="17"/>
      <c r="AF47" s="39">
        <f t="shared" si="1"/>
        <v>0.94166666541175181</v>
      </c>
      <c r="AG47" s="40"/>
      <c r="AH47" s="40" t="b">
        <f t="shared" si="2"/>
        <v>0</v>
      </c>
    </row>
    <row r="48" spans="1:34" ht="44.25" customHeight="1" thickBot="1" x14ac:dyDescent="0.3">
      <c r="A48" s="17">
        <v>36</v>
      </c>
      <c r="B48" s="17">
        <v>2018</v>
      </c>
      <c r="C48" s="3" t="s">
        <v>608</v>
      </c>
      <c r="D48" s="17">
        <v>5</v>
      </c>
      <c r="E48" s="3"/>
      <c r="F48" s="3" t="s">
        <v>107</v>
      </c>
      <c r="G48" s="3" t="s">
        <v>116</v>
      </c>
      <c r="H48" s="21" t="s">
        <v>454</v>
      </c>
      <c r="I48" s="21" t="s">
        <v>163</v>
      </c>
      <c r="J48" s="7">
        <v>45</v>
      </c>
      <c r="K48" s="37"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22" t="s">
        <v>541</v>
      </c>
      <c r="M48" s="17">
        <v>1033731738</v>
      </c>
      <c r="N48" s="26" t="s">
        <v>354</v>
      </c>
      <c r="O48" s="91">
        <v>46405777</v>
      </c>
      <c r="P48" s="92"/>
      <c r="Q48" s="91"/>
      <c r="R48" s="91">
        <v>1</v>
      </c>
      <c r="S48" s="91">
        <v>4218707</v>
      </c>
      <c r="T48" s="91">
        <f t="shared" si="0"/>
        <v>50624484</v>
      </c>
      <c r="U48" s="91">
        <v>47671384</v>
      </c>
      <c r="V48" s="25">
        <v>43122</v>
      </c>
      <c r="W48" s="25">
        <v>43122</v>
      </c>
      <c r="X48" s="25">
        <v>43485</v>
      </c>
      <c r="Y48" s="17">
        <v>330</v>
      </c>
      <c r="Z48" s="17">
        <v>30</v>
      </c>
      <c r="AA48" s="38"/>
      <c r="AB48" s="17"/>
      <c r="AC48" s="17" t="s">
        <v>544</v>
      </c>
      <c r="AD48" s="17"/>
      <c r="AE48" s="17"/>
      <c r="AF48" s="39">
        <f t="shared" si="1"/>
        <v>0.94166656592489906</v>
      </c>
      <c r="AG48" s="40"/>
      <c r="AH48" s="40" t="b">
        <f t="shared" si="2"/>
        <v>0</v>
      </c>
    </row>
    <row r="49" spans="1:34" ht="44.25" customHeight="1" thickBot="1" x14ac:dyDescent="0.3">
      <c r="A49" s="17">
        <v>37</v>
      </c>
      <c r="B49" s="17">
        <v>2018</v>
      </c>
      <c r="C49" s="3" t="s">
        <v>609</v>
      </c>
      <c r="D49" s="17">
        <v>5</v>
      </c>
      <c r="E49" s="3"/>
      <c r="F49" s="3" t="s">
        <v>107</v>
      </c>
      <c r="G49" s="3" t="s">
        <v>118</v>
      </c>
      <c r="H49" s="21" t="s">
        <v>455</v>
      </c>
      <c r="I49" s="21" t="s">
        <v>163</v>
      </c>
      <c r="J49" s="7">
        <v>45</v>
      </c>
      <c r="K49" s="37"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22" t="s">
        <v>541</v>
      </c>
      <c r="M49" s="17">
        <v>80249660</v>
      </c>
      <c r="N49" s="26" t="s">
        <v>355</v>
      </c>
      <c r="O49" s="91">
        <v>29218453</v>
      </c>
      <c r="P49" s="92"/>
      <c r="Q49" s="91"/>
      <c r="R49" s="91"/>
      <c r="S49" s="91"/>
      <c r="T49" s="91">
        <f t="shared" si="0"/>
        <v>29218453</v>
      </c>
      <c r="U49" s="91">
        <v>27359097</v>
      </c>
      <c r="V49" s="25">
        <v>43122</v>
      </c>
      <c r="W49" s="25">
        <v>43122</v>
      </c>
      <c r="X49" s="25">
        <v>43471</v>
      </c>
      <c r="Y49" s="17">
        <v>330</v>
      </c>
      <c r="Z49" s="17">
        <v>15</v>
      </c>
      <c r="AA49" s="38"/>
      <c r="AB49" s="17"/>
      <c r="AC49" s="17" t="s">
        <v>544</v>
      </c>
      <c r="AD49" s="17"/>
      <c r="AE49" s="17"/>
      <c r="AF49" s="39">
        <f t="shared" si="1"/>
        <v>0.93636363978613102</v>
      </c>
      <c r="AG49" s="40"/>
      <c r="AH49" s="40" t="b">
        <f t="shared" si="2"/>
        <v>0</v>
      </c>
    </row>
    <row r="50" spans="1:34" ht="44.25" customHeight="1" thickBot="1" x14ac:dyDescent="0.3">
      <c r="A50" s="17">
        <v>38</v>
      </c>
      <c r="B50" s="17">
        <v>2018</v>
      </c>
      <c r="C50" s="3" t="s">
        <v>610</v>
      </c>
      <c r="D50" s="17">
        <v>5</v>
      </c>
      <c r="E50" s="3"/>
      <c r="F50" s="3" t="s">
        <v>107</v>
      </c>
      <c r="G50" s="3" t="s">
        <v>116</v>
      </c>
      <c r="H50" s="21" t="s">
        <v>456</v>
      </c>
      <c r="I50" s="21" t="s">
        <v>163</v>
      </c>
      <c r="J50" s="7">
        <v>45</v>
      </c>
      <c r="K50" s="37"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22" t="s">
        <v>541</v>
      </c>
      <c r="M50" s="17">
        <v>1069717270</v>
      </c>
      <c r="N50" s="26" t="s">
        <v>356</v>
      </c>
      <c r="O50" s="91">
        <v>29218453</v>
      </c>
      <c r="P50" s="92"/>
      <c r="Q50" s="91"/>
      <c r="R50" s="91">
        <v>1</v>
      </c>
      <c r="S50" s="91">
        <v>1328112</v>
      </c>
      <c r="T50" s="91">
        <f t="shared" si="0"/>
        <v>30546565</v>
      </c>
      <c r="U50" s="91">
        <v>29926779</v>
      </c>
      <c r="V50" s="25">
        <v>43123</v>
      </c>
      <c r="W50" s="25">
        <v>43123</v>
      </c>
      <c r="X50" s="25">
        <v>43471</v>
      </c>
      <c r="Y50" s="17">
        <v>330</v>
      </c>
      <c r="Z50" s="17">
        <v>15</v>
      </c>
      <c r="AA50" s="38"/>
      <c r="AB50" s="17"/>
      <c r="AC50" s="17" t="s">
        <v>544</v>
      </c>
      <c r="AD50" s="17"/>
      <c r="AE50" s="17"/>
      <c r="AF50" s="39">
        <f t="shared" si="1"/>
        <v>0.97971012452627648</v>
      </c>
      <c r="AG50" s="40"/>
      <c r="AH50" s="40" t="b">
        <f t="shared" si="2"/>
        <v>0</v>
      </c>
    </row>
    <row r="51" spans="1:34" ht="44.25" customHeight="1" thickBot="1" x14ac:dyDescent="0.3">
      <c r="A51" s="17">
        <v>39</v>
      </c>
      <c r="B51" s="17">
        <v>2018</v>
      </c>
      <c r="C51" s="3" t="s">
        <v>611</v>
      </c>
      <c r="D51" s="17">
        <v>5</v>
      </c>
      <c r="E51" s="3"/>
      <c r="F51" s="3" t="s">
        <v>107</v>
      </c>
      <c r="G51" s="3" t="s">
        <v>116</v>
      </c>
      <c r="H51" s="21" t="s">
        <v>457</v>
      </c>
      <c r="I51" s="21" t="s">
        <v>163</v>
      </c>
      <c r="J51" s="7">
        <v>45</v>
      </c>
      <c r="K51" s="37"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22" t="s">
        <v>541</v>
      </c>
      <c r="M51" s="17">
        <v>1122727530</v>
      </c>
      <c r="N51" s="26" t="s">
        <v>357</v>
      </c>
      <c r="O51" s="91">
        <v>24921622</v>
      </c>
      <c r="P51" s="92"/>
      <c r="Q51" s="91"/>
      <c r="R51" s="91"/>
      <c r="S51" s="91"/>
      <c r="T51" s="91">
        <f t="shared" si="0"/>
        <v>24921622</v>
      </c>
      <c r="U51" s="91">
        <v>24921622</v>
      </c>
      <c r="V51" s="25">
        <v>43123</v>
      </c>
      <c r="W51" s="25">
        <v>43123</v>
      </c>
      <c r="X51" s="25">
        <v>43456</v>
      </c>
      <c r="Y51" s="17">
        <v>330</v>
      </c>
      <c r="Z51" s="17"/>
      <c r="AA51" s="38"/>
      <c r="AB51" s="17"/>
      <c r="AC51" s="17"/>
      <c r="AD51" s="17" t="s">
        <v>544</v>
      </c>
      <c r="AE51" s="17"/>
      <c r="AF51" s="39">
        <f t="shared" si="1"/>
        <v>1</v>
      </c>
      <c r="AG51" s="40"/>
      <c r="AH51" s="40" t="b">
        <f t="shared" si="2"/>
        <v>0</v>
      </c>
    </row>
    <row r="52" spans="1:34" ht="44.25" customHeight="1" thickBot="1" x14ac:dyDescent="0.3">
      <c r="A52" s="17">
        <v>40</v>
      </c>
      <c r="B52" s="17">
        <v>2018</v>
      </c>
      <c r="C52" s="3" t="s">
        <v>612</v>
      </c>
      <c r="D52" s="17">
        <v>5</v>
      </c>
      <c r="E52" s="3"/>
      <c r="F52" s="3" t="s">
        <v>107</v>
      </c>
      <c r="G52" s="3" t="s">
        <v>116</v>
      </c>
      <c r="H52" s="21" t="s">
        <v>458</v>
      </c>
      <c r="I52" s="21" t="s">
        <v>163</v>
      </c>
      <c r="J52" s="7">
        <v>3</v>
      </c>
      <c r="K52" s="37"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Igualdad y autonomía para una Bogotá incluyente</v>
      </c>
      <c r="L52" s="22" t="s">
        <v>644</v>
      </c>
      <c r="M52" s="17">
        <v>52845870</v>
      </c>
      <c r="N52" s="26" t="s">
        <v>358</v>
      </c>
      <c r="O52" s="91">
        <v>51210409</v>
      </c>
      <c r="P52" s="92"/>
      <c r="Q52" s="91"/>
      <c r="R52" s="91"/>
      <c r="S52" s="91"/>
      <c r="T52" s="91">
        <f t="shared" ref="T52:T77" si="3">O52-Q52+S52</f>
        <v>51210409</v>
      </c>
      <c r="U52" s="91">
        <v>48983869</v>
      </c>
      <c r="V52" s="25">
        <v>43123</v>
      </c>
      <c r="W52" s="25">
        <v>43123</v>
      </c>
      <c r="X52" s="25">
        <v>43122</v>
      </c>
      <c r="Y52" s="17">
        <v>330</v>
      </c>
      <c r="Z52" s="17"/>
      <c r="AA52" s="38"/>
      <c r="AB52" s="17"/>
      <c r="AC52" s="17"/>
      <c r="AD52" s="17" t="s">
        <v>544</v>
      </c>
      <c r="AE52" s="17"/>
      <c r="AF52" s="39">
        <f t="shared" si="1"/>
        <v>0.95652172979130079</v>
      </c>
      <c r="AG52" s="40"/>
      <c r="AH52" s="40" t="b">
        <f t="shared" si="2"/>
        <v>0</v>
      </c>
    </row>
    <row r="53" spans="1:34" ht="44.25" customHeight="1" thickBot="1" x14ac:dyDescent="0.3">
      <c r="A53" s="17">
        <v>41</v>
      </c>
      <c r="B53" s="17">
        <v>2018</v>
      </c>
      <c r="C53" s="3" t="s">
        <v>613</v>
      </c>
      <c r="D53" s="17">
        <v>5</v>
      </c>
      <c r="E53" s="3"/>
      <c r="F53" s="3" t="s">
        <v>107</v>
      </c>
      <c r="G53" s="3" t="s">
        <v>116</v>
      </c>
      <c r="H53" s="21" t="s">
        <v>459</v>
      </c>
      <c r="I53" s="21" t="s">
        <v>163</v>
      </c>
      <c r="J53" s="7">
        <v>3</v>
      </c>
      <c r="K53" s="37"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Igualdad y autonomía para una Bogotá incluyente</v>
      </c>
      <c r="L53" s="22" t="s">
        <v>644</v>
      </c>
      <c r="M53" s="17">
        <v>52760226</v>
      </c>
      <c r="N53" s="26" t="s">
        <v>359</v>
      </c>
      <c r="O53" s="91">
        <v>48983540</v>
      </c>
      <c r="P53" s="92"/>
      <c r="Q53" s="91"/>
      <c r="R53" s="91"/>
      <c r="S53" s="91"/>
      <c r="T53" s="91">
        <f t="shared" si="3"/>
        <v>48983540</v>
      </c>
      <c r="U53" s="91">
        <v>48983540</v>
      </c>
      <c r="V53" s="25">
        <v>43123</v>
      </c>
      <c r="W53" s="25">
        <v>43123</v>
      </c>
      <c r="X53" s="25">
        <v>43456</v>
      </c>
      <c r="Y53" s="17">
        <v>330</v>
      </c>
      <c r="Z53" s="17"/>
      <c r="AA53" s="38"/>
      <c r="AB53" s="17"/>
      <c r="AC53" s="17"/>
      <c r="AD53" s="17" t="s">
        <v>544</v>
      </c>
      <c r="AE53" s="17"/>
      <c r="AF53" s="39">
        <f t="shared" si="1"/>
        <v>1</v>
      </c>
      <c r="AG53" s="40"/>
      <c r="AH53" s="40" t="b">
        <f t="shared" si="2"/>
        <v>0</v>
      </c>
    </row>
    <row r="54" spans="1:34" ht="44.25" customHeight="1" thickBot="1" x14ac:dyDescent="0.3">
      <c r="A54" s="17">
        <v>42</v>
      </c>
      <c r="B54" s="17">
        <v>2018</v>
      </c>
      <c r="C54" s="3" t="s">
        <v>614</v>
      </c>
      <c r="D54" s="17">
        <v>5</v>
      </c>
      <c r="E54" s="3"/>
      <c r="F54" s="3" t="s">
        <v>107</v>
      </c>
      <c r="G54" s="3" t="s">
        <v>116</v>
      </c>
      <c r="H54" s="21" t="s">
        <v>457</v>
      </c>
      <c r="I54" s="21" t="s">
        <v>163</v>
      </c>
      <c r="J54" s="7">
        <v>45</v>
      </c>
      <c r="K54" s="37"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22" t="s">
        <v>541</v>
      </c>
      <c r="M54" s="17">
        <v>1010168625</v>
      </c>
      <c r="N54" s="26" t="s">
        <v>360</v>
      </c>
      <c r="O54" s="91">
        <v>24921622</v>
      </c>
      <c r="P54" s="92"/>
      <c r="Q54" s="91"/>
      <c r="R54" s="91"/>
      <c r="S54" s="91"/>
      <c r="T54" s="91">
        <f t="shared" si="3"/>
        <v>24921622</v>
      </c>
      <c r="U54" s="91">
        <v>24921622</v>
      </c>
      <c r="V54" s="25">
        <v>43124</v>
      </c>
      <c r="W54" s="25">
        <v>43124</v>
      </c>
      <c r="X54" s="25">
        <v>43457</v>
      </c>
      <c r="Y54" s="17">
        <v>330</v>
      </c>
      <c r="Z54" s="17"/>
      <c r="AA54" s="38"/>
      <c r="AB54" s="17"/>
      <c r="AC54" s="17"/>
      <c r="AD54" s="17" t="s">
        <v>544</v>
      </c>
      <c r="AE54" s="17"/>
      <c r="AF54" s="39">
        <f t="shared" si="1"/>
        <v>1</v>
      </c>
      <c r="AG54" s="40"/>
      <c r="AH54" s="40" t="b">
        <f t="shared" si="2"/>
        <v>0</v>
      </c>
    </row>
    <row r="55" spans="1:34" ht="44.25" customHeight="1" thickBot="1" x14ac:dyDescent="0.3">
      <c r="A55" s="17">
        <v>43</v>
      </c>
      <c r="B55" s="17">
        <v>2018</v>
      </c>
      <c r="C55" s="3" t="s">
        <v>615</v>
      </c>
      <c r="D55" s="17">
        <v>5</v>
      </c>
      <c r="E55" s="3"/>
      <c r="F55" s="3" t="s">
        <v>107</v>
      </c>
      <c r="G55" s="3" t="s">
        <v>116</v>
      </c>
      <c r="H55" s="21" t="s">
        <v>460</v>
      </c>
      <c r="I55" s="21" t="s">
        <v>163</v>
      </c>
      <c r="J55" s="7">
        <v>45</v>
      </c>
      <c r="K55" s="37"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22" t="s">
        <v>541</v>
      </c>
      <c r="M55" s="17">
        <v>79277986</v>
      </c>
      <c r="N55" s="26" t="s">
        <v>361</v>
      </c>
      <c r="O55" s="91">
        <v>33515284</v>
      </c>
      <c r="P55" s="92"/>
      <c r="Q55" s="91"/>
      <c r="R55" s="91">
        <v>1</v>
      </c>
      <c r="S55" s="91">
        <v>1523422</v>
      </c>
      <c r="T55" s="91">
        <f t="shared" si="3"/>
        <v>35038706</v>
      </c>
      <c r="U55" s="91">
        <v>34327776</v>
      </c>
      <c r="V55" s="25">
        <v>43123</v>
      </c>
      <c r="W55" s="25">
        <v>43123</v>
      </c>
      <c r="X55" s="25">
        <v>43456</v>
      </c>
      <c r="Y55" s="17">
        <v>330</v>
      </c>
      <c r="Z55" s="17">
        <v>15</v>
      </c>
      <c r="AA55" s="38"/>
      <c r="AB55" s="17"/>
      <c r="AC55" s="17"/>
      <c r="AD55" s="17" t="s">
        <v>544</v>
      </c>
      <c r="AE55" s="17"/>
      <c r="AF55" s="39">
        <f t="shared" si="1"/>
        <v>0.9797101525381674</v>
      </c>
      <c r="AG55" s="40"/>
      <c r="AH55" s="40" t="b">
        <f t="shared" si="2"/>
        <v>0</v>
      </c>
    </row>
    <row r="56" spans="1:34" ht="44.25" customHeight="1" thickBot="1" x14ac:dyDescent="0.3">
      <c r="A56" s="17">
        <v>44</v>
      </c>
      <c r="B56" s="17">
        <v>2018</v>
      </c>
      <c r="C56" s="3" t="s">
        <v>616</v>
      </c>
      <c r="D56" s="17">
        <v>5</v>
      </c>
      <c r="E56" s="3"/>
      <c r="F56" s="3" t="s">
        <v>107</v>
      </c>
      <c r="G56" s="3" t="s">
        <v>116</v>
      </c>
      <c r="H56" s="21" t="s">
        <v>461</v>
      </c>
      <c r="I56" s="21" t="s">
        <v>163</v>
      </c>
      <c r="J56" s="7">
        <v>45</v>
      </c>
      <c r="K56" s="37"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Gobernanza e influencia local, regional e internacional</v>
      </c>
      <c r="L56" s="22" t="s">
        <v>541</v>
      </c>
      <c r="M56" s="17">
        <v>1077845516</v>
      </c>
      <c r="N56" s="26" t="s">
        <v>362</v>
      </c>
      <c r="O56" s="91">
        <v>50702608</v>
      </c>
      <c r="P56" s="92"/>
      <c r="Q56" s="91"/>
      <c r="R56" s="91"/>
      <c r="S56" s="91"/>
      <c r="T56" s="91">
        <f t="shared" si="3"/>
        <v>50702608</v>
      </c>
      <c r="U56" s="91">
        <v>47322434</v>
      </c>
      <c r="V56" s="25">
        <v>43123</v>
      </c>
      <c r="W56" s="25">
        <v>43123</v>
      </c>
      <c r="X56" s="25">
        <v>43456</v>
      </c>
      <c r="Y56" s="17">
        <v>330</v>
      </c>
      <c r="Z56" s="17"/>
      <c r="AA56" s="38"/>
      <c r="AB56" s="17"/>
      <c r="AC56" s="17"/>
      <c r="AD56" s="17" t="s">
        <v>544</v>
      </c>
      <c r="AE56" s="17"/>
      <c r="AF56" s="39">
        <f t="shared" si="1"/>
        <v>0.93333333070361979</v>
      </c>
      <c r="AG56" s="40"/>
      <c r="AH56" s="40" t="b">
        <f t="shared" si="2"/>
        <v>0</v>
      </c>
    </row>
    <row r="57" spans="1:34" ht="44.25" customHeight="1" thickBot="1" x14ac:dyDescent="0.3">
      <c r="A57" s="17">
        <v>45</v>
      </c>
      <c r="B57" s="17">
        <v>2018</v>
      </c>
      <c r="C57" s="3" t="s">
        <v>281</v>
      </c>
      <c r="D57" s="17">
        <v>5</v>
      </c>
      <c r="E57" s="3"/>
      <c r="F57" s="3" t="s">
        <v>107</v>
      </c>
      <c r="G57" s="3" t="s">
        <v>116</v>
      </c>
      <c r="H57" s="21" t="s">
        <v>462</v>
      </c>
      <c r="I57" s="21" t="s">
        <v>163</v>
      </c>
      <c r="J57" s="7">
        <v>45</v>
      </c>
      <c r="K57" s="37"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Gobernanza e influencia local, regional e internacional</v>
      </c>
      <c r="L57" s="22" t="s">
        <v>541</v>
      </c>
      <c r="M57" s="17">
        <v>1026557127</v>
      </c>
      <c r="N57" s="26" t="s">
        <v>363</v>
      </c>
      <c r="O57" s="91"/>
      <c r="P57" s="92"/>
      <c r="Q57" s="91"/>
      <c r="R57" s="91"/>
      <c r="S57" s="91"/>
      <c r="T57" s="91">
        <f t="shared" si="3"/>
        <v>0</v>
      </c>
      <c r="U57" s="24"/>
      <c r="V57" s="25"/>
      <c r="W57" s="25"/>
      <c r="X57" s="25"/>
      <c r="Y57" s="17">
        <v>330</v>
      </c>
      <c r="Z57" s="17"/>
      <c r="AA57" s="38"/>
      <c r="AB57" s="17"/>
      <c r="AC57" s="17" t="s">
        <v>544</v>
      </c>
      <c r="AD57" s="17"/>
      <c r="AE57" s="17"/>
      <c r="AF57" s="39" t="e">
        <f t="shared" si="1"/>
        <v>#DIV/0!</v>
      </c>
      <c r="AG57" s="40"/>
      <c r="AH57" s="40" t="b">
        <f t="shared" si="2"/>
        <v>0</v>
      </c>
    </row>
    <row r="58" spans="1:34" ht="44.25" customHeight="1" thickBot="1" x14ac:dyDescent="0.3">
      <c r="A58" s="17">
        <v>46</v>
      </c>
      <c r="B58" s="17">
        <v>2018</v>
      </c>
      <c r="C58" s="3" t="s">
        <v>617</v>
      </c>
      <c r="D58" s="17">
        <v>5</v>
      </c>
      <c r="E58" s="3"/>
      <c r="F58" s="3" t="s">
        <v>107</v>
      </c>
      <c r="G58" s="3" t="s">
        <v>116</v>
      </c>
      <c r="H58" s="21" t="s">
        <v>463</v>
      </c>
      <c r="I58" s="21" t="s">
        <v>163</v>
      </c>
      <c r="J58" s="7">
        <v>45</v>
      </c>
      <c r="K58" s="37"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Gobernanza e influencia local, regional e internacional</v>
      </c>
      <c r="L58" s="22" t="s">
        <v>541</v>
      </c>
      <c r="M58" s="17">
        <v>1032439201</v>
      </c>
      <c r="N58" s="26" t="s">
        <v>364</v>
      </c>
      <c r="O58" s="91">
        <v>49843244</v>
      </c>
      <c r="P58" s="92"/>
      <c r="Q58" s="91"/>
      <c r="R58" s="91"/>
      <c r="S58" s="91"/>
      <c r="T58" s="91">
        <f t="shared" si="3"/>
        <v>49843244</v>
      </c>
      <c r="U58" s="91">
        <v>48483882</v>
      </c>
      <c r="V58" s="25">
        <v>43124</v>
      </c>
      <c r="W58" s="25">
        <v>43124</v>
      </c>
      <c r="X58" s="25">
        <v>43485</v>
      </c>
      <c r="Y58" s="17">
        <v>330</v>
      </c>
      <c r="Z58" s="17"/>
      <c r="AA58" s="38"/>
      <c r="AB58" s="17"/>
      <c r="AC58" s="17"/>
      <c r="AD58" s="17" t="s">
        <v>544</v>
      </c>
      <c r="AE58" s="17"/>
      <c r="AF58" s="39">
        <f t="shared" si="1"/>
        <v>0.97272725667695303</v>
      </c>
      <c r="AG58" s="40"/>
      <c r="AH58" s="40" t="b">
        <f t="shared" si="2"/>
        <v>0</v>
      </c>
    </row>
    <row r="59" spans="1:34" ht="44.25" customHeight="1" thickBot="1" x14ac:dyDescent="0.3">
      <c r="A59" s="17">
        <v>47</v>
      </c>
      <c r="B59" s="17">
        <v>2018</v>
      </c>
      <c r="C59" s="3" t="s">
        <v>618</v>
      </c>
      <c r="D59" s="17">
        <v>5</v>
      </c>
      <c r="E59" s="3"/>
      <c r="F59" s="3" t="s">
        <v>107</v>
      </c>
      <c r="G59" s="3" t="s">
        <v>116</v>
      </c>
      <c r="H59" s="21" t="s">
        <v>464</v>
      </c>
      <c r="I59" s="21" t="s">
        <v>163</v>
      </c>
      <c r="J59" s="7">
        <v>45</v>
      </c>
      <c r="K59" s="37"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22" t="s">
        <v>541</v>
      </c>
      <c r="M59" s="17">
        <v>79753796</v>
      </c>
      <c r="N59" s="26" t="s">
        <v>365</v>
      </c>
      <c r="O59" s="91">
        <v>58436906</v>
      </c>
      <c r="P59" s="92"/>
      <c r="Q59" s="91"/>
      <c r="R59" s="91">
        <v>1</v>
      </c>
      <c r="S59" s="91">
        <v>4781201</v>
      </c>
      <c r="T59" s="91">
        <f t="shared" si="3"/>
        <v>63218107</v>
      </c>
      <c r="U59" s="91">
        <v>59499395</v>
      </c>
      <c r="V59" s="25">
        <v>43125</v>
      </c>
      <c r="W59" s="25">
        <v>43126</v>
      </c>
      <c r="X59" s="25">
        <v>43485</v>
      </c>
      <c r="Y59" s="17">
        <v>330</v>
      </c>
      <c r="Z59" s="17">
        <v>27</v>
      </c>
      <c r="AA59" s="38"/>
      <c r="AB59" s="17"/>
      <c r="AC59" s="17" t="s">
        <v>544</v>
      </c>
      <c r="AD59" s="17"/>
      <c r="AE59" s="17"/>
      <c r="AF59" s="39">
        <f t="shared" si="1"/>
        <v>0.94117647337969168</v>
      </c>
      <c r="AG59" s="40"/>
      <c r="AH59" s="40" t="b">
        <f t="shared" si="2"/>
        <v>0</v>
      </c>
    </row>
    <row r="60" spans="1:34" ht="44.25" customHeight="1" thickBot="1" x14ac:dyDescent="0.3">
      <c r="A60" s="17">
        <v>48</v>
      </c>
      <c r="B60" s="17">
        <v>2018</v>
      </c>
      <c r="C60" s="3" t="s">
        <v>619</v>
      </c>
      <c r="D60" s="17">
        <v>5</v>
      </c>
      <c r="E60" s="3"/>
      <c r="F60" s="3" t="s">
        <v>107</v>
      </c>
      <c r="G60" s="3" t="s">
        <v>116</v>
      </c>
      <c r="H60" s="21" t="s">
        <v>465</v>
      </c>
      <c r="I60" s="21" t="s">
        <v>163</v>
      </c>
      <c r="J60" s="7">
        <v>45</v>
      </c>
      <c r="K60" s="37"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22" t="s">
        <v>541</v>
      </c>
      <c r="M60" s="17">
        <v>79651770</v>
      </c>
      <c r="N60" s="26" t="s">
        <v>366</v>
      </c>
      <c r="O60" s="91">
        <v>24921622</v>
      </c>
      <c r="P60" s="92"/>
      <c r="Q60" s="91"/>
      <c r="R60" s="91">
        <v>1</v>
      </c>
      <c r="S60" s="91">
        <v>2039040</v>
      </c>
      <c r="T60" s="91">
        <f t="shared" si="3"/>
        <v>26960662</v>
      </c>
      <c r="U60" s="91">
        <v>25450262</v>
      </c>
      <c r="V60" s="25">
        <v>43125</v>
      </c>
      <c r="W60" s="25">
        <v>43125</v>
      </c>
      <c r="X60" s="25">
        <v>43485</v>
      </c>
      <c r="Y60" s="17">
        <v>330</v>
      </c>
      <c r="Z60" s="17">
        <v>27</v>
      </c>
      <c r="AA60" s="38"/>
      <c r="AB60" s="17"/>
      <c r="AC60" s="17" t="s">
        <v>544</v>
      </c>
      <c r="AD60" s="17"/>
      <c r="AE60" s="17"/>
      <c r="AF60" s="39">
        <f t="shared" si="1"/>
        <v>0.94397763675090762</v>
      </c>
      <c r="AG60" s="40"/>
      <c r="AH60" s="40" t="b">
        <f t="shared" si="2"/>
        <v>0</v>
      </c>
    </row>
    <row r="61" spans="1:34" ht="44.25" customHeight="1" thickBot="1" x14ac:dyDescent="0.3">
      <c r="A61" s="17">
        <v>49</v>
      </c>
      <c r="B61" s="17">
        <v>2018</v>
      </c>
      <c r="C61" s="3" t="s">
        <v>620</v>
      </c>
      <c r="D61" s="17">
        <v>5</v>
      </c>
      <c r="E61" s="3"/>
      <c r="F61" s="3" t="s">
        <v>107</v>
      </c>
      <c r="G61" s="3" t="s">
        <v>116</v>
      </c>
      <c r="H61" s="21" t="s">
        <v>466</v>
      </c>
      <c r="I61" s="21" t="s">
        <v>163</v>
      </c>
      <c r="J61" s="7">
        <v>45</v>
      </c>
      <c r="K61" s="37"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22" t="s">
        <v>541</v>
      </c>
      <c r="M61" s="17">
        <v>1010195996</v>
      </c>
      <c r="N61" s="26" t="s">
        <v>367</v>
      </c>
      <c r="O61" s="91">
        <v>24921622</v>
      </c>
      <c r="P61" s="92"/>
      <c r="Q61" s="91"/>
      <c r="R61" s="91"/>
      <c r="S61" s="91"/>
      <c r="T61" s="91">
        <f t="shared" si="3"/>
        <v>24921622</v>
      </c>
      <c r="U61" s="91">
        <v>24921622</v>
      </c>
      <c r="V61" s="25">
        <v>43125</v>
      </c>
      <c r="W61" s="25">
        <v>43125</v>
      </c>
      <c r="X61" s="25">
        <v>43458</v>
      </c>
      <c r="Y61" s="17">
        <v>330</v>
      </c>
      <c r="Z61" s="17"/>
      <c r="AA61" s="38"/>
      <c r="AB61" s="17"/>
      <c r="AC61" s="17" t="s">
        <v>544</v>
      </c>
      <c r="AD61" s="17"/>
      <c r="AE61" s="17"/>
      <c r="AF61" s="39">
        <f t="shared" si="1"/>
        <v>1</v>
      </c>
      <c r="AG61" s="40"/>
      <c r="AH61" s="40" t="b">
        <f t="shared" si="2"/>
        <v>0</v>
      </c>
    </row>
    <row r="62" spans="1:34" ht="44.25" customHeight="1" thickBot="1" x14ac:dyDescent="0.3">
      <c r="A62" s="17">
        <v>50</v>
      </c>
      <c r="B62" s="17">
        <v>2018</v>
      </c>
      <c r="C62" s="3" t="s">
        <v>621</v>
      </c>
      <c r="D62" s="17">
        <v>5</v>
      </c>
      <c r="E62" s="3"/>
      <c r="F62" s="3" t="s">
        <v>107</v>
      </c>
      <c r="G62" s="3" t="s">
        <v>116</v>
      </c>
      <c r="H62" s="21" t="s">
        <v>467</v>
      </c>
      <c r="I62" s="21" t="s">
        <v>163</v>
      </c>
      <c r="J62" s="7">
        <v>45</v>
      </c>
      <c r="K62" s="37"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22" t="s">
        <v>541</v>
      </c>
      <c r="M62" s="17">
        <v>79814029</v>
      </c>
      <c r="N62" s="26" t="s">
        <v>368</v>
      </c>
      <c r="O62" s="91">
        <v>55858803</v>
      </c>
      <c r="P62" s="92"/>
      <c r="Q62" s="91"/>
      <c r="R62" s="91">
        <v>1</v>
      </c>
      <c r="S62" s="91">
        <v>4570265</v>
      </c>
      <c r="T62" s="91">
        <f t="shared" si="3"/>
        <v>60429068</v>
      </c>
      <c r="U62" s="91">
        <v>56874417</v>
      </c>
      <c r="V62" s="25">
        <v>43125</v>
      </c>
      <c r="W62" s="25">
        <v>43125</v>
      </c>
      <c r="X62" s="25">
        <v>43485</v>
      </c>
      <c r="Y62" s="17">
        <v>330</v>
      </c>
      <c r="Z62" s="17">
        <v>27</v>
      </c>
      <c r="AA62" s="38"/>
      <c r="AB62" s="17"/>
      <c r="AC62" s="17" t="s">
        <v>544</v>
      </c>
      <c r="AD62" s="17"/>
      <c r="AE62" s="17"/>
      <c r="AF62" s="39">
        <f t="shared" si="1"/>
        <v>0.94117647156166628</v>
      </c>
      <c r="AG62" s="40"/>
      <c r="AH62" s="40" t="b">
        <f t="shared" si="2"/>
        <v>0</v>
      </c>
    </row>
    <row r="63" spans="1:34" ht="44.25" customHeight="1" thickBot="1" x14ac:dyDescent="0.3">
      <c r="A63" s="17">
        <v>51</v>
      </c>
      <c r="B63" s="17">
        <v>2018</v>
      </c>
      <c r="C63" s="3" t="s">
        <v>622</v>
      </c>
      <c r="D63" s="17">
        <v>5</v>
      </c>
      <c r="E63" s="3"/>
      <c r="F63" s="3" t="s">
        <v>107</v>
      </c>
      <c r="G63" s="3" t="s">
        <v>116</v>
      </c>
      <c r="H63" s="21" t="s">
        <v>446</v>
      </c>
      <c r="I63" s="21" t="s">
        <v>163</v>
      </c>
      <c r="J63" s="7">
        <v>45</v>
      </c>
      <c r="K63" s="37"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22" t="s">
        <v>541</v>
      </c>
      <c r="M63" s="17">
        <v>79714948</v>
      </c>
      <c r="N63" s="26" t="s">
        <v>369</v>
      </c>
      <c r="O63" s="91">
        <v>24921622</v>
      </c>
      <c r="P63" s="92"/>
      <c r="Q63" s="91"/>
      <c r="R63" s="91">
        <v>1</v>
      </c>
      <c r="S63" s="91">
        <v>2039041</v>
      </c>
      <c r="T63" s="91">
        <f t="shared" si="3"/>
        <v>26960663</v>
      </c>
      <c r="U63" s="91">
        <v>25374742</v>
      </c>
      <c r="V63" s="25">
        <v>43125</v>
      </c>
      <c r="W63" s="25">
        <v>43125</v>
      </c>
      <c r="X63" s="25">
        <v>43485</v>
      </c>
      <c r="Y63" s="17">
        <v>330</v>
      </c>
      <c r="Z63" s="17">
        <v>27</v>
      </c>
      <c r="AA63" s="38"/>
      <c r="AB63" s="17"/>
      <c r="AC63" s="17" t="s">
        <v>544</v>
      </c>
      <c r="AD63" s="17"/>
      <c r="AE63" s="17"/>
      <c r="AF63" s="39">
        <f t="shared" si="1"/>
        <v>0.94117648367920326</v>
      </c>
      <c r="AG63" s="40"/>
      <c r="AH63" s="40" t="b">
        <f t="shared" si="2"/>
        <v>0</v>
      </c>
    </row>
    <row r="64" spans="1:34" ht="44.25" customHeight="1" thickBot="1" x14ac:dyDescent="0.3">
      <c r="A64" s="17">
        <v>52</v>
      </c>
      <c r="B64" s="17">
        <v>2018</v>
      </c>
      <c r="C64" s="3" t="s">
        <v>623</v>
      </c>
      <c r="D64" s="17">
        <v>5</v>
      </c>
      <c r="E64" s="3"/>
      <c r="F64" s="3" t="s">
        <v>107</v>
      </c>
      <c r="G64" s="3" t="s">
        <v>116</v>
      </c>
      <c r="H64" s="21" t="s">
        <v>468</v>
      </c>
      <c r="I64" s="21" t="s">
        <v>163</v>
      </c>
      <c r="J64" s="7">
        <v>45</v>
      </c>
      <c r="K64" s="37"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Gobernanza e influencia local, regional e internacional</v>
      </c>
      <c r="L64" s="22" t="s">
        <v>541</v>
      </c>
      <c r="M64" s="17">
        <v>1121855155</v>
      </c>
      <c r="N64" s="26" t="s">
        <v>370</v>
      </c>
      <c r="O64" s="91">
        <v>24921622</v>
      </c>
      <c r="P64" s="92"/>
      <c r="Q64" s="91"/>
      <c r="R64" s="91">
        <v>1</v>
      </c>
      <c r="S64" s="91">
        <v>2039041</v>
      </c>
      <c r="T64" s="91">
        <f t="shared" si="3"/>
        <v>26960663</v>
      </c>
      <c r="U64" s="91">
        <v>25374742</v>
      </c>
      <c r="V64" s="25">
        <v>43125</v>
      </c>
      <c r="W64" s="25">
        <v>43125</v>
      </c>
      <c r="X64" s="25">
        <v>43485</v>
      </c>
      <c r="Y64" s="17">
        <v>330</v>
      </c>
      <c r="Z64" s="17">
        <v>27</v>
      </c>
      <c r="AA64" s="38"/>
      <c r="AB64" s="17"/>
      <c r="AC64" s="17" t="s">
        <v>544</v>
      </c>
      <c r="AD64" s="17"/>
      <c r="AE64" s="17"/>
      <c r="AF64" s="39">
        <f t="shared" si="1"/>
        <v>0.94117648367920326</v>
      </c>
      <c r="AG64" s="40"/>
      <c r="AH64" s="40" t="b">
        <f t="shared" si="2"/>
        <v>0</v>
      </c>
    </row>
    <row r="65" spans="1:34" ht="44.25" customHeight="1" thickBot="1" x14ac:dyDescent="0.3">
      <c r="A65" s="17">
        <v>53</v>
      </c>
      <c r="B65" s="17">
        <v>2018</v>
      </c>
      <c r="C65" s="3" t="s">
        <v>624</v>
      </c>
      <c r="D65" s="17">
        <v>5</v>
      </c>
      <c r="E65" s="3"/>
      <c r="F65" s="3" t="s">
        <v>107</v>
      </c>
      <c r="G65" s="3" t="s">
        <v>116</v>
      </c>
      <c r="H65" s="21" t="s">
        <v>469</v>
      </c>
      <c r="I65" s="21" t="s">
        <v>163</v>
      </c>
      <c r="J65" s="7">
        <v>45</v>
      </c>
      <c r="K65" s="37"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22" t="s">
        <v>541</v>
      </c>
      <c r="M65" s="17">
        <v>1052387303</v>
      </c>
      <c r="N65" s="26" t="s">
        <v>371</v>
      </c>
      <c r="O65" s="91">
        <v>55858803</v>
      </c>
      <c r="P65" s="92"/>
      <c r="Q65" s="91">
        <v>42650814</v>
      </c>
      <c r="R65" s="91"/>
      <c r="S65" s="91"/>
      <c r="T65" s="91">
        <f t="shared" si="3"/>
        <v>13207989</v>
      </c>
      <c r="U65" s="91">
        <v>13202989</v>
      </c>
      <c r="V65" s="25">
        <v>43125</v>
      </c>
      <c r="W65" s="25">
        <v>43125</v>
      </c>
      <c r="X65" s="25">
        <v>43342</v>
      </c>
      <c r="Y65" s="17">
        <v>330</v>
      </c>
      <c r="Z65" s="17"/>
      <c r="AA65" s="38"/>
      <c r="AB65" s="17"/>
      <c r="AC65" s="17"/>
      <c r="AD65" s="17" t="s">
        <v>544</v>
      </c>
      <c r="AE65" s="17"/>
      <c r="AF65" s="39">
        <f t="shared" si="1"/>
        <v>0.99962144123530083</v>
      </c>
      <c r="AG65" s="40"/>
      <c r="AH65" s="40" t="b">
        <f t="shared" si="2"/>
        <v>0</v>
      </c>
    </row>
    <row r="66" spans="1:34" ht="44.25" customHeight="1" thickBot="1" x14ac:dyDescent="0.3">
      <c r="A66" s="17">
        <v>54</v>
      </c>
      <c r="B66" s="17">
        <v>2018</v>
      </c>
      <c r="C66" s="3" t="s">
        <v>625</v>
      </c>
      <c r="D66" s="17">
        <v>5</v>
      </c>
      <c r="E66" s="3"/>
      <c r="F66" s="3" t="s">
        <v>107</v>
      </c>
      <c r="G66" s="3" t="s">
        <v>116</v>
      </c>
      <c r="H66" s="21" t="s">
        <v>470</v>
      </c>
      <c r="I66" s="21" t="s">
        <v>163</v>
      </c>
      <c r="J66" s="7">
        <v>45</v>
      </c>
      <c r="K66" s="37"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22" t="s">
        <v>541</v>
      </c>
      <c r="M66" s="17">
        <v>51879946</v>
      </c>
      <c r="N66" s="26" t="s">
        <v>372</v>
      </c>
      <c r="O66" s="91">
        <v>24921622</v>
      </c>
      <c r="P66" s="92"/>
      <c r="Q66" s="91"/>
      <c r="R66" s="91">
        <v>1</v>
      </c>
      <c r="S66" s="91">
        <v>2039041</v>
      </c>
      <c r="T66" s="91">
        <f t="shared" si="3"/>
        <v>26960663</v>
      </c>
      <c r="U66" s="91">
        <v>25374742</v>
      </c>
      <c r="V66" s="25">
        <v>43125</v>
      </c>
      <c r="W66" s="25">
        <v>43125</v>
      </c>
      <c r="X66" s="25">
        <v>43485</v>
      </c>
      <c r="Y66" s="17">
        <v>330</v>
      </c>
      <c r="Z66" s="17">
        <v>27</v>
      </c>
      <c r="AA66" s="38"/>
      <c r="AB66" s="17"/>
      <c r="AC66" s="17" t="s">
        <v>544</v>
      </c>
      <c r="AD66" s="17"/>
      <c r="AE66" s="17"/>
      <c r="AF66" s="39">
        <f t="shared" si="1"/>
        <v>0.94117648367920326</v>
      </c>
      <c r="AG66" s="40"/>
      <c r="AH66" s="40" t="b">
        <f t="shared" si="2"/>
        <v>0</v>
      </c>
    </row>
    <row r="67" spans="1:34" ht="44.25" customHeight="1" thickBot="1" x14ac:dyDescent="0.3">
      <c r="A67" s="17">
        <v>55</v>
      </c>
      <c r="B67" s="17">
        <v>2018</v>
      </c>
      <c r="C67" s="3" t="s">
        <v>626</v>
      </c>
      <c r="D67" s="17">
        <v>5</v>
      </c>
      <c r="E67" s="3"/>
      <c r="F67" s="3" t="s">
        <v>107</v>
      </c>
      <c r="G67" s="3" t="s">
        <v>116</v>
      </c>
      <c r="H67" s="21" t="s">
        <v>469</v>
      </c>
      <c r="I67" s="21" t="s">
        <v>163</v>
      </c>
      <c r="J67" s="7">
        <v>45</v>
      </c>
      <c r="K67" s="37"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Gobernanza e influencia local, regional e internacional</v>
      </c>
      <c r="L67" s="22" t="s">
        <v>541</v>
      </c>
      <c r="M67" s="17">
        <v>80056009</v>
      </c>
      <c r="N67" s="26" t="s">
        <v>373</v>
      </c>
      <c r="O67" s="91">
        <v>55858803</v>
      </c>
      <c r="P67" s="92"/>
      <c r="Q67" s="91"/>
      <c r="R67" s="91"/>
      <c r="S67" s="91"/>
      <c r="T67" s="91">
        <f t="shared" si="3"/>
        <v>55858803</v>
      </c>
      <c r="U67" s="91">
        <v>51796345</v>
      </c>
      <c r="V67" s="25">
        <v>43125</v>
      </c>
      <c r="W67" s="25">
        <v>43125</v>
      </c>
      <c r="X67" s="25">
        <v>43124</v>
      </c>
      <c r="Y67" s="17">
        <v>330</v>
      </c>
      <c r="Z67" s="17"/>
      <c r="AA67" s="38"/>
      <c r="AB67" s="17"/>
      <c r="AC67" s="17"/>
      <c r="AD67" s="17" t="s">
        <v>544</v>
      </c>
      <c r="AE67" s="17"/>
      <c r="AF67" s="39">
        <f t="shared" si="1"/>
        <v>0.92727273443363978</v>
      </c>
      <c r="AG67" s="40"/>
      <c r="AH67" s="40" t="b">
        <f t="shared" si="2"/>
        <v>0</v>
      </c>
    </row>
    <row r="68" spans="1:34" ht="44.25" customHeight="1" thickBot="1" x14ac:dyDescent="0.3">
      <c r="A68" s="17">
        <v>56</v>
      </c>
      <c r="B68" s="17">
        <v>2018</v>
      </c>
      <c r="C68" s="3" t="s">
        <v>627</v>
      </c>
      <c r="D68" s="17">
        <v>5</v>
      </c>
      <c r="E68" s="3"/>
      <c r="F68" s="3" t="s">
        <v>107</v>
      </c>
      <c r="G68" s="3" t="s">
        <v>116</v>
      </c>
      <c r="H68" s="21" t="s">
        <v>471</v>
      </c>
      <c r="I68" s="21" t="s">
        <v>163</v>
      </c>
      <c r="J68" s="7">
        <v>45</v>
      </c>
      <c r="K68" s="37"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22" t="s">
        <v>541</v>
      </c>
      <c r="M68" s="17">
        <v>1057573297</v>
      </c>
      <c r="N68" s="26" t="s">
        <v>374</v>
      </c>
      <c r="O68" s="91">
        <v>49843244</v>
      </c>
      <c r="P68" s="92"/>
      <c r="Q68" s="91"/>
      <c r="R68" s="91">
        <v>1</v>
      </c>
      <c r="S68" s="91">
        <v>4078083</v>
      </c>
      <c r="T68" s="91">
        <f t="shared" si="3"/>
        <v>53921327</v>
      </c>
      <c r="U68" s="91">
        <v>50749484</v>
      </c>
      <c r="V68" s="25">
        <v>43125</v>
      </c>
      <c r="W68" s="25">
        <v>43125</v>
      </c>
      <c r="X68" s="25">
        <v>43485</v>
      </c>
      <c r="Y68" s="17">
        <v>330</v>
      </c>
      <c r="Z68" s="17">
        <v>27</v>
      </c>
      <c r="AA68" s="38"/>
      <c r="AB68" s="17"/>
      <c r="AC68" s="17" t="s">
        <v>544</v>
      </c>
      <c r="AD68" s="17"/>
      <c r="AE68" s="17"/>
      <c r="AF68" s="39">
        <f t="shared" si="1"/>
        <v>0.9411764662245794</v>
      </c>
      <c r="AG68" s="40"/>
      <c r="AH68" s="40" t="b">
        <f t="shared" si="2"/>
        <v>0</v>
      </c>
    </row>
    <row r="69" spans="1:34" ht="44.25" customHeight="1" thickBot="1" x14ac:dyDescent="0.3">
      <c r="A69" s="17">
        <v>57</v>
      </c>
      <c r="B69" s="17">
        <v>2018</v>
      </c>
      <c r="C69" s="3" t="s">
        <v>628</v>
      </c>
      <c r="D69" s="17">
        <v>5</v>
      </c>
      <c r="E69" s="3"/>
      <c r="F69" s="3" t="s">
        <v>107</v>
      </c>
      <c r="G69" s="3" t="s">
        <v>116</v>
      </c>
      <c r="H69" s="21" t="s">
        <v>434</v>
      </c>
      <c r="I69" s="21" t="s">
        <v>163</v>
      </c>
      <c r="J69" s="7">
        <v>45</v>
      </c>
      <c r="K69" s="37"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22" t="s">
        <v>541</v>
      </c>
      <c r="M69" s="17">
        <v>1022973767</v>
      </c>
      <c r="N69" s="26" t="s">
        <v>375</v>
      </c>
      <c r="O69" s="91">
        <v>52421336</v>
      </c>
      <c r="P69" s="92"/>
      <c r="Q69" s="91"/>
      <c r="R69" s="91">
        <v>1</v>
      </c>
      <c r="S69" s="91">
        <v>4130165</v>
      </c>
      <c r="T69" s="91">
        <f t="shared" si="3"/>
        <v>56551501</v>
      </c>
      <c r="U69" s="91">
        <v>53215599</v>
      </c>
      <c r="V69" s="25">
        <v>43126</v>
      </c>
      <c r="W69" s="25">
        <v>43126</v>
      </c>
      <c r="X69" s="25">
        <v>43485</v>
      </c>
      <c r="Y69" s="17">
        <v>330</v>
      </c>
      <c r="Z69" s="17">
        <v>26</v>
      </c>
      <c r="AA69" s="38"/>
      <c r="AB69" s="17"/>
      <c r="AC69" s="17" t="s">
        <v>544</v>
      </c>
      <c r="AD69" s="17"/>
      <c r="AE69" s="17"/>
      <c r="AF69" s="39">
        <f t="shared" si="1"/>
        <v>0.94101125627063376</v>
      </c>
      <c r="AG69" s="40"/>
      <c r="AH69" s="40" t="b">
        <f t="shared" si="2"/>
        <v>0</v>
      </c>
    </row>
    <row r="70" spans="1:34" ht="44.25" customHeight="1" thickBot="1" x14ac:dyDescent="0.3">
      <c r="A70" s="17">
        <v>58</v>
      </c>
      <c r="B70" s="17">
        <v>2018</v>
      </c>
      <c r="C70" s="3" t="s">
        <v>629</v>
      </c>
      <c r="D70" s="17">
        <v>5</v>
      </c>
      <c r="E70" s="3"/>
      <c r="F70" s="3" t="s">
        <v>107</v>
      </c>
      <c r="G70" s="3" t="s">
        <v>116</v>
      </c>
      <c r="H70" s="21" t="s">
        <v>472</v>
      </c>
      <c r="I70" s="21" t="s">
        <v>163</v>
      </c>
      <c r="J70" s="7">
        <v>11</v>
      </c>
      <c r="K70" s="37"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Mejores oportunidades para el desarrollo a través de la cultura, la recreación y el deporte</v>
      </c>
      <c r="L70" s="22" t="s">
        <v>551</v>
      </c>
      <c r="M70" s="17">
        <v>1026580236</v>
      </c>
      <c r="N70" s="26" t="s">
        <v>376</v>
      </c>
      <c r="O70" s="91">
        <v>46405776</v>
      </c>
      <c r="P70" s="92"/>
      <c r="Q70" s="91"/>
      <c r="R70" s="91"/>
      <c r="S70" s="91"/>
      <c r="T70" s="91">
        <f t="shared" si="3"/>
        <v>46405776</v>
      </c>
      <c r="U70" s="91">
        <v>46405776</v>
      </c>
      <c r="V70" s="25">
        <v>43126</v>
      </c>
      <c r="W70" s="25">
        <v>43126</v>
      </c>
      <c r="X70" s="25">
        <v>43459</v>
      </c>
      <c r="Y70" s="17">
        <v>330</v>
      </c>
      <c r="Z70" s="17"/>
      <c r="AA70" s="38"/>
      <c r="AB70" s="17"/>
      <c r="AC70" s="17"/>
      <c r="AD70" s="17" t="s">
        <v>544</v>
      </c>
      <c r="AE70" s="17"/>
      <c r="AF70" s="39">
        <f t="shared" si="1"/>
        <v>1</v>
      </c>
      <c r="AG70" s="40"/>
      <c r="AH70" s="40" t="b">
        <f t="shared" si="2"/>
        <v>0</v>
      </c>
    </row>
    <row r="71" spans="1:34" ht="44.25" customHeight="1" thickBot="1" x14ac:dyDescent="0.3">
      <c r="A71" s="17">
        <v>59</v>
      </c>
      <c r="B71" s="17">
        <v>2018</v>
      </c>
      <c r="C71" s="3" t="s">
        <v>630</v>
      </c>
      <c r="D71" s="17">
        <v>5</v>
      </c>
      <c r="E71" s="3"/>
      <c r="F71" s="3" t="s">
        <v>107</v>
      </c>
      <c r="G71" s="3" t="s">
        <v>116</v>
      </c>
      <c r="H71" s="21" t="s">
        <v>473</v>
      </c>
      <c r="I71" s="21" t="s">
        <v>163</v>
      </c>
      <c r="J71" s="7">
        <v>18</v>
      </c>
      <c r="K71" s="37"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Mejor movilidad para todos</v>
      </c>
      <c r="L71" s="22" t="s">
        <v>550</v>
      </c>
      <c r="M71" s="17">
        <v>33375298</v>
      </c>
      <c r="N71" s="26" t="s">
        <v>377</v>
      </c>
      <c r="O71" s="91">
        <v>74800000</v>
      </c>
      <c r="P71" s="92"/>
      <c r="Q71" s="91"/>
      <c r="R71" s="91"/>
      <c r="S71" s="91"/>
      <c r="T71" s="91">
        <f t="shared" si="3"/>
        <v>74800000</v>
      </c>
      <c r="U71" s="24">
        <v>69133333</v>
      </c>
      <c r="V71" s="25">
        <v>43126</v>
      </c>
      <c r="W71" s="25">
        <v>43126</v>
      </c>
      <c r="X71" s="25">
        <v>43459</v>
      </c>
      <c r="Y71" s="17">
        <v>330</v>
      </c>
      <c r="Z71" s="17"/>
      <c r="AA71" s="38"/>
      <c r="AB71" s="17"/>
      <c r="AC71" s="17"/>
      <c r="AD71" s="17" t="s">
        <v>544</v>
      </c>
      <c r="AE71" s="17"/>
      <c r="AF71" s="39">
        <f t="shared" si="1"/>
        <v>0.92424241978609623</v>
      </c>
      <c r="AG71" s="40"/>
      <c r="AH71" s="40" t="b">
        <f t="shared" si="2"/>
        <v>0</v>
      </c>
    </row>
    <row r="72" spans="1:34" ht="44.25" customHeight="1" thickBot="1" x14ac:dyDescent="0.3">
      <c r="A72" s="17">
        <v>60</v>
      </c>
      <c r="B72" s="17">
        <v>2018</v>
      </c>
      <c r="C72" s="3" t="s">
        <v>631</v>
      </c>
      <c r="D72" s="17">
        <v>5</v>
      </c>
      <c r="E72" s="3"/>
      <c r="F72" s="3" t="s">
        <v>107</v>
      </c>
      <c r="G72" s="3" t="s">
        <v>116</v>
      </c>
      <c r="H72" s="21" t="s">
        <v>474</v>
      </c>
      <c r="I72" s="21" t="s">
        <v>163</v>
      </c>
      <c r="J72" s="7">
        <v>45</v>
      </c>
      <c r="K72" s="37"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22" t="s">
        <v>541</v>
      </c>
      <c r="M72" s="17">
        <v>1024550710</v>
      </c>
      <c r="N72" s="26" t="s">
        <v>378</v>
      </c>
      <c r="O72" s="91">
        <v>46405777</v>
      </c>
      <c r="P72" s="92"/>
      <c r="Q72" s="91"/>
      <c r="R72" s="91"/>
      <c r="S72" s="91"/>
      <c r="T72" s="91">
        <f t="shared" si="3"/>
        <v>46405777</v>
      </c>
      <c r="U72" s="91">
        <v>42468317</v>
      </c>
      <c r="V72" s="25">
        <v>43126</v>
      </c>
      <c r="W72" s="25">
        <v>43129</v>
      </c>
      <c r="X72" s="25">
        <v>43462</v>
      </c>
      <c r="Y72" s="17">
        <v>330</v>
      </c>
      <c r="Z72" s="17"/>
      <c r="AA72" s="38"/>
      <c r="AB72" s="17"/>
      <c r="AC72" s="17"/>
      <c r="AD72" s="17" t="s">
        <v>544</v>
      </c>
      <c r="AE72" s="17"/>
      <c r="AF72" s="39">
        <f t="shared" si="1"/>
        <v>0.91515151227830971</v>
      </c>
      <c r="AG72" s="40"/>
      <c r="AH72" s="40" t="b">
        <f t="shared" si="2"/>
        <v>0</v>
      </c>
    </row>
    <row r="73" spans="1:34" ht="44.25" customHeight="1" thickBot="1" x14ac:dyDescent="0.3">
      <c r="A73" s="17">
        <v>61</v>
      </c>
      <c r="B73" s="17">
        <v>2018</v>
      </c>
      <c r="C73" s="3" t="s">
        <v>632</v>
      </c>
      <c r="D73" s="17">
        <v>5</v>
      </c>
      <c r="E73" s="3"/>
      <c r="F73" s="3" t="s">
        <v>107</v>
      </c>
      <c r="G73" s="3" t="s">
        <v>116</v>
      </c>
      <c r="H73" s="21" t="s">
        <v>475</v>
      </c>
      <c r="I73" s="21" t="s">
        <v>163</v>
      </c>
      <c r="J73" s="7">
        <v>45</v>
      </c>
      <c r="K73" s="37"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22" t="s">
        <v>541</v>
      </c>
      <c r="M73" s="17">
        <v>79798858</v>
      </c>
      <c r="N73" s="26" t="s">
        <v>379</v>
      </c>
      <c r="O73" s="91">
        <v>11328010</v>
      </c>
      <c r="P73" s="92"/>
      <c r="Q73" s="91"/>
      <c r="R73" s="91">
        <v>1</v>
      </c>
      <c r="S73" s="91">
        <v>5664000</v>
      </c>
      <c r="T73" s="91">
        <f t="shared" si="3"/>
        <v>16992010</v>
      </c>
      <c r="U73" s="91">
        <v>16992010</v>
      </c>
      <c r="V73" s="25">
        <v>43126</v>
      </c>
      <c r="W73" s="25">
        <v>43129</v>
      </c>
      <c r="X73" s="25">
        <v>43362</v>
      </c>
      <c r="Y73" s="17">
        <v>330</v>
      </c>
      <c r="Z73" s="17">
        <v>75</v>
      </c>
      <c r="AA73" s="38"/>
      <c r="AB73" s="17"/>
      <c r="AC73" s="17"/>
      <c r="AD73" s="17" t="s">
        <v>544</v>
      </c>
      <c r="AE73" s="17"/>
      <c r="AF73" s="39">
        <f t="shared" si="1"/>
        <v>1</v>
      </c>
      <c r="AG73" s="40"/>
      <c r="AH73" s="40" t="b">
        <f t="shared" si="2"/>
        <v>0</v>
      </c>
    </row>
    <row r="74" spans="1:34" ht="44.25" customHeight="1" thickBot="1" x14ac:dyDescent="0.3">
      <c r="A74" s="17">
        <v>62</v>
      </c>
      <c r="B74" s="17">
        <v>2018</v>
      </c>
      <c r="C74" s="3" t="s">
        <v>633</v>
      </c>
      <c r="D74" s="17">
        <v>5</v>
      </c>
      <c r="E74" s="3"/>
      <c r="F74" s="3" t="s">
        <v>107</v>
      </c>
      <c r="G74" s="3" t="s">
        <v>116</v>
      </c>
      <c r="H74" s="21" t="s">
        <v>476</v>
      </c>
      <c r="I74" s="21" t="s">
        <v>163</v>
      </c>
      <c r="J74" s="7">
        <v>2</v>
      </c>
      <c r="K74" s="37"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Desarrollo integral desde la gestación hasta la adolescencia</v>
      </c>
      <c r="L74" s="22" t="s">
        <v>548</v>
      </c>
      <c r="M74" s="17">
        <v>1121834435</v>
      </c>
      <c r="N74" s="26" t="s">
        <v>380</v>
      </c>
      <c r="O74" s="91">
        <v>46405777</v>
      </c>
      <c r="P74" s="92"/>
      <c r="Q74" s="91"/>
      <c r="R74" s="91">
        <v>1</v>
      </c>
      <c r="S74" s="91">
        <v>3234342</v>
      </c>
      <c r="T74" s="91">
        <f t="shared" si="3"/>
        <v>49640119</v>
      </c>
      <c r="U74" s="91">
        <v>46687024</v>
      </c>
      <c r="V74" s="25">
        <v>43126</v>
      </c>
      <c r="W74" s="25">
        <v>43129</v>
      </c>
      <c r="X74" s="25">
        <v>43485</v>
      </c>
      <c r="Y74" s="17">
        <v>330</v>
      </c>
      <c r="Z74" s="17">
        <v>23</v>
      </c>
      <c r="AA74" s="38"/>
      <c r="AB74" s="17"/>
      <c r="AC74" s="17" t="s">
        <v>544</v>
      </c>
      <c r="AD74" s="17"/>
      <c r="AE74" s="17"/>
      <c r="AF74" s="39">
        <f t="shared" si="1"/>
        <v>0.94050991295971709</v>
      </c>
      <c r="AG74" s="40"/>
      <c r="AH74" s="40" t="b">
        <f t="shared" si="2"/>
        <v>0</v>
      </c>
    </row>
    <row r="75" spans="1:34" ht="44.25" customHeight="1" thickBot="1" x14ac:dyDescent="0.3">
      <c r="A75" s="17">
        <v>63</v>
      </c>
      <c r="B75" s="17">
        <v>2018</v>
      </c>
      <c r="C75" s="3" t="s">
        <v>634</v>
      </c>
      <c r="D75" s="17">
        <v>5</v>
      </c>
      <c r="E75" s="3"/>
      <c r="F75" s="3" t="s">
        <v>107</v>
      </c>
      <c r="G75" s="3" t="s">
        <v>116</v>
      </c>
      <c r="H75" s="21" t="s">
        <v>477</v>
      </c>
      <c r="I75" s="21" t="s">
        <v>163</v>
      </c>
      <c r="J75" s="7">
        <v>19</v>
      </c>
      <c r="K75" s="37"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Seguridad y convivencia para todos</v>
      </c>
      <c r="L75" s="22" t="s">
        <v>549</v>
      </c>
      <c r="M75" s="17">
        <v>94481394</v>
      </c>
      <c r="N75" s="26" t="s">
        <v>381</v>
      </c>
      <c r="O75" s="91">
        <v>46200000</v>
      </c>
      <c r="P75" s="92"/>
      <c r="Q75" s="91"/>
      <c r="R75" s="91"/>
      <c r="S75" s="91"/>
      <c r="T75" s="91">
        <f t="shared" si="3"/>
        <v>46200000</v>
      </c>
      <c r="U75" s="91">
        <v>45500000</v>
      </c>
      <c r="V75" s="25">
        <v>43126</v>
      </c>
      <c r="W75" s="25">
        <v>43126</v>
      </c>
      <c r="X75" s="25">
        <v>43469</v>
      </c>
      <c r="Y75" s="17">
        <v>330</v>
      </c>
      <c r="Z75" s="17"/>
      <c r="AA75" s="38"/>
      <c r="AB75" s="17"/>
      <c r="AC75" s="17"/>
      <c r="AD75" s="17" t="s">
        <v>544</v>
      </c>
      <c r="AE75" s="17"/>
      <c r="AF75" s="39">
        <f t="shared" si="1"/>
        <v>0.98484848484848486</v>
      </c>
      <c r="AG75" s="40"/>
      <c r="AH75" s="40" t="b">
        <f t="shared" si="2"/>
        <v>0</v>
      </c>
    </row>
    <row r="76" spans="1:34" ht="44.25" customHeight="1" thickBot="1" x14ac:dyDescent="0.3">
      <c r="A76" s="17">
        <v>64</v>
      </c>
      <c r="B76" s="17">
        <v>2018</v>
      </c>
      <c r="C76" s="3" t="s">
        <v>635</v>
      </c>
      <c r="D76" s="17">
        <v>5</v>
      </c>
      <c r="E76" s="3"/>
      <c r="F76" s="3" t="s">
        <v>107</v>
      </c>
      <c r="G76" s="3" t="s">
        <v>116</v>
      </c>
      <c r="H76" s="21" t="s">
        <v>475</v>
      </c>
      <c r="I76" s="21" t="s">
        <v>163</v>
      </c>
      <c r="J76" s="7">
        <v>45</v>
      </c>
      <c r="K76" s="37"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22" t="s">
        <v>541</v>
      </c>
      <c r="M76" s="17">
        <v>1032424570</v>
      </c>
      <c r="N76" s="26" t="s">
        <v>382</v>
      </c>
      <c r="O76" s="91">
        <v>11328010</v>
      </c>
      <c r="P76" s="92"/>
      <c r="Q76" s="91"/>
      <c r="R76" s="91">
        <v>1</v>
      </c>
      <c r="S76" s="91">
        <v>5664000</v>
      </c>
      <c r="T76" s="91">
        <f t="shared" si="3"/>
        <v>16992010</v>
      </c>
      <c r="U76" s="91">
        <v>16992010</v>
      </c>
      <c r="V76" s="25">
        <v>43129</v>
      </c>
      <c r="W76" s="25">
        <v>43129</v>
      </c>
      <c r="X76" s="25">
        <v>43362</v>
      </c>
      <c r="Y76" s="17">
        <v>150</v>
      </c>
      <c r="Z76" s="17">
        <v>75</v>
      </c>
      <c r="AA76" s="38"/>
      <c r="AB76" s="17"/>
      <c r="AC76" s="17"/>
      <c r="AD76" s="17" t="s">
        <v>544</v>
      </c>
      <c r="AE76" s="17"/>
      <c r="AF76" s="39">
        <f t="shared" si="1"/>
        <v>1</v>
      </c>
      <c r="AG76" s="40"/>
      <c r="AH76" s="40" t="b">
        <f t="shared" si="2"/>
        <v>0</v>
      </c>
    </row>
    <row r="77" spans="1:34" ht="44.25" customHeight="1" thickBot="1" x14ac:dyDescent="0.3">
      <c r="A77" s="17">
        <v>65</v>
      </c>
      <c r="B77" s="17">
        <v>2018</v>
      </c>
      <c r="C77" s="3" t="s">
        <v>636</v>
      </c>
      <c r="D77" s="17">
        <v>5</v>
      </c>
      <c r="E77" s="3"/>
      <c r="F77" s="3" t="s">
        <v>107</v>
      </c>
      <c r="G77" s="3" t="s">
        <v>116</v>
      </c>
      <c r="H77" s="21" t="s">
        <v>478</v>
      </c>
      <c r="I77" s="21" t="s">
        <v>163</v>
      </c>
      <c r="J77" s="7">
        <v>45</v>
      </c>
      <c r="K77" s="37"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22" t="s">
        <v>541</v>
      </c>
      <c r="M77" s="17">
        <v>52305372</v>
      </c>
      <c r="N77" s="26" t="s">
        <v>383</v>
      </c>
      <c r="O77" s="91">
        <v>24921622</v>
      </c>
      <c r="P77" s="92"/>
      <c r="Q77" s="91"/>
      <c r="R77" s="91">
        <v>1</v>
      </c>
      <c r="S77" s="91">
        <v>1963521</v>
      </c>
      <c r="T77" s="91">
        <f t="shared" si="3"/>
        <v>26885143</v>
      </c>
      <c r="U77" s="91">
        <v>25299222</v>
      </c>
      <c r="V77" s="25">
        <v>43126</v>
      </c>
      <c r="W77" s="25">
        <v>43126</v>
      </c>
      <c r="X77" s="25">
        <v>43485</v>
      </c>
      <c r="Y77" s="17">
        <v>330</v>
      </c>
      <c r="Z77" s="17">
        <v>26</v>
      </c>
      <c r="AA77" s="38"/>
      <c r="AB77" s="17"/>
      <c r="AC77" s="17" t="s">
        <v>544</v>
      </c>
      <c r="AD77" s="17"/>
      <c r="AE77" s="17"/>
      <c r="AF77" s="39">
        <f t="shared" si="1"/>
        <v>0.94101124922415325</v>
      </c>
      <c r="AG77" s="40"/>
      <c r="AH77" s="40" t="b">
        <f t="shared" si="2"/>
        <v>0</v>
      </c>
    </row>
    <row r="78" spans="1:34" ht="44.25" customHeight="1" thickBot="1" x14ac:dyDescent="0.3">
      <c r="A78" s="17">
        <v>66</v>
      </c>
      <c r="B78" s="17">
        <v>2018</v>
      </c>
      <c r="C78" s="3" t="s">
        <v>637</v>
      </c>
      <c r="D78" s="17">
        <v>5</v>
      </c>
      <c r="E78" s="3"/>
      <c r="F78" s="3" t="s">
        <v>107</v>
      </c>
      <c r="G78" s="3" t="s">
        <v>116</v>
      </c>
      <c r="H78" s="21" t="s">
        <v>479</v>
      </c>
      <c r="I78" s="21" t="s">
        <v>163</v>
      </c>
      <c r="J78" s="7">
        <v>45</v>
      </c>
      <c r="K78" s="37"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Gobernanza e influencia local, regional e internacional</v>
      </c>
      <c r="L78" s="22" t="s">
        <v>541</v>
      </c>
      <c r="M78" s="17">
        <v>51924901</v>
      </c>
      <c r="N78" s="26" t="s">
        <v>384</v>
      </c>
      <c r="O78" s="91">
        <v>58436906</v>
      </c>
      <c r="P78" s="92"/>
      <c r="Q78" s="91"/>
      <c r="R78" s="91"/>
      <c r="S78" s="91"/>
      <c r="T78" s="91">
        <f t="shared" ref="T78:T109" si="4">O78-Q78+S78</f>
        <v>58436906</v>
      </c>
      <c r="U78" s="91">
        <v>53478623</v>
      </c>
      <c r="V78" s="25">
        <v>43126</v>
      </c>
      <c r="W78" s="25">
        <v>43129</v>
      </c>
      <c r="X78" s="25">
        <v>43462</v>
      </c>
      <c r="Y78" s="17">
        <v>330</v>
      </c>
      <c r="Z78" s="17"/>
      <c r="AA78" s="38"/>
      <c r="AB78" s="17"/>
      <c r="AC78" s="17"/>
      <c r="AD78" s="17" t="s">
        <v>544</v>
      </c>
      <c r="AE78" s="17"/>
      <c r="AF78" s="39">
        <f t="shared" si="1"/>
        <v>0.91515151401068362</v>
      </c>
      <c r="AG78" s="40"/>
      <c r="AH78" s="40" t="b">
        <f t="shared" si="2"/>
        <v>0</v>
      </c>
    </row>
    <row r="79" spans="1:34" ht="44.25" customHeight="1" thickBot="1" x14ac:dyDescent="0.3">
      <c r="A79" s="17">
        <v>67</v>
      </c>
      <c r="B79" s="17">
        <v>2018</v>
      </c>
      <c r="C79" s="3" t="s">
        <v>638</v>
      </c>
      <c r="D79" s="17">
        <v>5</v>
      </c>
      <c r="E79" s="3"/>
      <c r="F79" s="3" t="s">
        <v>107</v>
      </c>
      <c r="G79" s="3" t="s">
        <v>116</v>
      </c>
      <c r="H79" s="21" t="s">
        <v>480</v>
      </c>
      <c r="I79" s="21" t="s">
        <v>163</v>
      </c>
      <c r="J79" s="7">
        <v>45</v>
      </c>
      <c r="K79" s="37"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22" t="s">
        <v>541</v>
      </c>
      <c r="M79" s="17">
        <v>1026557127</v>
      </c>
      <c r="N79" s="26" t="s">
        <v>363</v>
      </c>
      <c r="O79" s="91">
        <v>58436906</v>
      </c>
      <c r="P79" s="92"/>
      <c r="Q79" s="91"/>
      <c r="R79" s="91">
        <v>1</v>
      </c>
      <c r="S79" s="91">
        <v>4072875</v>
      </c>
      <c r="T79" s="91">
        <f t="shared" si="4"/>
        <v>62509781</v>
      </c>
      <c r="U79" s="91">
        <v>58791069</v>
      </c>
      <c r="V79" s="25">
        <v>43129</v>
      </c>
      <c r="W79" s="25">
        <v>43129</v>
      </c>
      <c r="X79" s="25">
        <v>43485</v>
      </c>
      <c r="Y79" s="17">
        <v>330</v>
      </c>
      <c r="Z79" s="17">
        <v>23</v>
      </c>
      <c r="AA79" s="38"/>
      <c r="AB79" s="17"/>
      <c r="AC79" s="17" t="s">
        <v>544</v>
      </c>
      <c r="AD79" s="17"/>
      <c r="AE79" s="17"/>
      <c r="AF79" s="39">
        <f t="shared" si="1"/>
        <v>0.94050991795987893</v>
      </c>
      <c r="AG79" s="40"/>
      <c r="AH79" s="40" t="b">
        <f t="shared" si="2"/>
        <v>0</v>
      </c>
    </row>
    <row r="80" spans="1:34" ht="44.25" customHeight="1" thickBot="1" x14ac:dyDescent="0.3">
      <c r="A80" s="17">
        <v>68</v>
      </c>
      <c r="B80" s="17">
        <v>2018</v>
      </c>
      <c r="C80" s="3" t="s">
        <v>639</v>
      </c>
      <c r="D80" s="17">
        <v>5</v>
      </c>
      <c r="E80" s="3"/>
      <c r="F80" s="3" t="s">
        <v>107</v>
      </c>
      <c r="G80" s="3" t="s">
        <v>116</v>
      </c>
      <c r="H80" s="21" t="s">
        <v>481</v>
      </c>
      <c r="I80" s="21" t="s">
        <v>163</v>
      </c>
      <c r="J80" s="7">
        <v>45</v>
      </c>
      <c r="K80" s="37"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22" t="s">
        <v>541</v>
      </c>
      <c r="M80" s="17">
        <v>73189143</v>
      </c>
      <c r="N80" s="26" t="s">
        <v>385</v>
      </c>
      <c r="O80" s="91">
        <v>54999439</v>
      </c>
      <c r="P80" s="92"/>
      <c r="Q80" s="91">
        <v>500</v>
      </c>
      <c r="R80" s="91"/>
      <c r="S80" s="91"/>
      <c r="T80" s="91">
        <f t="shared" si="4"/>
        <v>54998939</v>
      </c>
      <c r="U80" s="91">
        <v>54998939</v>
      </c>
      <c r="V80" s="25">
        <v>43126</v>
      </c>
      <c r="W80" s="25">
        <v>43129</v>
      </c>
      <c r="X80" s="25">
        <v>43462</v>
      </c>
      <c r="Y80" s="17">
        <v>330</v>
      </c>
      <c r="Z80" s="17"/>
      <c r="AA80" s="38"/>
      <c r="AB80" s="17"/>
      <c r="AC80" s="17"/>
      <c r="AD80" s="17" t="s">
        <v>544</v>
      </c>
      <c r="AE80" s="17"/>
      <c r="AF80" s="39">
        <f t="shared" si="1"/>
        <v>1</v>
      </c>
      <c r="AG80" s="40"/>
      <c r="AH80" s="40" t="b">
        <f t="shared" si="2"/>
        <v>0</v>
      </c>
    </row>
    <row r="81" spans="1:34" ht="44.25" customHeight="1" thickBot="1" x14ac:dyDescent="0.3">
      <c r="A81" s="17">
        <v>69</v>
      </c>
      <c r="B81" s="17">
        <v>2018</v>
      </c>
      <c r="C81" s="3" t="s">
        <v>282</v>
      </c>
      <c r="D81" s="17">
        <v>11</v>
      </c>
      <c r="E81" s="3"/>
      <c r="F81" s="3" t="s">
        <v>108</v>
      </c>
      <c r="G81" s="3" t="s">
        <v>125</v>
      </c>
      <c r="H81" s="21" t="s">
        <v>482</v>
      </c>
      <c r="I81" s="21" t="s">
        <v>162</v>
      </c>
      <c r="J81" s="7">
        <v>43</v>
      </c>
      <c r="K81" s="37"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Modernización institucional</v>
      </c>
      <c r="L81" s="22" t="s">
        <v>545</v>
      </c>
      <c r="M81" s="17" t="s">
        <v>516</v>
      </c>
      <c r="N81" s="26" t="s">
        <v>386</v>
      </c>
      <c r="O81" s="91">
        <v>8000000</v>
      </c>
      <c r="P81" s="92"/>
      <c r="Q81" s="91"/>
      <c r="R81" s="91">
        <v>1</v>
      </c>
      <c r="S81" s="91">
        <v>2000000</v>
      </c>
      <c r="T81" s="91">
        <f t="shared" si="4"/>
        <v>10000000</v>
      </c>
      <c r="U81" s="91">
        <v>6912736</v>
      </c>
      <c r="V81" s="25">
        <v>43160</v>
      </c>
      <c r="W81" s="25">
        <v>43160</v>
      </c>
      <c r="X81" s="25">
        <v>43380</v>
      </c>
      <c r="Y81" s="17">
        <v>217</v>
      </c>
      <c r="Z81" s="17"/>
      <c r="AA81" s="38"/>
      <c r="AB81" s="17"/>
      <c r="AC81" s="17"/>
      <c r="AD81" s="17" t="s">
        <v>544</v>
      </c>
      <c r="AE81" s="17"/>
      <c r="AF81" s="39">
        <f t="shared" si="1"/>
        <v>0.69127360000000004</v>
      </c>
      <c r="AG81" s="40"/>
      <c r="AH81" s="40" t="b">
        <f t="shared" si="2"/>
        <v>0</v>
      </c>
    </row>
    <row r="82" spans="1:34" ht="44.25" customHeight="1" thickBot="1" x14ac:dyDescent="0.3">
      <c r="A82" s="17">
        <v>70</v>
      </c>
      <c r="B82" s="17">
        <v>2018</v>
      </c>
      <c r="C82" s="3" t="s">
        <v>283</v>
      </c>
      <c r="D82" s="17">
        <v>19</v>
      </c>
      <c r="E82" s="3"/>
      <c r="F82" s="3" t="s">
        <v>108</v>
      </c>
      <c r="G82" s="3" t="s">
        <v>123</v>
      </c>
      <c r="H82" s="21" t="s">
        <v>483</v>
      </c>
      <c r="I82" s="21" t="s">
        <v>162</v>
      </c>
      <c r="J82" s="7">
        <v>43</v>
      </c>
      <c r="K82" s="37"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Modernización institucional</v>
      </c>
      <c r="L82" s="22" t="s">
        <v>545</v>
      </c>
      <c r="M82" s="17" t="s">
        <v>517</v>
      </c>
      <c r="N82" s="26" t="s">
        <v>387</v>
      </c>
      <c r="O82" s="91">
        <v>188965136</v>
      </c>
      <c r="P82" s="92"/>
      <c r="Q82" s="91"/>
      <c r="R82" s="91">
        <v>1</v>
      </c>
      <c r="S82" s="91">
        <v>9823472</v>
      </c>
      <c r="T82" s="91">
        <f t="shared" si="4"/>
        <v>198788608</v>
      </c>
      <c r="U82" s="91">
        <v>115442992</v>
      </c>
      <c r="V82" s="25">
        <v>43165</v>
      </c>
      <c r="W82" s="25">
        <v>43165</v>
      </c>
      <c r="X82" s="25">
        <v>43530</v>
      </c>
      <c r="Y82" s="17">
        <v>360</v>
      </c>
      <c r="Z82" s="17"/>
      <c r="AA82" s="38"/>
      <c r="AB82" s="17"/>
      <c r="AC82" s="17" t="s">
        <v>544</v>
      </c>
      <c r="AD82" s="17"/>
      <c r="AE82" s="17"/>
      <c r="AF82" s="39">
        <f t="shared" si="1"/>
        <v>0.58073243311809897</v>
      </c>
      <c r="AG82" s="40"/>
      <c r="AH82" s="40" t="b">
        <f t="shared" si="2"/>
        <v>0</v>
      </c>
    </row>
    <row r="83" spans="1:34" ht="44.25" customHeight="1" thickBot="1" x14ac:dyDescent="0.3">
      <c r="A83" s="17">
        <v>71</v>
      </c>
      <c r="B83" s="17">
        <v>2018</v>
      </c>
      <c r="C83" s="3" t="s">
        <v>284</v>
      </c>
      <c r="D83" s="17">
        <v>11</v>
      </c>
      <c r="E83" s="3"/>
      <c r="F83" s="3" t="s">
        <v>108</v>
      </c>
      <c r="G83" s="3" t="s">
        <v>125</v>
      </c>
      <c r="H83" s="21" t="s">
        <v>484</v>
      </c>
      <c r="I83" s="21" t="s">
        <v>162</v>
      </c>
      <c r="J83" s="7">
        <v>43</v>
      </c>
      <c r="K83" s="37"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Modernización institucional</v>
      </c>
      <c r="L83" s="22" t="s">
        <v>545</v>
      </c>
      <c r="M83" s="17" t="s">
        <v>518</v>
      </c>
      <c r="N83" s="26" t="s">
        <v>388</v>
      </c>
      <c r="O83" s="91">
        <v>896298</v>
      </c>
      <c r="P83" s="92"/>
      <c r="Q83" s="91"/>
      <c r="R83" s="91"/>
      <c r="S83" s="91"/>
      <c r="T83" s="91">
        <f t="shared" si="4"/>
        <v>896298</v>
      </c>
      <c r="U83" s="91">
        <v>896298</v>
      </c>
      <c r="V83" s="25">
        <v>43199</v>
      </c>
      <c r="W83" s="25">
        <v>43199</v>
      </c>
      <c r="X83" s="25">
        <v>43264</v>
      </c>
      <c r="Y83" s="17">
        <v>60</v>
      </c>
      <c r="Z83" s="17"/>
      <c r="AA83" s="38"/>
      <c r="AB83" s="17"/>
      <c r="AC83" s="17"/>
      <c r="AD83" s="17" t="s">
        <v>544</v>
      </c>
      <c r="AE83" s="17"/>
      <c r="AF83" s="39">
        <f t="shared" ref="AF83:AF129" si="5">SUM(U83/T83)</f>
        <v>1</v>
      </c>
      <c r="AG83" s="40"/>
      <c r="AH83" s="40" t="b">
        <f t="shared" ref="AH83:AH140" si="6">IF(I83="Funcionamiento",J83=0,J83="")</f>
        <v>0</v>
      </c>
    </row>
    <row r="84" spans="1:34" ht="44.25" customHeight="1" thickBot="1" x14ac:dyDescent="0.3">
      <c r="A84" s="17">
        <v>71</v>
      </c>
      <c r="B84" s="17">
        <v>2018</v>
      </c>
      <c r="C84" s="3" t="s">
        <v>285</v>
      </c>
      <c r="D84" s="17">
        <v>11</v>
      </c>
      <c r="E84" s="3"/>
      <c r="F84" s="3" t="s">
        <v>108</v>
      </c>
      <c r="G84" s="3" t="s">
        <v>125</v>
      </c>
      <c r="H84" s="21" t="s">
        <v>484</v>
      </c>
      <c r="I84" s="21" t="s">
        <v>162</v>
      </c>
      <c r="J84" s="7">
        <v>43</v>
      </c>
      <c r="K84" s="37"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Modernización institucional</v>
      </c>
      <c r="L84" s="22" t="s">
        <v>545</v>
      </c>
      <c r="M84" s="17" t="s">
        <v>519</v>
      </c>
      <c r="N84" s="26" t="s">
        <v>389</v>
      </c>
      <c r="O84" s="91">
        <v>17541228</v>
      </c>
      <c r="P84" s="92"/>
      <c r="Q84" s="91"/>
      <c r="R84" s="91"/>
      <c r="S84" s="91"/>
      <c r="T84" s="91">
        <f t="shared" si="4"/>
        <v>17541228</v>
      </c>
      <c r="U84" s="91">
        <v>17541228</v>
      </c>
      <c r="V84" s="25">
        <v>43199</v>
      </c>
      <c r="W84" s="25">
        <v>43199</v>
      </c>
      <c r="X84" s="25">
        <v>43264</v>
      </c>
      <c r="Y84" s="17">
        <v>60</v>
      </c>
      <c r="Z84" s="17"/>
      <c r="AA84" s="38"/>
      <c r="AB84" s="17"/>
      <c r="AC84" s="17"/>
      <c r="AD84" s="17" t="s">
        <v>544</v>
      </c>
      <c r="AE84" s="17"/>
      <c r="AF84" s="39">
        <f t="shared" si="5"/>
        <v>1</v>
      </c>
      <c r="AG84" s="40"/>
      <c r="AH84" s="40" t="b">
        <f t="shared" si="6"/>
        <v>0</v>
      </c>
    </row>
    <row r="85" spans="1:34" ht="44.25" customHeight="1" thickBot="1" x14ac:dyDescent="0.3">
      <c r="A85" s="17">
        <v>71</v>
      </c>
      <c r="B85" s="17">
        <v>2018</v>
      </c>
      <c r="C85" s="3" t="s">
        <v>286</v>
      </c>
      <c r="D85" s="17">
        <v>11</v>
      </c>
      <c r="E85" s="3"/>
      <c r="F85" s="3" t="s">
        <v>108</v>
      </c>
      <c r="G85" s="3" t="s">
        <v>125</v>
      </c>
      <c r="H85" s="21" t="s">
        <v>484</v>
      </c>
      <c r="I85" s="21" t="s">
        <v>162</v>
      </c>
      <c r="J85" s="7">
        <v>43</v>
      </c>
      <c r="K85" s="37"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Modernización institucional</v>
      </c>
      <c r="L85" s="22" t="s">
        <v>545</v>
      </c>
      <c r="M85" s="17" t="s">
        <v>518</v>
      </c>
      <c r="N85" s="26" t="s">
        <v>389</v>
      </c>
      <c r="O85" s="91">
        <v>466670</v>
      </c>
      <c r="P85" s="92"/>
      <c r="Q85" s="91"/>
      <c r="R85" s="91"/>
      <c r="S85" s="91"/>
      <c r="T85" s="91">
        <f t="shared" si="4"/>
        <v>466670</v>
      </c>
      <c r="U85" s="91">
        <v>466670</v>
      </c>
      <c r="V85" s="25">
        <v>43199</v>
      </c>
      <c r="W85" s="25">
        <v>43199</v>
      </c>
      <c r="X85" s="25">
        <v>43264</v>
      </c>
      <c r="Y85" s="17">
        <v>60</v>
      </c>
      <c r="Z85" s="17"/>
      <c r="AA85" s="38"/>
      <c r="AB85" s="17"/>
      <c r="AC85" s="17"/>
      <c r="AD85" s="17" t="s">
        <v>544</v>
      </c>
      <c r="AE85" s="17"/>
      <c r="AF85" s="39">
        <f t="shared" si="5"/>
        <v>1</v>
      </c>
      <c r="AG85" s="40"/>
      <c r="AH85" s="40" t="b">
        <f t="shared" si="6"/>
        <v>0</v>
      </c>
    </row>
    <row r="86" spans="1:34" ht="44.25" customHeight="1" thickBot="1" x14ac:dyDescent="0.3">
      <c r="A86" s="17">
        <v>71</v>
      </c>
      <c r="B86" s="17">
        <v>2018</v>
      </c>
      <c r="C86" s="3" t="s">
        <v>287</v>
      </c>
      <c r="D86" s="17">
        <v>11</v>
      </c>
      <c r="E86" s="3"/>
      <c r="F86" s="3" t="s">
        <v>108</v>
      </c>
      <c r="G86" s="3" t="s">
        <v>125</v>
      </c>
      <c r="H86" s="21" t="s">
        <v>484</v>
      </c>
      <c r="I86" s="21" t="s">
        <v>162</v>
      </c>
      <c r="J86" s="7">
        <v>43</v>
      </c>
      <c r="K86" s="37"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Modernización institucional</v>
      </c>
      <c r="L86" s="22" t="s">
        <v>545</v>
      </c>
      <c r="M86" s="17" t="s">
        <v>518</v>
      </c>
      <c r="N86" s="26" t="s">
        <v>389</v>
      </c>
      <c r="O86" s="91">
        <v>3041461</v>
      </c>
      <c r="P86" s="92"/>
      <c r="Q86" s="91"/>
      <c r="R86" s="91"/>
      <c r="S86" s="91"/>
      <c r="T86" s="91">
        <f t="shared" si="4"/>
        <v>3041461</v>
      </c>
      <c r="U86" s="91">
        <v>3041461</v>
      </c>
      <c r="V86" s="25">
        <v>43199</v>
      </c>
      <c r="W86" s="25">
        <v>43199</v>
      </c>
      <c r="X86" s="25">
        <v>43264</v>
      </c>
      <c r="Y86" s="17">
        <v>60</v>
      </c>
      <c r="Z86" s="17"/>
      <c r="AA86" s="38"/>
      <c r="AB86" s="17"/>
      <c r="AC86" s="17"/>
      <c r="AD86" s="17" t="s">
        <v>544</v>
      </c>
      <c r="AE86" s="17"/>
      <c r="AF86" s="39">
        <f t="shared" si="5"/>
        <v>1</v>
      </c>
      <c r="AG86" s="40"/>
      <c r="AH86" s="40" t="b">
        <f t="shared" si="6"/>
        <v>0</v>
      </c>
    </row>
    <row r="87" spans="1:34" ht="44.25" customHeight="1" thickBot="1" x14ac:dyDescent="0.3">
      <c r="A87" s="17">
        <v>71</v>
      </c>
      <c r="B87" s="17">
        <v>2018</v>
      </c>
      <c r="C87" s="3" t="s">
        <v>288</v>
      </c>
      <c r="D87" s="17">
        <v>11</v>
      </c>
      <c r="E87" s="3"/>
      <c r="F87" s="3" t="s">
        <v>108</v>
      </c>
      <c r="G87" s="3" t="s">
        <v>125</v>
      </c>
      <c r="H87" s="21" t="s">
        <v>484</v>
      </c>
      <c r="I87" s="21" t="s">
        <v>162</v>
      </c>
      <c r="J87" s="7">
        <v>43</v>
      </c>
      <c r="K87" s="37"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Modernización institucional</v>
      </c>
      <c r="L87" s="22" t="s">
        <v>545</v>
      </c>
      <c r="M87" s="17" t="s">
        <v>520</v>
      </c>
      <c r="N87" s="26" t="s">
        <v>390</v>
      </c>
      <c r="O87" s="91">
        <v>4649035</v>
      </c>
      <c r="P87" s="92"/>
      <c r="Q87" s="91"/>
      <c r="R87" s="91"/>
      <c r="S87" s="91"/>
      <c r="T87" s="91">
        <f t="shared" si="4"/>
        <v>4649035</v>
      </c>
      <c r="U87" s="91">
        <v>4649035</v>
      </c>
      <c r="V87" s="25">
        <v>43199</v>
      </c>
      <c r="W87" s="25">
        <v>43199</v>
      </c>
      <c r="X87" s="25">
        <v>43264</v>
      </c>
      <c r="Y87" s="17">
        <v>60</v>
      </c>
      <c r="Z87" s="17"/>
      <c r="AA87" s="38"/>
      <c r="AB87" s="17"/>
      <c r="AC87" s="17"/>
      <c r="AD87" s="17" t="s">
        <v>544</v>
      </c>
      <c r="AE87" s="17"/>
      <c r="AF87" s="39">
        <f t="shared" si="5"/>
        <v>1</v>
      </c>
      <c r="AG87" s="40"/>
      <c r="AH87" s="40" t="b">
        <f t="shared" si="6"/>
        <v>0</v>
      </c>
    </row>
    <row r="88" spans="1:34" ht="44.25" customHeight="1" thickBot="1" x14ac:dyDescent="0.3">
      <c r="A88" s="17">
        <v>72</v>
      </c>
      <c r="B88" s="17">
        <v>2018</v>
      </c>
      <c r="C88" s="3" t="s">
        <v>289</v>
      </c>
      <c r="D88" s="17">
        <v>19</v>
      </c>
      <c r="E88" s="3"/>
      <c r="F88" s="3" t="s">
        <v>108</v>
      </c>
      <c r="G88" s="3" t="s">
        <v>122</v>
      </c>
      <c r="H88" s="21" t="s">
        <v>485</v>
      </c>
      <c r="I88" s="21" t="s">
        <v>163</v>
      </c>
      <c r="J88" s="7">
        <v>43</v>
      </c>
      <c r="K88" s="37"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Modernización institucional</v>
      </c>
      <c r="L88" s="22" t="s">
        <v>546</v>
      </c>
      <c r="M88" s="17" t="s">
        <v>521</v>
      </c>
      <c r="N88" s="26" t="s">
        <v>391</v>
      </c>
      <c r="O88" s="91">
        <v>59604540</v>
      </c>
      <c r="P88" s="92"/>
      <c r="Q88" s="91"/>
      <c r="R88" s="91"/>
      <c r="S88" s="91"/>
      <c r="T88" s="91">
        <f t="shared" si="4"/>
        <v>59604540</v>
      </c>
      <c r="U88" s="91">
        <v>48302812</v>
      </c>
      <c r="V88" s="25">
        <v>43223</v>
      </c>
      <c r="W88" s="25">
        <v>43223</v>
      </c>
      <c r="X88" s="25" t="s">
        <v>572</v>
      </c>
      <c r="Y88" s="17">
        <v>240</v>
      </c>
      <c r="Z88" s="17"/>
      <c r="AA88" s="38"/>
      <c r="AB88" s="17"/>
      <c r="AC88" s="17"/>
      <c r="AD88" s="17"/>
      <c r="AE88" s="17"/>
      <c r="AF88" s="39">
        <f t="shared" si="5"/>
        <v>0.81038813486355232</v>
      </c>
      <c r="AG88" s="40"/>
      <c r="AH88" s="40" t="b">
        <f t="shared" si="6"/>
        <v>0</v>
      </c>
    </row>
    <row r="89" spans="1:34" ht="44.25" customHeight="1" thickBot="1" x14ac:dyDescent="0.3">
      <c r="A89" s="17">
        <v>73</v>
      </c>
      <c r="B89" s="17">
        <v>2018</v>
      </c>
      <c r="C89" s="3" t="s">
        <v>290</v>
      </c>
      <c r="D89" s="17">
        <v>10</v>
      </c>
      <c r="E89" s="3"/>
      <c r="F89" s="3" t="s">
        <v>104</v>
      </c>
      <c r="G89" s="3" t="s">
        <v>121</v>
      </c>
      <c r="H89" s="21" t="s">
        <v>486</v>
      </c>
      <c r="I89" s="21" t="s">
        <v>162</v>
      </c>
      <c r="J89" s="7">
        <v>45</v>
      </c>
      <c r="K89" s="37"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22" t="s">
        <v>545</v>
      </c>
      <c r="M89" s="17" t="s">
        <v>522</v>
      </c>
      <c r="N89" s="26" t="s">
        <v>392</v>
      </c>
      <c r="O89" s="91">
        <v>6254571</v>
      </c>
      <c r="P89" s="92"/>
      <c r="Q89" s="91"/>
      <c r="R89" s="91"/>
      <c r="S89" s="91"/>
      <c r="T89" s="91">
        <f t="shared" si="4"/>
        <v>6254571</v>
      </c>
      <c r="U89" s="91">
        <v>6254571</v>
      </c>
      <c r="V89" s="25">
        <v>43210</v>
      </c>
      <c r="W89" s="25">
        <v>43210</v>
      </c>
      <c r="X89" s="25">
        <v>43575</v>
      </c>
      <c r="Y89" s="17">
        <v>360</v>
      </c>
      <c r="Z89" s="17"/>
      <c r="AA89" s="38"/>
      <c r="AB89" s="17"/>
      <c r="AC89" s="17" t="s">
        <v>544</v>
      </c>
      <c r="AD89" s="17"/>
      <c r="AE89" s="17"/>
      <c r="AF89" s="39">
        <f t="shared" si="5"/>
        <v>1</v>
      </c>
      <c r="AG89" s="40"/>
      <c r="AH89" s="40" t="b">
        <f t="shared" si="6"/>
        <v>0</v>
      </c>
    </row>
    <row r="90" spans="1:34" ht="44.25" customHeight="1" thickBot="1" x14ac:dyDescent="0.3">
      <c r="A90" s="17">
        <v>74</v>
      </c>
      <c r="B90" s="17">
        <v>2018</v>
      </c>
      <c r="C90" s="3" t="s">
        <v>291</v>
      </c>
      <c r="D90" s="17">
        <v>19</v>
      </c>
      <c r="E90" s="3"/>
      <c r="F90" s="3" t="s">
        <v>108</v>
      </c>
      <c r="G90" s="3" t="s">
        <v>122</v>
      </c>
      <c r="H90" s="21" t="s">
        <v>487</v>
      </c>
      <c r="I90" s="21" t="s">
        <v>163</v>
      </c>
      <c r="J90" s="7">
        <v>43</v>
      </c>
      <c r="K90" s="37"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Modernización institucional</v>
      </c>
      <c r="L90" s="22" t="s">
        <v>546</v>
      </c>
      <c r="M90" s="17" t="s">
        <v>523</v>
      </c>
      <c r="N90" s="26" t="s">
        <v>393</v>
      </c>
      <c r="O90" s="91">
        <v>76921000</v>
      </c>
      <c r="P90" s="92"/>
      <c r="Q90" s="91"/>
      <c r="R90" s="91"/>
      <c r="S90" s="91"/>
      <c r="T90" s="91">
        <f t="shared" si="4"/>
        <v>76921000</v>
      </c>
      <c r="U90" s="91">
        <v>46069762</v>
      </c>
      <c r="V90" s="25">
        <v>43249</v>
      </c>
      <c r="W90" s="25">
        <v>43249</v>
      </c>
      <c r="X90" s="25" t="s">
        <v>573</v>
      </c>
      <c r="Y90" s="17">
        <v>210</v>
      </c>
      <c r="Z90" s="17"/>
      <c r="AA90" s="38"/>
      <c r="AB90" s="17"/>
      <c r="AC90" s="17" t="s">
        <v>544</v>
      </c>
      <c r="AD90" s="17"/>
      <c r="AE90" s="17"/>
      <c r="AF90" s="39">
        <f t="shared" si="5"/>
        <v>0.59892307692307689</v>
      </c>
      <c r="AG90" s="40"/>
      <c r="AH90" s="40" t="b">
        <f t="shared" si="6"/>
        <v>0</v>
      </c>
    </row>
    <row r="91" spans="1:34" ht="44.25" customHeight="1" thickBot="1" x14ac:dyDescent="0.3">
      <c r="A91" s="17">
        <v>75</v>
      </c>
      <c r="B91" s="17">
        <v>2018</v>
      </c>
      <c r="C91" s="3" t="s">
        <v>292</v>
      </c>
      <c r="D91" s="17">
        <v>10</v>
      </c>
      <c r="E91" s="3"/>
      <c r="F91" s="3" t="s">
        <v>108</v>
      </c>
      <c r="G91" s="3" t="s">
        <v>125</v>
      </c>
      <c r="H91" s="21" t="s">
        <v>488</v>
      </c>
      <c r="I91" s="21" t="s">
        <v>162</v>
      </c>
      <c r="J91" s="7">
        <v>45</v>
      </c>
      <c r="K91" s="37"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22" t="s">
        <v>545</v>
      </c>
      <c r="M91" s="17" t="s">
        <v>524</v>
      </c>
      <c r="N91" s="26" t="s">
        <v>394</v>
      </c>
      <c r="O91" s="91">
        <v>0</v>
      </c>
      <c r="P91" s="92"/>
      <c r="Q91" s="91"/>
      <c r="R91" s="91"/>
      <c r="S91" s="91"/>
      <c r="T91" s="91">
        <f t="shared" si="4"/>
        <v>0</v>
      </c>
      <c r="U91" s="91"/>
      <c r="V91" s="25">
        <v>43270</v>
      </c>
      <c r="W91" s="25">
        <v>43270</v>
      </c>
      <c r="X91" s="25">
        <v>43635</v>
      </c>
      <c r="Y91" s="17">
        <v>360</v>
      </c>
      <c r="Z91" s="17"/>
      <c r="AA91" s="38"/>
      <c r="AB91" s="17"/>
      <c r="AC91" s="17" t="s">
        <v>544</v>
      </c>
      <c r="AD91" s="17"/>
      <c r="AE91" s="17"/>
      <c r="AF91" s="39"/>
      <c r="AG91" s="40"/>
      <c r="AH91" s="40" t="b">
        <f t="shared" si="6"/>
        <v>0</v>
      </c>
    </row>
    <row r="92" spans="1:34" ht="44.25" customHeight="1" thickBot="1" x14ac:dyDescent="0.3">
      <c r="A92" s="17">
        <v>76</v>
      </c>
      <c r="B92" s="17">
        <v>2018</v>
      </c>
      <c r="C92" s="3" t="s">
        <v>293</v>
      </c>
      <c r="D92" s="17">
        <v>10</v>
      </c>
      <c r="E92" s="3"/>
      <c r="F92" s="3" t="s">
        <v>104</v>
      </c>
      <c r="G92" s="3" t="s">
        <v>121</v>
      </c>
      <c r="H92" s="21" t="s">
        <v>489</v>
      </c>
      <c r="I92" s="21" t="s">
        <v>163</v>
      </c>
      <c r="J92" s="7">
        <v>45</v>
      </c>
      <c r="K92" s="37"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22" t="s">
        <v>541</v>
      </c>
      <c r="M92" s="17" t="s">
        <v>525</v>
      </c>
      <c r="N92" s="26" t="s">
        <v>395</v>
      </c>
      <c r="O92" s="91">
        <v>1260526</v>
      </c>
      <c r="P92" s="92"/>
      <c r="Q92" s="91">
        <v>41965</v>
      </c>
      <c r="R92" s="91"/>
      <c r="S92" s="91"/>
      <c r="T92" s="91">
        <f t="shared" si="4"/>
        <v>1218561</v>
      </c>
      <c r="U92" s="91">
        <f>P92-R92+T92</f>
        <v>1218561</v>
      </c>
      <c r="V92" s="25">
        <v>43294</v>
      </c>
      <c r="W92" s="25">
        <v>43294</v>
      </c>
      <c r="X92" s="25">
        <v>43478</v>
      </c>
      <c r="Y92" s="17">
        <v>184</v>
      </c>
      <c r="Z92" s="17"/>
      <c r="AA92" s="38"/>
      <c r="AB92" s="17"/>
      <c r="AC92" s="17" t="s">
        <v>544</v>
      </c>
      <c r="AD92" s="17"/>
      <c r="AE92" s="17"/>
      <c r="AF92" s="39">
        <f t="shared" si="5"/>
        <v>1</v>
      </c>
      <c r="AG92" s="40"/>
      <c r="AH92" s="40" t="b">
        <f t="shared" si="6"/>
        <v>0</v>
      </c>
    </row>
    <row r="93" spans="1:34" ht="44.25" customHeight="1" thickBot="1" x14ac:dyDescent="0.3">
      <c r="A93" s="17">
        <v>76</v>
      </c>
      <c r="B93" s="17">
        <v>2018</v>
      </c>
      <c r="C93" s="3" t="s">
        <v>293</v>
      </c>
      <c r="D93" s="17">
        <v>10</v>
      </c>
      <c r="E93" s="3"/>
      <c r="F93" s="3" t="s">
        <v>104</v>
      </c>
      <c r="G93" s="3" t="s">
        <v>121</v>
      </c>
      <c r="H93" s="21" t="s">
        <v>489</v>
      </c>
      <c r="I93" s="21" t="s">
        <v>162</v>
      </c>
      <c r="J93" s="7">
        <v>45</v>
      </c>
      <c r="K93" s="37"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Gobernanza e influencia local, regional e internacional</v>
      </c>
      <c r="L93" s="22" t="s">
        <v>545</v>
      </c>
      <c r="M93" s="17" t="s">
        <v>525</v>
      </c>
      <c r="N93" s="26" t="s">
        <v>395</v>
      </c>
      <c r="O93" s="91">
        <v>20583175</v>
      </c>
      <c r="P93" s="92"/>
      <c r="Q93" s="91"/>
      <c r="R93" s="91"/>
      <c r="S93" s="91"/>
      <c r="T93" s="91">
        <f t="shared" si="4"/>
        <v>20583175</v>
      </c>
      <c r="U93" s="91">
        <v>20583175</v>
      </c>
      <c r="V93" s="25">
        <v>43294</v>
      </c>
      <c r="W93" s="25">
        <v>43294</v>
      </c>
      <c r="X93" s="25">
        <v>43478</v>
      </c>
      <c r="Y93" s="17">
        <v>184</v>
      </c>
      <c r="Z93" s="17"/>
      <c r="AA93" s="38"/>
      <c r="AB93" s="17"/>
      <c r="AC93" s="17" t="s">
        <v>544</v>
      </c>
      <c r="AD93" s="17"/>
      <c r="AE93" s="17"/>
      <c r="AF93" s="39"/>
      <c r="AG93" s="40"/>
      <c r="AH93" s="40" t="b">
        <f t="shared" si="6"/>
        <v>0</v>
      </c>
    </row>
    <row r="94" spans="1:34" ht="44.25" customHeight="1" thickBot="1" x14ac:dyDescent="0.3">
      <c r="A94" s="17">
        <v>77</v>
      </c>
      <c r="B94" s="17">
        <v>2018</v>
      </c>
      <c r="C94" s="3" t="s">
        <v>294</v>
      </c>
      <c r="D94" s="17">
        <v>5</v>
      </c>
      <c r="E94" s="3"/>
      <c r="F94" s="3" t="s">
        <v>107</v>
      </c>
      <c r="G94" s="3" t="s">
        <v>116</v>
      </c>
      <c r="H94" s="21" t="s">
        <v>490</v>
      </c>
      <c r="I94" s="21" t="s">
        <v>163</v>
      </c>
      <c r="J94" s="7">
        <v>45</v>
      </c>
      <c r="K94" s="37"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Gobernanza e influencia local, regional e internacional</v>
      </c>
      <c r="L94" s="22" t="s">
        <v>541</v>
      </c>
      <c r="M94" s="17">
        <v>52472048</v>
      </c>
      <c r="N94" s="26" t="s">
        <v>396</v>
      </c>
      <c r="O94" s="91">
        <v>25414350</v>
      </c>
      <c r="P94" s="92"/>
      <c r="Q94" s="91"/>
      <c r="R94" s="91">
        <v>1</v>
      </c>
      <c r="S94" s="91">
        <v>5082870</v>
      </c>
      <c r="T94" s="91">
        <f t="shared" si="4"/>
        <v>30497220</v>
      </c>
      <c r="U94" s="91">
        <v>27786356</v>
      </c>
      <c r="V94" s="25">
        <v>43298</v>
      </c>
      <c r="W94" s="25">
        <v>43298</v>
      </c>
      <c r="X94" s="25">
        <v>43481</v>
      </c>
      <c r="Y94" s="17">
        <v>150</v>
      </c>
      <c r="Z94" s="17">
        <v>30</v>
      </c>
      <c r="AA94" s="38"/>
      <c r="AB94" s="17"/>
      <c r="AC94" s="17" t="s">
        <v>544</v>
      </c>
      <c r="AD94" s="17"/>
      <c r="AE94" s="17"/>
      <c r="AF94" s="39">
        <f t="shared" si="5"/>
        <v>0.91111111111111109</v>
      </c>
      <c r="AG94" s="40"/>
      <c r="AH94" s="40" t="b">
        <f t="shared" si="6"/>
        <v>0</v>
      </c>
    </row>
    <row r="95" spans="1:34" ht="44.25" customHeight="1" thickBot="1" x14ac:dyDescent="0.3">
      <c r="A95" s="17">
        <v>78</v>
      </c>
      <c r="B95" s="17">
        <v>2018</v>
      </c>
      <c r="C95" s="3" t="s">
        <v>295</v>
      </c>
      <c r="D95" s="17">
        <v>5</v>
      </c>
      <c r="E95" s="3"/>
      <c r="F95" s="3" t="s">
        <v>107</v>
      </c>
      <c r="G95" s="3" t="s">
        <v>116</v>
      </c>
      <c r="H95" s="21" t="s">
        <v>491</v>
      </c>
      <c r="I95" s="21" t="s">
        <v>163</v>
      </c>
      <c r="J95" s="7">
        <v>45</v>
      </c>
      <c r="K95" s="37"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22" t="s">
        <v>541</v>
      </c>
      <c r="M95" s="17">
        <v>6772537</v>
      </c>
      <c r="N95" s="26" t="s">
        <v>397</v>
      </c>
      <c r="O95" s="91">
        <v>25390365</v>
      </c>
      <c r="P95" s="92"/>
      <c r="Q95" s="91"/>
      <c r="R95" s="91">
        <v>1</v>
      </c>
      <c r="S95" s="91">
        <v>5078073</v>
      </c>
      <c r="T95" s="91">
        <f t="shared" si="4"/>
        <v>30468438</v>
      </c>
      <c r="U95" s="91">
        <v>27760116</v>
      </c>
      <c r="V95" s="25">
        <v>43298</v>
      </c>
      <c r="W95" s="25">
        <v>43298</v>
      </c>
      <c r="X95" s="25">
        <v>43481</v>
      </c>
      <c r="Y95" s="17">
        <v>150</v>
      </c>
      <c r="Z95" s="17">
        <v>30</v>
      </c>
      <c r="AA95" s="38"/>
      <c r="AB95" s="17"/>
      <c r="AC95" s="17" t="s">
        <v>544</v>
      </c>
      <c r="AD95" s="17"/>
      <c r="AE95" s="17"/>
      <c r="AF95" s="39">
        <f t="shared" si="5"/>
        <v>0.91111057284918906</v>
      </c>
      <c r="AG95" s="40"/>
      <c r="AH95" s="40" t="b">
        <f t="shared" si="6"/>
        <v>0</v>
      </c>
    </row>
    <row r="96" spans="1:34" ht="44.25" customHeight="1" thickBot="1" x14ac:dyDescent="0.3">
      <c r="A96" s="17">
        <v>79</v>
      </c>
      <c r="B96" s="17">
        <v>2018</v>
      </c>
      <c r="C96" s="3" t="s">
        <v>296</v>
      </c>
      <c r="D96" s="17">
        <v>5</v>
      </c>
      <c r="E96" s="3"/>
      <c r="F96" s="3" t="s">
        <v>107</v>
      </c>
      <c r="G96" s="3" t="s">
        <v>116</v>
      </c>
      <c r="H96" s="21" t="s">
        <v>492</v>
      </c>
      <c r="I96" s="21" t="s">
        <v>163</v>
      </c>
      <c r="J96" s="7">
        <v>45</v>
      </c>
      <c r="K96" s="37"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Gobernanza e influencia local, regional e internacional</v>
      </c>
      <c r="L96" s="22" t="s">
        <v>541</v>
      </c>
      <c r="M96" s="17">
        <v>52960567</v>
      </c>
      <c r="N96" s="26" t="s">
        <v>398</v>
      </c>
      <c r="O96" s="91">
        <v>25414350</v>
      </c>
      <c r="P96" s="92"/>
      <c r="Q96" s="91"/>
      <c r="R96" s="91">
        <v>1</v>
      </c>
      <c r="S96" s="91">
        <v>5082870</v>
      </c>
      <c r="T96" s="91">
        <f t="shared" si="4"/>
        <v>30497220</v>
      </c>
      <c r="U96" s="91">
        <v>27786356</v>
      </c>
      <c r="V96" s="25">
        <v>43298</v>
      </c>
      <c r="W96" s="25">
        <v>43298</v>
      </c>
      <c r="X96" s="25">
        <v>43481</v>
      </c>
      <c r="Y96" s="17">
        <v>150</v>
      </c>
      <c r="Z96" s="17">
        <v>30</v>
      </c>
      <c r="AA96" s="38"/>
      <c r="AB96" s="17"/>
      <c r="AC96" s="17" t="s">
        <v>544</v>
      </c>
      <c r="AD96" s="17"/>
      <c r="AE96" s="17"/>
      <c r="AF96" s="39">
        <f t="shared" si="5"/>
        <v>0.91111111111111109</v>
      </c>
      <c r="AG96" s="40"/>
      <c r="AH96" s="40" t="b">
        <f t="shared" si="6"/>
        <v>0</v>
      </c>
    </row>
    <row r="97" spans="1:34" ht="44.25" customHeight="1" thickBot="1" x14ac:dyDescent="0.3">
      <c r="A97" s="17">
        <v>80</v>
      </c>
      <c r="B97" s="17">
        <v>2018</v>
      </c>
      <c r="C97" s="3" t="s">
        <v>297</v>
      </c>
      <c r="D97" s="17">
        <v>5</v>
      </c>
      <c r="E97" s="3"/>
      <c r="F97" s="3" t="s">
        <v>105</v>
      </c>
      <c r="G97" s="3" t="s">
        <v>121</v>
      </c>
      <c r="H97" s="21" t="s">
        <v>493</v>
      </c>
      <c r="I97" s="21" t="s">
        <v>162</v>
      </c>
      <c r="J97" s="7">
        <v>43</v>
      </c>
      <c r="K97" s="37"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Modernización institucional</v>
      </c>
      <c r="L97" s="22" t="s">
        <v>545</v>
      </c>
      <c r="M97" s="17" t="s">
        <v>526</v>
      </c>
      <c r="N97" s="26" t="s">
        <v>399</v>
      </c>
      <c r="O97" s="91">
        <v>358521850</v>
      </c>
      <c r="P97" s="92"/>
      <c r="Q97" s="91"/>
      <c r="R97" s="91">
        <v>1</v>
      </c>
      <c r="S97" s="91">
        <v>59418548</v>
      </c>
      <c r="T97" s="91">
        <f t="shared" si="4"/>
        <v>417940398</v>
      </c>
      <c r="U97" s="91">
        <v>286817480</v>
      </c>
      <c r="V97" s="25">
        <v>43319</v>
      </c>
      <c r="W97" s="25">
        <v>43319</v>
      </c>
      <c r="X97" s="25">
        <v>43490</v>
      </c>
      <c r="Y97" s="17">
        <v>150</v>
      </c>
      <c r="Z97" s="17">
        <v>30</v>
      </c>
      <c r="AA97" s="38"/>
      <c r="AB97" s="17"/>
      <c r="AC97" s="17" t="s">
        <v>544</v>
      </c>
      <c r="AD97" s="17"/>
      <c r="AE97" s="17"/>
      <c r="AF97" s="39">
        <f t="shared" si="5"/>
        <v>0.68626407347202656</v>
      </c>
      <c r="AG97" s="40"/>
      <c r="AH97" s="40" t="b">
        <f t="shared" si="6"/>
        <v>0</v>
      </c>
    </row>
    <row r="98" spans="1:34" ht="44.25" customHeight="1" thickBot="1" x14ac:dyDescent="0.3">
      <c r="A98" s="17">
        <v>81</v>
      </c>
      <c r="B98" s="17">
        <v>2018</v>
      </c>
      <c r="C98" s="3" t="s">
        <v>298</v>
      </c>
      <c r="D98" s="17">
        <v>11</v>
      </c>
      <c r="E98" s="3"/>
      <c r="F98" s="3" t="s">
        <v>108</v>
      </c>
      <c r="G98" s="3" t="s">
        <v>125</v>
      </c>
      <c r="H98" s="21" t="s">
        <v>494</v>
      </c>
      <c r="I98" s="21" t="s">
        <v>162</v>
      </c>
      <c r="J98" s="7">
        <v>43</v>
      </c>
      <c r="K98" s="37"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Modernización institucional</v>
      </c>
      <c r="L98" s="22" t="s">
        <v>545</v>
      </c>
      <c r="M98" s="17" t="s">
        <v>527</v>
      </c>
      <c r="N98" s="26" t="s">
        <v>400</v>
      </c>
      <c r="O98" s="91">
        <v>23699358</v>
      </c>
      <c r="P98" s="92"/>
      <c r="Q98" s="91"/>
      <c r="R98" s="91"/>
      <c r="S98" s="91"/>
      <c r="T98" s="91">
        <f t="shared" si="4"/>
        <v>23699358</v>
      </c>
      <c r="U98" s="91">
        <v>21972073</v>
      </c>
      <c r="V98" s="25">
        <v>43312</v>
      </c>
      <c r="W98" s="25">
        <v>43325</v>
      </c>
      <c r="X98" s="25">
        <v>43355</v>
      </c>
      <c r="Y98" s="17">
        <v>30</v>
      </c>
      <c r="Z98" s="17"/>
      <c r="AA98" s="38"/>
      <c r="AB98" s="17"/>
      <c r="AC98" s="17"/>
      <c r="AD98" s="17" t="s">
        <v>544</v>
      </c>
      <c r="AE98" s="17"/>
      <c r="AF98" s="39">
        <f t="shared" si="5"/>
        <v>0.9271168020669589</v>
      </c>
      <c r="AG98" s="40"/>
      <c r="AH98" s="40" t="b">
        <f t="shared" si="6"/>
        <v>0</v>
      </c>
    </row>
    <row r="99" spans="1:34" ht="44.25" customHeight="1" thickBot="1" x14ac:dyDescent="0.3">
      <c r="A99" s="17">
        <v>82</v>
      </c>
      <c r="B99" s="17">
        <v>2018</v>
      </c>
      <c r="C99" s="3" t="s">
        <v>299</v>
      </c>
      <c r="D99" s="17">
        <v>19</v>
      </c>
      <c r="E99" s="3"/>
      <c r="F99" s="3" t="s">
        <v>105</v>
      </c>
      <c r="G99" s="3" t="s">
        <v>121</v>
      </c>
      <c r="H99" s="21" t="s">
        <v>495</v>
      </c>
      <c r="I99" s="21" t="s">
        <v>163</v>
      </c>
      <c r="J99" s="7">
        <v>11</v>
      </c>
      <c r="K99" s="37"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Mejores oportunidades para el desarrollo a través de la cultura, la recreación y el deporte</v>
      </c>
      <c r="L99" s="22" t="s">
        <v>547</v>
      </c>
      <c r="M99" s="17" t="s">
        <v>528</v>
      </c>
      <c r="N99" s="26" t="s">
        <v>401</v>
      </c>
      <c r="O99" s="91">
        <v>728444459</v>
      </c>
      <c r="P99" s="92"/>
      <c r="Q99" s="91"/>
      <c r="R99" s="91">
        <v>1</v>
      </c>
      <c r="S99" s="91">
        <v>99296657</v>
      </c>
      <c r="T99" s="91">
        <f t="shared" si="4"/>
        <v>827741116</v>
      </c>
      <c r="U99" s="24"/>
      <c r="V99" s="25">
        <v>43346</v>
      </c>
      <c r="W99" s="25">
        <v>43349</v>
      </c>
      <c r="X99" s="25">
        <v>43501</v>
      </c>
      <c r="Y99" s="17">
        <v>150</v>
      </c>
      <c r="Z99" s="17"/>
      <c r="AA99" s="38"/>
      <c r="AB99" s="17"/>
      <c r="AC99" s="17" t="s">
        <v>544</v>
      </c>
      <c r="AD99" s="17"/>
      <c r="AE99" s="17"/>
      <c r="AF99" s="39">
        <f t="shared" si="5"/>
        <v>0</v>
      </c>
      <c r="AG99" s="40"/>
      <c r="AH99" s="40" t="b">
        <f t="shared" si="6"/>
        <v>0</v>
      </c>
    </row>
    <row r="100" spans="1:34" ht="44.25" customHeight="1" thickBot="1" x14ac:dyDescent="0.3">
      <c r="A100" s="17">
        <v>83</v>
      </c>
      <c r="B100" s="17">
        <v>2018</v>
      </c>
      <c r="C100" s="3" t="s">
        <v>300</v>
      </c>
      <c r="D100" s="17">
        <v>5</v>
      </c>
      <c r="E100" s="3"/>
      <c r="F100" s="3" t="s">
        <v>107</v>
      </c>
      <c r="G100" s="3" t="s">
        <v>116</v>
      </c>
      <c r="H100" s="21" t="s">
        <v>496</v>
      </c>
      <c r="I100" s="21" t="s">
        <v>163</v>
      </c>
      <c r="J100" s="7">
        <v>45</v>
      </c>
      <c r="K100" s="37"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22" t="s">
        <v>547</v>
      </c>
      <c r="M100" s="17">
        <v>79860686</v>
      </c>
      <c r="N100" s="26" t="s">
        <v>402</v>
      </c>
      <c r="O100" s="91">
        <v>22499766</v>
      </c>
      <c r="P100" s="92"/>
      <c r="Q100" s="91"/>
      <c r="R100" s="91"/>
      <c r="S100" s="91"/>
      <c r="T100" s="91">
        <f t="shared" si="4"/>
        <v>22499766</v>
      </c>
      <c r="U100" s="91">
        <v>14166146</v>
      </c>
      <c r="V100" s="25">
        <v>43347</v>
      </c>
      <c r="W100" s="25">
        <v>43349</v>
      </c>
      <c r="X100" s="25">
        <v>43485</v>
      </c>
      <c r="Y100" s="17">
        <v>135</v>
      </c>
      <c r="Z100" s="17"/>
      <c r="AA100" s="38"/>
      <c r="AB100" s="17"/>
      <c r="AC100" s="17" t="s">
        <v>544</v>
      </c>
      <c r="AD100" s="17"/>
      <c r="AE100" s="17"/>
      <c r="AF100" s="39">
        <f t="shared" si="5"/>
        <v>0.62961303686447223</v>
      </c>
      <c r="AG100" s="40"/>
      <c r="AH100" s="40" t="b">
        <f t="shared" si="6"/>
        <v>0</v>
      </c>
    </row>
    <row r="101" spans="1:34" ht="44.25" customHeight="1" thickBot="1" x14ac:dyDescent="0.3">
      <c r="A101" s="17">
        <v>84</v>
      </c>
      <c r="B101" s="17">
        <v>2018</v>
      </c>
      <c r="C101" s="3" t="s">
        <v>301</v>
      </c>
      <c r="D101" s="17">
        <v>5</v>
      </c>
      <c r="E101" s="3"/>
      <c r="F101" s="3" t="s">
        <v>107</v>
      </c>
      <c r="G101" s="3" t="s">
        <v>116</v>
      </c>
      <c r="H101" s="21" t="s">
        <v>497</v>
      </c>
      <c r="I101" s="21" t="s">
        <v>163</v>
      </c>
      <c r="J101" s="7">
        <v>45</v>
      </c>
      <c r="K101" s="37"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Gobernanza e influencia local, regional e internacional</v>
      </c>
      <c r="L101" s="22" t="s">
        <v>541</v>
      </c>
      <c r="M101" s="17">
        <v>1010216582</v>
      </c>
      <c r="N101" s="26" t="s">
        <v>403</v>
      </c>
      <c r="O101" s="91">
        <v>9062408</v>
      </c>
      <c r="P101" s="92"/>
      <c r="Q101" s="91"/>
      <c r="R101" s="91">
        <v>1</v>
      </c>
      <c r="S101" s="91">
        <v>1434881</v>
      </c>
      <c r="T101" s="91">
        <f t="shared" si="4"/>
        <v>10497289</v>
      </c>
      <c r="U101" s="91">
        <v>8835847</v>
      </c>
      <c r="V101" s="25">
        <v>43347</v>
      </c>
      <c r="W101" s="25">
        <v>43347</v>
      </c>
      <c r="X101" s="25">
        <v>43485</v>
      </c>
      <c r="Y101" s="17">
        <v>120</v>
      </c>
      <c r="Z101" s="17">
        <v>19</v>
      </c>
      <c r="AA101" s="38"/>
      <c r="AB101" s="17"/>
      <c r="AC101" s="17" t="s">
        <v>544</v>
      </c>
      <c r="AD101" s="17"/>
      <c r="AE101" s="17"/>
      <c r="AF101" s="39">
        <f t="shared" si="5"/>
        <v>0.84172656387758782</v>
      </c>
      <c r="AG101" s="40"/>
      <c r="AH101" s="40" t="b">
        <f t="shared" si="6"/>
        <v>0</v>
      </c>
    </row>
    <row r="102" spans="1:34" ht="44.25" customHeight="1" thickBot="1" x14ac:dyDescent="0.3">
      <c r="A102" s="17">
        <v>85</v>
      </c>
      <c r="B102" s="17">
        <v>2018</v>
      </c>
      <c r="C102" s="3" t="s">
        <v>302</v>
      </c>
      <c r="D102" s="17">
        <v>5</v>
      </c>
      <c r="E102" s="3"/>
      <c r="F102" s="3" t="s">
        <v>107</v>
      </c>
      <c r="G102" s="3" t="s">
        <v>116</v>
      </c>
      <c r="H102" s="21" t="s">
        <v>498</v>
      </c>
      <c r="I102" s="21" t="s">
        <v>163</v>
      </c>
      <c r="J102" s="7">
        <v>45</v>
      </c>
      <c r="K102" s="37"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22" t="s">
        <v>541</v>
      </c>
      <c r="M102" s="17">
        <v>1019063286</v>
      </c>
      <c r="N102" s="26" t="s">
        <v>404</v>
      </c>
      <c r="O102" s="91">
        <v>19062304</v>
      </c>
      <c r="P102" s="92"/>
      <c r="Q102" s="91"/>
      <c r="R102" s="91"/>
      <c r="S102" s="91"/>
      <c r="T102" s="91">
        <f t="shared" si="4"/>
        <v>19062304</v>
      </c>
      <c r="U102" s="91">
        <v>13343613</v>
      </c>
      <c r="V102" s="25">
        <v>43350</v>
      </c>
      <c r="W102" s="25">
        <v>43350</v>
      </c>
      <c r="X102" s="25">
        <v>43465</v>
      </c>
      <c r="Y102" s="17">
        <v>120</v>
      </c>
      <c r="Z102" s="17"/>
      <c r="AA102" s="38"/>
      <c r="AB102" s="17"/>
      <c r="AC102" s="17"/>
      <c r="AD102" s="17" t="s">
        <v>544</v>
      </c>
      <c r="AE102" s="17"/>
      <c r="AF102" s="39">
        <f t="shared" si="5"/>
        <v>0.70000001049191118</v>
      </c>
      <c r="AG102" s="40"/>
      <c r="AH102" s="40" t="b">
        <f>IF(I102="Funcionamiento",J102=0,J102="")</f>
        <v>0</v>
      </c>
    </row>
    <row r="103" spans="1:34" ht="44.25" customHeight="1" thickBot="1" x14ac:dyDescent="0.3">
      <c r="A103" s="17">
        <v>86</v>
      </c>
      <c r="B103" s="17">
        <v>2018</v>
      </c>
      <c r="C103" s="3" t="s">
        <v>303</v>
      </c>
      <c r="D103" s="17">
        <v>5</v>
      </c>
      <c r="E103" s="3"/>
      <c r="F103" s="3" t="s">
        <v>107</v>
      </c>
      <c r="G103" s="3" t="s">
        <v>116</v>
      </c>
      <c r="H103" s="21" t="s">
        <v>499</v>
      </c>
      <c r="I103" s="21" t="s">
        <v>163</v>
      </c>
      <c r="J103" s="7">
        <v>45</v>
      </c>
      <c r="K103" s="37"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22" t="s">
        <v>541</v>
      </c>
      <c r="M103" s="17">
        <v>80188460</v>
      </c>
      <c r="N103" s="26" t="s">
        <v>405</v>
      </c>
      <c r="O103" s="91">
        <v>9062408</v>
      </c>
      <c r="P103" s="92"/>
      <c r="Q103" s="91"/>
      <c r="R103" s="91">
        <v>1</v>
      </c>
      <c r="S103" s="91">
        <v>1510401</v>
      </c>
      <c r="T103" s="91">
        <f t="shared" si="4"/>
        <v>10572809</v>
      </c>
      <c r="U103" s="91">
        <v>8609288</v>
      </c>
      <c r="V103" s="25">
        <v>43350</v>
      </c>
      <c r="W103" s="25">
        <v>43350</v>
      </c>
      <c r="X103" s="25">
        <v>43587</v>
      </c>
      <c r="Y103" s="17">
        <v>120</v>
      </c>
      <c r="Z103" s="17">
        <v>20</v>
      </c>
      <c r="AA103" s="38"/>
      <c r="AB103" s="17"/>
      <c r="AC103" s="17" t="s">
        <v>544</v>
      </c>
      <c r="AD103" s="17"/>
      <c r="AE103" s="17"/>
      <c r="AF103" s="39">
        <f t="shared" si="5"/>
        <v>0.81428577779093525</v>
      </c>
      <c r="AG103" s="40"/>
      <c r="AH103" s="40" t="b">
        <f t="shared" si="6"/>
        <v>0</v>
      </c>
    </row>
    <row r="104" spans="1:34" ht="44.25" customHeight="1" thickBot="1" x14ac:dyDescent="0.3">
      <c r="A104" s="17">
        <v>87</v>
      </c>
      <c r="B104" s="17">
        <v>2018</v>
      </c>
      <c r="C104" s="3" t="s">
        <v>304</v>
      </c>
      <c r="D104" s="17">
        <v>5</v>
      </c>
      <c r="E104" s="3"/>
      <c r="F104" s="3" t="s">
        <v>107</v>
      </c>
      <c r="G104" s="3" t="s">
        <v>116</v>
      </c>
      <c r="H104" s="21" t="s">
        <v>500</v>
      </c>
      <c r="I104" s="21" t="s">
        <v>163</v>
      </c>
      <c r="J104" s="7">
        <v>45</v>
      </c>
      <c r="K104" s="37"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Gobernanza e influencia local, regional e internacional</v>
      </c>
      <c r="L104" s="22" t="s">
        <v>541</v>
      </c>
      <c r="M104" s="17">
        <v>52731958</v>
      </c>
      <c r="N104" s="26" t="s">
        <v>406</v>
      </c>
      <c r="O104" s="91">
        <v>19062304</v>
      </c>
      <c r="P104" s="92"/>
      <c r="Q104" s="91"/>
      <c r="R104" s="91"/>
      <c r="S104" s="91"/>
      <c r="T104" s="91">
        <f t="shared" si="4"/>
        <v>19062304</v>
      </c>
      <c r="U104" s="91">
        <v>17156073</v>
      </c>
      <c r="V104" s="25">
        <v>43350</v>
      </c>
      <c r="W104" s="25">
        <v>43356</v>
      </c>
      <c r="X104" s="25">
        <v>43465</v>
      </c>
      <c r="Y104" s="17">
        <v>120</v>
      </c>
      <c r="Z104" s="17"/>
      <c r="AA104" s="38"/>
      <c r="AB104" s="17"/>
      <c r="AC104" s="17"/>
      <c r="AD104" s="17" t="s">
        <v>544</v>
      </c>
      <c r="AE104" s="17"/>
      <c r="AF104" s="39">
        <f t="shared" si="5"/>
        <v>0.89999996852426656</v>
      </c>
      <c r="AG104" s="40"/>
      <c r="AH104" s="40" t="b">
        <f t="shared" si="6"/>
        <v>0</v>
      </c>
    </row>
    <row r="105" spans="1:34" ht="44.25" customHeight="1" thickBot="1" x14ac:dyDescent="0.3">
      <c r="A105" s="17">
        <v>88</v>
      </c>
      <c r="B105" s="17">
        <v>2018</v>
      </c>
      <c r="C105" s="3" t="s">
        <v>305</v>
      </c>
      <c r="D105" s="17">
        <v>11</v>
      </c>
      <c r="E105" s="3"/>
      <c r="F105" s="3" t="s">
        <v>104</v>
      </c>
      <c r="G105" s="3" t="s">
        <v>121</v>
      </c>
      <c r="H105" s="21" t="s">
        <v>501</v>
      </c>
      <c r="I105" s="21" t="s">
        <v>162</v>
      </c>
      <c r="J105" s="7">
        <v>43</v>
      </c>
      <c r="K105" s="37"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Modernización institucional</v>
      </c>
      <c r="L105" s="22" t="s">
        <v>545</v>
      </c>
      <c r="M105" s="17" t="s">
        <v>529</v>
      </c>
      <c r="N105" s="26" t="s">
        <v>407</v>
      </c>
      <c r="O105" s="91">
        <v>18000000</v>
      </c>
      <c r="P105" s="92"/>
      <c r="Q105" s="91"/>
      <c r="R105" s="91"/>
      <c r="S105" s="91"/>
      <c r="T105" s="91">
        <f t="shared" si="4"/>
        <v>18000000</v>
      </c>
      <c r="U105" s="91">
        <v>2131039</v>
      </c>
      <c r="V105" s="25">
        <v>43361</v>
      </c>
      <c r="W105" s="25">
        <v>43363</v>
      </c>
      <c r="X105" s="25">
        <v>43604</v>
      </c>
      <c r="Y105" s="17">
        <v>240</v>
      </c>
      <c r="Z105" s="17"/>
      <c r="AA105" s="38"/>
      <c r="AB105" s="17"/>
      <c r="AC105" s="17" t="s">
        <v>544</v>
      </c>
      <c r="AD105" s="17"/>
      <c r="AE105" s="17"/>
      <c r="AF105" s="39">
        <f t="shared" si="5"/>
        <v>0.11839105555555555</v>
      </c>
      <c r="AG105" s="40"/>
      <c r="AH105" s="40" t="b">
        <f t="shared" si="6"/>
        <v>0</v>
      </c>
    </row>
    <row r="106" spans="1:34" ht="44.25" customHeight="1" thickBot="1" x14ac:dyDescent="0.3">
      <c r="A106" s="17">
        <v>89</v>
      </c>
      <c r="B106" s="17">
        <v>2018</v>
      </c>
      <c r="C106" s="3" t="s">
        <v>306</v>
      </c>
      <c r="D106" s="17">
        <v>5</v>
      </c>
      <c r="E106" s="3"/>
      <c r="F106" s="3" t="s">
        <v>108</v>
      </c>
      <c r="G106" s="3" t="s">
        <v>125</v>
      </c>
      <c r="H106" s="21" t="s">
        <v>502</v>
      </c>
      <c r="I106" s="21" t="s">
        <v>162</v>
      </c>
      <c r="J106" s="7">
        <v>43</v>
      </c>
      <c r="K106" s="37"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Modernización institucional</v>
      </c>
      <c r="L106" s="22" t="s">
        <v>545</v>
      </c>
      <c r="M106" s="17" t="s">
        <v>530</v>
      </c>
      <c r="N106" s="26" t="s">
        <v>408</v>
      </c>
      <c r="O106" s="91">
        <v>5691143</v>
      </c>
      <c r="P106" s="92"/>
      <c r="Q106" s="91"/>
      <c r="R106" s="91"/>
      <c r="S106" s="91"/>
      <c r="T106" s="91">
        <f t="shared" si="4"/>
        <v>5691143</v>
      </c>
      <c r="U106" s="91">
        <v>5510940</v>
      </c>
      <c r="V106" s="25">
        <v>43369</v>
      </c>
      <c r="W106" s="25">
        <v>43370</v>
      </c>
      <c r="X106" s="25">
        <v>43430</v>
      </c>
      <c r="Y106" s="17">
        <v>60</v>
      </c>
      <c r="Z106" s="17"/>
      <c r="AA106" s="38"/>
      <c r="AB106" s="17"/>
      <c r="AC106" s="17"/>
      <c r="AD106" s="17" t="s">
        <v>544</v>
      </c>
      <c r="AE106" s="17"/>
      <c r="AF106" s="39">
        <f t="shared" si="5"/>
        <v>0.96833623755368647</v>
      </c>
      <c r="AG106" s="40"/>
      <c r="AH106" s="40" t="b">
        <f t="shared" si="6"/>
        <v>0</v>
      </c>
    </row>
    <row r="107" spans="1:34" ht="44.25" customHeight="1" thickBot="1" x14ac:dyDescent="0.3">
      <c r="A107" s="17">
        <v>90</v>
      </c>
      <c r="B107" s="17">
        <v>2018</v>
      </c>
      <c r="C107" s="3" t="s">
        <v>307</v>
      </c>
      <c r="D107" s="17">
        <v>5</v>
      </c>
      <c r="E107" s="3"/>
      <c r="F107" s="3" t="s">
        <v>107</v>
      </c>
      <c r="G107" s="3" t="s">
        <v>116</v>
      </c>
      <c r="H107" s="21" t="s">
        <v>503</v>
      </c>
      <c r="I107" s="21" t="s">
        <v>163</v>
      </c>
      <c r="J107" s="7">
        <v>45</v>
      </c>
      <c r="K107" s="37"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Gobernanza e influencia local, regional e internacional</v>
      </c>
      <c r="L107" s="22" t="s">
        <v>541</v>
      </c>
      <c r="M107" s="17">
        <v>79981365</v>
      </c>
      <c r="N107" s="26" t="s">
        <v>409</v>
      </c>
      <c r="O107" s="91">
        <v>26274528</v>
      </c>
      <c r="P107" s="92"/>
      <c r="Q107" s="91"/>
      <c r="R107" s="91">
        <v>1</v>
      </c>
      <c r="S107" s="91">
        <v>4160133</v>
      </c>
      <c r="T107" s="91">
        <f t="shared" si="4"/>
        <v>30434661</v>
      </c>
      <c r="U107" s="91">
        <v>19705896</v>
      </c>
      <c r="V107" s="25">
        <v>43374</v>
      </c>
      <c r="W107" s="25">
        <v>43374</v>
      </c>
      <c r="X107" s="25">
        <v>43485</v>
      </c>
      <c r="Y107" s="17">
        <v>120</v>
      </c>
      <c r="Z107" s="17">
        <v>19</v>
      </c>
      <c r="AA107" s="38"/>
      <c r="AB107" s="17"/>
      <c r="AC107" s="17" t="s">
        <v>544</v>
      </c>
      <c r="AD107" s="17"/>
      <c r="AE107" s="17"/>
      <c r="AF107" s="39">
        <f t="shared" si="5"/>
        <v>0.64748202715318559</v>
      </c>
      <c r="AG107" s="40"/>
      <c r="AH107" s="40" t="b">
        <f t="shared" si="6"/>
        <v>0</v>
      </c>
    </row>
    <row r="108" spans="1:34" ht="44.25" customHeight="1" thickBot="1" x14ac:dyDescent="0.3">
      <c r="A108" s="17">
        <v>91</v>
      </c>
      <c r="B108" s="17">
        <v>2018</v>
      </c>
      <c r="C108" s="3" t="s">
        <v>308</v>
      </c>
      <c r="D108" s="17">
        <v>11</v>
      </c>
      <c r="E108" s="3"/>
      <c r="F108" s="3" t="s">
        <v>108</v>
      </c>
      <c r="G108" s="3" t="s">
        <v>125</v>
      </c>
      <c r="H108" s="21" t="s">
        <v>504</v>
      </c>
      <c r="I108" s="21" t="s">
        <v>162</v>
      </c>
      <c r="J108" s="7">
        <v>43</v>
      </c>
      <c r="K108" s="37"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Modernización institucional</v>
      </c>
      <c r="L108" s="22" t="s">
        <v>545</v>
      </c>
      <c r="M108" s="17" t="s">
        <v>516</v>
      </c>
      <c r="N108" s="26" t="s">
        <v>410</v>
      </c>
      <c r="O108" s="91">
        <v>4000000</v>
      </c>
      <c r="P108" s="92"/>
      <c r="Q108" s="91"/>
      <c r="R108" s="91"/>
      <c r="S108" s="91"/>
      <c r="T108" s="91">
        <f t="shared" si="4"/>
        <v>4000000</v>
      </c>
      <c r="U108" s="91"/>
      <c r="V108" s="25">
        <v>43381</v>
      </c>
      <c r="W108" s="25">
        <v>43381</v>
      </c>
      <c r="X108" s="25">
        <v>43470</v>
      </c>
      <c r="Y108" s="17">
        <v>90</v>
      </c>
      <c r="Z108" s="17"/>
      <c r="AA108" s="38"/>
      <c r="AB108" s="17"/>
      <c r="AC108" s="17"/>
      <c r="AD108" s="17" t="s">
        <v>544</v>
      </c>
      <c r="AE108" s="17"/>
      <c r="AF108" s="39">
        <f t="shared" si="5"/>
        <v>0</v>
      </c>
      <c r="AG108" s="40"/>
      <c r="AH108" s="40" t="b">
        <f t="shared" si="6"/>
        <v>0</v>
      </c>
    </row>
    <row r="109" spans="1:34" ht="44.25" customHeight="1" thickBot="1" x14ac:dyDescent="0.3">
      <c r="A109" s="17">
        <v>92</v>
      </c>
      <c r="B109" s="17">
        <v>2018</v>
      </c>
      <c r="C109" s="3" t="s">
        <v>309</v>
      </c>
      <c r="D109" s="17">
        <v>5</v>
      </c>
      <c r="E109" s="3"/>
      <c r="F109" s="3" t="s">
        <v>104</v>
      </c>
      <c r="G109" s="3" t="s">
        <v>121</v>
      </c>
      <c r="H109" s="21" t="s">
        <v>505</v>
      </c>
      <c r="I109" s="21" t="s">
        <v>163</v>
      </c>
      <c r="J109" s="7">
        <v>2</v>
      </c>
      <c r="K109" s="37"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Desarrollo integral desde la gestación hasta la adolescencia</v>
      </c>
      <c r="L109" s="22" t="s">
        <v>548</v>
      </c>
      <c r="M109" s="17" t="s">
        <v>531</v>
      </c>
      <c r="N109" s="26" t="s">
        <v>411</v>
      </c>
      <c r="O109" s="91">
        <v>16137500</v>
      </c>
      <c r="P109" s="92"/>
      <c r="Q109" s="91"/>
      <c r="R109" s="91"/>
      <c r="S109" s="91"/>
      <c r="T109" s="91">
        <f t="shared" si="4"/>
        <v>16137500</v>
      </c>
      <c r="U109" s="91">
        <v>16120000</v>
      </c>
      <c r="V109" s="25">
        <v>43382</v>
      </c>
      <c r="W109" s="25">
        <v>43395</v>
      </c>
      <c r="X109" s="25">
        <v>43439</v>
      </c>
      <c r="Y109" s="17">
        <v>45</v>
      </c>
      <c r="Z109" s="17"/>
      <c r="AA109" s="38"/>
      <c r="AB109" s="17"/>
      <c r="AC109" s="17"/>
      <c r="AD109" s="17" t="s">
        <v>544</v>
      </c>
      <c r="AE109" s="17"/>
      <c r="AF109" s="39">
        <f>SUM(U109/T109)</f>
        <v>0.99891556932610381</v>
      </c>
      <c r="AG109" s="40"/>
      <c r="AH109" s="40" t="b">
        <f>IF(I109="Funcionamiento",J109=0,J109="")</f>
        <v>0</v>
      </c>
    </row>
    <row r="110" spans="1:34" ht="44.25" customHeight="1" thickBot="1" x14ac:dyDescent="0.3">
      <c r="A110" s="17">
        <v>93</v>
      </c>
      <c r="B110" s="17">
        <v>2018</v>
      </c>
      <c r="C110" s="3" t="s">
        <v>553</v>
      </c>
      <c r="D110" s="17">
        <v>11</v>
      </c>
      <c r="E110" s="3"/>
      <c r="F110" s="3" t="s">
        <v>108</v>
      </c>
      <c r="G110" s="3" t="s">
        <v>125</v>
      </c>
      <c r="H110" s="21" t="s">
        <v>554</v>
      </c>
      <c r="I110" s="21" t="s">
        <v>162</v>
      </c>
      <c r="J110" s="7">
        <v>43</v>
      </c>
      <c r="K110" s="37"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Modernización institucional</v>
      </c>
      <c r="L110" s="22" t="s">
        <v>545</v>
      </c>
      <c r="M110" s="17" t="s">
        <v>556</v>
      </c>
      <c r="N110" s="26" t="s">
        <v>555</v>
      </c>
      <c r="O110" s="91">
        <v>98055294</v>
      </c>
      <c r="P110" s="92"/>
      <c r="Q110" s="91"/>
      <c r="R110" s="91"/>
      <c r="S110" s="91"/>
      <c r="T110" s="91">
        <f t="shared" ref="T110:T140" si="7">O110-Q110+S110</f>
        <v>98055294</v>
      </c>
      <c r="U110" s="91"/>
      <c r="V110" s="25">
        <v>43396</v>
      </c>
      <c r="W110" s="25">
        <v>43396</v>
      </c>
      <c r="X110" s="25">
        <v>43427</v>
      </c>
      <c r="Y110" s="17">
        <v>30</v>
      </c>
      <c r="Z110" s="17"/>
      <c r="AA110" s="38"/>
      <c r="AB110" s="17"/>
      <c r="AC110" s="17"/>
      <c r="AD110" s="17" t="s">
        <v>544</v>
      </c>
      <c r="AE110" s="17"/>
      <c r="AF110" s="39"/>
      <c r="AG110" s="40"/>
      <c r="AH110" s="40" t="b">
        <f t="shared" si="6"/>
        <v>0</v>
      </c>
    </row>
    <row r="111" spans="1:34" ht="44.25" customHeight="1" thickBot="1" x14ac:dyDescent="0.3">
      <c r="A111" s="17">
        <v>94</v>
      </c>
      <c r="B111" s="17">
        <v>2018</v>
      </c>
      <c r="C111" s="3" t="s">
        <v>310</v>
      </c>
      <c r="D111" s="17">
        <v>7</v>
      </c>
      <c r="E111" s="3"/>
      <c r="F111" s="3" t="s">
        <v>108</v>
      </c>
      <c r="G111" s="3" t="s">
        <v>125</v>
      </c>
      <c r="H111" s="21" t="s">
        <v>506</v>
      </c>
      <c r="I111" s="21" t="s">
        <v>163</v>
      </c>
      <c r="J111" s="7">
        <v>19</v>
      </c>
      <c r="K111" s="37"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Seguridad y convivencia para todos</v>
      </c>
      <c r="L111" s="22" t="s">
        <v>549</v>
      </c>
      <c r="M111" s="17" t="s">
        <v>532</v>
      </c>
      <c r="N111" s="26" t="s">
        <v>412</v>
      </c>
      <c r="O111" s="91">
        <v>88859600</v>
      </c>
      <c r="P111" s="92"/>
      <c r="Q111" s="91"/>
      <c r="R111" s="91">
        <v>1</v>
      </c>
      <c r="S111" s="91">
        <v>22139900</v>
      </c>
      <c r="T111" s="91">
        <f t="shared" si="7"/>
        <v>110999500</v>
      </c>
      <c r="U111" s="24"/>
      <c r="V111" s="25">
        <v>43462</v>
      </c>
      <c r="W111" s="25"/>
      <c r="X111" s="25"/>
      <c r="Y111" s="17"/>
      <c r="Z111" s="17"/>
      <c r="AA111" s="38"/>
      <c r="AB111" s="17" t="s">
        <v>544</v>
      </c>
      <c r="AC111" s="17"/>
      <c r="AD111" s="17"/>
      <c r="AE111" s="17"/>
      <c r="AF111" s="39">
        <f>SUM(U111/T111)</f>
        <v>0</v>
      </c>
      <c r="AG111" s="40"/>
      <c r="AH111" s="40" t="b">
        <f>IF(I111="Funcionamiento",J111=0,J111="")</f>
        <v>0</v>
      </c>
    </row>
    <row r="112" spans="1:34" ht="44.25" customHeight="1" thickBot="1" x14ac:dyDescent="0.3">
      <c r="A112" s="17">
        <v>94</v>
      </c>
      <c r="B112" s="17">
        <v>2018</v>
      </c>
      <c r="C112" s="3" t="s">
        <v>310</v>
      </c>
      <c r="D112" s="17">
        <v>7</v>
      </c>
      <c r="E112" s="3"/>
      <c r="F112" s="3" t="s">
        <v>108</v>
      </c>
      <c r="G112" s="3" t="s">
        <v>125</v>
      </c>
      <c r="H112" s="21" t="s">
        <v>506</v>
      </c>
      <c r="I112" s="21" t="s">
        <v>163</v>
      </c>
      <c r="J112" s="7">
        <v>19</v>
      </c>
      <c r="K112" s="37"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Seguridad y convivencia para todos</v>
      </c>
      <c r="L112" s="22" t="s">
        <v>549</v>
      </c>
      <c r="M112" s="17"/>
      <c r="N112" s="26" t="s">
        <v>645</v>
      </c>
      <c r="O112" s="91">
        <v>353319300</v>
      </c>
      <c r="P112" s="92"/>
      <c r="Q112" s="91"/>
      <c r="R112" s="91"/>
      <c r="S112" s="91"/>
      <c r="T112" s="91">
        <f t="shared" si="7"/>
        <v>353319300</v>
      </c>
      <c r="U112" s="24"/>
      <c r="V112" s="25">
        <v>43462</v>
      </c>
      <c r="W112" s="25"/>
      <c r="X112" s="25"/>
      <c r="Y112" s="17"/>
      <c r="Z112" s="17"/>
      <c r="AA112" s="38"/>
      <c r="AB112" s="17" t="s">
        <v>544</v>
      </c>
      <c r="AC112" s="17"/>
      <c r="AD112" s="17"/>
      <c r="AE112" s="17"/>
      <c r="AF112" s="39">
        <f t="shared" si="5"/>
        <v>0</v>
      </c>
      <c r="AG112" s="40"/>
      <c r="AH112" s="40" t="b">
        <f t="shared" si="6"/>
        <v>0</v>
      </c>
    </row>
    <row r="113" spans="1:34" ht="44.25" customHeight="1" thickBot="1" x14ac:dyDescent="0.3">
      <c r="A113" s="17">
        <v>94</v>
      </c>
      <c r="B113" s="17">
        <v>2018</v>
      </c>
      <c r="C113" s="3" t="s">
        <v>310</v>
      </c>
      <c r="D113" s="17">
        <v>7</v>
      </c>
      <c r="E113" s="3"/>
      <c r="F113" s="3" t="s">
        <v>108</v>
      </c>
      <c r="G113" s="3" t="s">
        <v>125</v>
      </c>
      <c r="H113" s="21" t="s">
        <v>506</v>
      </c>
      <c r="I113" s="21" t="s">
        <v>163</v>
      </c>
      <c r="J113" s="7">
        <v>19</v>
      </c>
      <c r="K113" s="37"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Seguridad y convivencia para todos</v>
      </c>
      <c r="L113" s="22" t="s">
        <v>549</v>
      </c>
      <c r="M113" s="17" t="s">
        <v>533</v>
      </c>
      <c r="N113" s="26" t="s">
        <v>413</v>
      </c>
      <c r="O113" s="91">
        <v>53058750</v>
      </c>
      <c r="P113" s="92"/>
      <c r="Q113" s="91"/>
      <c r="R113" s="91">
        <v>1</v>
      </c>
      <c r="S113" s="91">
        <v>17686250</v>
      </c>
      <c r="T113" s="91">
        <f t="shared" si="7"/>
        <v>70745000</v>
      </c>
      <c r="U113" s="24"/>
      <c r="V113" s="25">
        <v>43462</v>
      </c>
      <c r="W113" s="25"/>
      <c r="X113" s="25"/>
      <c r="Y113" s="17"/>
      <c r="Z113" s="17"/>
      <c r="AA113" s="38"/>
      <c r="AB113" s="17" t="s">
        <v>544</v>
      </c>
      <c r="AC113" s="17"/>
      <c r="AD113" s="17"/>
      <c r="AE113" s="17"/>
      <c r="AF113" s="39">
        <f>SUM(U113/T113)</f>
        <v>0</v>
      </c>
      <c r="AG113" s="40"/>
      <c r="AH113" s="40" t="b">
        <f>IF(I113="Funcionamiento",J113=0,J113="")</f>
        <v>0</v>
      </c>
    </row>
    <row r="114" spans="1:34" ht="44.25" customHeight="1" thickBot="1" x14ac:dyDescent="0.3">
      <c r="A114" s="17">
        <v>95</v>
      </c>
      <c r="B114" s="17">
        <v>2018</v>
      </c>
      <c r="C114" s="3" t="s">
        <v>557</v>
      </c>
      <c r="D114" s="17">
        <v>5</v>
      </c>
      <c r="E114" s="3"/>
      <c r="F114" s="3" t="s">
        <v>107</v>
      </c>
      <c r="G114" s="3" t="s">
        <v>116</v>
      </c>
      <c r="H114" s="21" t="s">
        <v>558</v>
      </c>
      <c r="I114" s="21" t="s">
        <v>163</v>
      </c>
      <c r="J114" s="7">
        <v>45</v>
      </c>
      <c r="K114" s="37"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22" t="s">
        <v>541</v>
      </c>
      <c r="M114" s="17" t="s">
        <v>559</v>
      </c>
      <c r="N114" s="26" t="s">
        <v>560</v>
      </c>
      <c r="O114" s="91">
        <v>8437414</v>
      </c>
      <c r="P114" s="92"/>
      <c r="Q114" s="91"/>
      <c r="R114" s="91"/>
      <c r="S114" s="91"/>
      <c r="T114" s="91">
        <f t="shared" si="7"/>
        <v>8437414</v>
      </c>
      <c r="U114" s="24"/>
      <c r="V114" s="25">
        <v>43424</v>
      </c>
      <c r="W114" s="25">
        <v>43424</v>
      </c>
      <c r="X114" s="25">
        <v>43465</v>
      </c>
      <c r="Y114" s="17">
        <v>60</v>
      </c>
      <c r="Z114" s="17"/>
      <c r="AA114" s="38"/>
      <c r="AB114" s="17"/>
      <c r="AC114" s="17"/>
      <c r="AD114" s="17" t="s">
        <v>544</v>
      </c>
      <c r="AE114" s="17"/>
      <c r="AF114" s="39"/>
      <c r="AG114" s="40"/>
      <c r="AH114" s="40" t="b">
        <f t="shared" si="6"/>
        <v>0</v>
      </c>
    </row>
    <row r="115" spans="1:34" ht="44.25" customHeight="1" thickBot="1" x14ac:dyDescent="0.3">
      <c r="A115" s="17">
        <v>96</v>
      </c>
      <c r="B115" s="17">
        <v>2018</v>
      </c>
      <c r="C115" s="3" t="s">
        <v>561</v>
      </c>
      <c r="D115" s="17">
        <v>11</v>
      </c>
      <c r="E115" s="3"/>
      <c r="F115" s="3" t="s">
        <v>104</v>
      </c>
      <c r="G115" s="3" t="s">
        <v>121</v>
      </c>
      <c r="H115" s="21" t="s">
        <v>562</v>
      </c>
      <c r="I115" s="21" t="s">
        <v>162</v>
      </c>
      <c r="J115" s="7">
        <v>43</v>
      </c>
      <c r="K115" s="37"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Modernización institucional</v>
      </c>
      <c r="L115" s="22" t="s">
        <v>545</v>
      </c>
      <c r="M115" s="17">
        <v>800250589</v>
      </c>
      <c r="N115" s="26" t="s">
        <v>563</v>
      </c>
      <c r="O115" s="91">
        <v>13560306</v>
      </c>
      <c r="P115" s="92"/>
      <c r="Q115" s="91"/>
      <c r="R115" s="91"/>
      <c r="S115" s="91"/>
      <c r="T115" s="91">
        <f t="shared" si="7"/>
        <v>13560306</v>
      </c>
      <c r="U115" s="91"/>
      <c r="V115" s="25">
        <v>43430</v>
      </c>
      <c r="W115" s="25">
        <v>43430</v>
      </c>
      <c r="X115" s="25">
        <v>43794</v>
      </c>
      <c r="Y115" s="17">
        <v>330</v>
      </c>
      <c r="Z115" s="17"/>
      <c r="AA115" s="38"/>
      <c r="AB115" s="17"/>
      <c r="AC115" s="17"/>
      <c r="AD115" s="17" t="s">
        <v>544</v>
      </c>
      <c r="AE115" s="17"/>
      <c r="AF115" s="39"/>
      <c r="AG115" s="40"/>
      <c r="AH115" s="40" t="b">
        <f t="shared" si="6"/>
        <v>0</v>
      </c>
    </row>
    <row r="116" spans="1:34" ht="44.25" customHeight="1" thickBot="1" x14ac:dyDescent="0.3">
      <c r="A116" s="17">
        <v>97</v>
      </c>
      <c r="B116" s="17">
        <v>2018</v>
      </c>
      <c r="C116" s="3" t="s">
        <v>564</v>
      </c>
      <c r="D116" s="17">
        <v>19</v>
      </c>
      <c r="E116" s="3"/>
      <c r="F116" s="3" t="s">
        <v>104</v>
      </c>
      <c r="G116" s="3" t="s">
        <v>121</v>
      </c>
      <c r="H116" s="21" t="s">
        <v>565</v>
      </c>
      <c r="I116" s="21" t="s">
        <v>163</v>
      </c>
      <c r="J116" s="7">
        <v>2</v>
      </c>
      <c r="K116" s="37" t="s">
        <v>58</v>
      </c>
      <c r="L116" s="22" t="s">
        <v>548</v>
      </c>
      <c r="M116" s="17" t="s">
        <v>566</v>
      </c>
      <c r="N116" s="26" t="s">
        <v>567</v>
      </c>
      <c r="O116" s="91">
        <v>16751572</v>
      </c>
      <c r="P116" s="92"/>
      <c r="Q116" s="91"/>
      <c r="R116" s="91"/>
      <c r="S116" s="91"/>
      <c r="T116" s="91">
        <f t="shared" si="7"/>
        <v>16751572</v>
      </c>
      <c r="U116" s="24"/>
      <c r="V116" s="25">
        <v>43433</v>
      </c>
      <c r="W116" s="25"/>
      <c r="X116" s="25"/>
      <c r="Y116" s="17">
        <v>30</v>
      </c>
      <c r="Z116" s="17"/>
      <c r="AA116" s="38"/>
      <c r="AB116" s="17" t="s">
        <v>544</v>
      </c>
      <c r="AC116" s="17"/>
      <c r="AD116" s="17"/>
      <c r="AE116" s="17"/>
      <c r="AF116" s="39"/>
      <c r="AG116" s="40"/>
      <c r="AH116" s="40" t="b">
        <f t="shared" si="6"/>
        <v>0</v>
      </c>
    </row>
    <row r="117" spans="1:34" ht="44.25" customHeight="1" thickBot="1" x14ac:dyDescent="0.3">
      <c r="A117" s="17">
        <v>98</v>
      </c>
      <c r="B117" s="17">
        <v>2018</v>
      </c>
      <c r="C117" s="3" t="s">
        <v>568</v>
      </c>
      <c r="D117" s="17">
        <v>5</v>
      </c>
      <c r="E117" s="3"/>
      <c r="F117" s="3" t="s">
        <v>107</v>
      </c>
      <c r="G117" s="3" t="s">
        <v>116</v>
      </c>
      <c r="H117" s="21" t="s">
        <v>507</v>
      </c>
      <c r="I117" s="21" t="s">
        <v>163</v>
      </c>
      <c r="J117" s="7">
        <v>45</v>
      </c>
      <c r="K117" s="37"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22" t="s">
        <v>541</v>
      </c>
      <c r="M117" s="17">
        <v>28034480</v>
      </c>
      <c r="N117" s="26" t="s">
        <v>414</v>
      </c>
      <c r="O117" s="91">
        <v>8593662</v>
      </c>
      <c r="P117" s="92"/>
      <c r="Q117" s="91"/>
      <c r="R117" s="91"/>
      <c r="S117" s="91"/>
      <c r="T117" s="91">
        <f t="shared" si="7"/>
        <v>8593662</v>
      </c>
      <c r="U117" s="91">
        <v>4010375</v>
      </c>
      <c r="V117" s="25">
        <v>43437</v>
      </c>
      <c r="W117" s="25">
        <v>43437</v>
      </c>
      <c r="X117" s="25">
        <v>43465</v>
      </c>
      <c r="Y117" s="17">
        <v>28</v>
      </c>
      <c r="Z117" s="17"/>
      <c r="AA117" s="38"/>
      <c r="AB117" s="17"/>
      <c r="AC117" s="17"/>
      <c r="AD117" s="17" t="s">
        <v>544</v>
      </c>
      <c r="AE117" s="17"/>
      <c r="AF117" s="39">
        <f>SUM(U117/T117)</f>
        <v>0.4666665968477699</v>
      </c>
      <c r="AG117" s="40"/>
      <c r="AH117" s="40" t="b">
        <f>IF(I117="Funcionamiento",J117=0,J117="")</f>
        <v>0</v>
      </c>
    </row>
    <row r="118" spans="1:34" ht="44.25" customHeight="1" thickBot="1" x14ac:dyDescent="0.3">
      <c r="A118" s="17">
        <v>99</v>
      </c>
      <c r="B118" s="17">
        <v>2018</v>
      </c>
      <c r="C118" s="3" t="s">
        <v>569</v>
      </c>
      <c r="D118" s="17">
        <v>6</v>
      </c>
      <c r="E118" s="3"/>
      <c r="F118" s="3" t="s">
        <v>104</v>
      </c>
      <c r="G118" s="3" t="s">
        <v>121</v>
      </c>
      <c r="H118" s="21" t="s">
        <v>570</v>
      </c>
      <c r="I118" s="21" t="s">
        <v>162</v>
      </c>
      <c r="J118" s="7">
        <v>43</v>
      </c>
      <c r="K118" s="37" t="s">
        <v>98</v>
      </c>
      <c r="L118" s="22" t="s">
        <v>545</v>
      </c>
      <c r="M118" s="17">
        <v>901014693</v>
      </c>
      <c r="N118" s="26" t="s">
        <v>571</v>
      </c>
      <c r="O118" s="91">
        <v>5652500</v>
      </c>
      <c r="P118" s="92"/>
      <c r="Q118" s="91"/>
      <c r="R118" s="91"/>
      <c r="S118" s="91"/>
      <c r="T118" s="91">
        <f t="shared" si="7"/>
        <v>5652500</v>
      </c>
      <c r="U118" s="91"/>
      <c r="V118" s="25">
        <v>43437</v>
      </c>
      <c r="W118" s="25">
        <v>43439</v>
      </c>
      <c r="X118" s="25">
        <v>43453</v>
      </c>
      <c r="Y118" s="17">
        <v>15</v>
      </c>
      <c r="Z118" s="17"/>
      <c r="AA118" s="38"/>
      <c r="AB118" s="17"/>
      <c r="AC118" s="17"/>
      <c r="AD118" s="17" t="s">
        <v>544</v>
      </c>
      <c r="AE118" s="17"/>
      <c r="AF118" s="39"/>
      <c r="AG118" s="40"/>
      <c r="AH118" s="40" t="b">
        <f>IF(I118="Funcionamiento",J118=0,J118="")</f>
        <v>0</v>
      </c>
    </row>
    <row r="119" spans="1:34" ht="44.25" customHeight="1" thickBot="1" x14ac:dyDescent="0.3">
      <c r="A119" s="17">
        <v>100</v>
      </c>
      <c r="B119" s="17">
        <v>2018</v>
      </c>
      <c r="C119" s="3" t="s">
        <v>311</v>
      </c>
      <c r="D119" s="17">
        <v>11</v>
      </c>
      <c r="E119" s="3"/>
      <c r="F119" s="3" t="s">
        <v>108</v>
      </c>
      <c r="G119" s="3" t="s">
        <v>125</v>
      </c>
      <c r="H119" s="21" t="s">
        <v>508</v>
      </c>
      <c r="I119" s="21" t="s">
        <v>162</v>
      </c>
      <c r="J119" s="7">
        <v>43</v>
      </c>
      <c r="K119" s="37"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Modernización institucional</v>
      </c>
      <c r="L119" s="22" t="s">
        <v>545</v>
      </c>
      <c r="M119" s="17">
        <v>8305077418</v>
      </c>
      <c r="N119" s="26" t="s">
        <v>415</v>
      </c>
      <c r="O119" s="91">
        <v>6866905</v>
      </c>
      <c r="P119" s="92"/>
      <c r="Q119" s="91"/>
      <c r="R119" s="91"/>
      <c r="S119" s="91"/>
      <c r="T119" s="91">
        <f t="shared" si="7"/>
        <v>6866905</v>
      </c>
      <c r="U119" s="91"/>
      <c r="V119" s="25">
        <v>43448</v>
      </c>
      <c r="W119" s="25">
        <v>43451</v>
      </c>
      <c r="X119" s="25">
        <v>43481</v>
      </c>
      <c r="Y119" s="17">
        <v>30</v>
      </c>
      <c r="Z119" s="17"/>
      <c r="AA119" s="38"/>
      <c r="AB119" s="17"/>
      <c r="AC119" s="17"/>
      <c r="AD119" s="17" t="s">
        <v>544</v>
      </c>
      <c r="AE119" s="17"/>
      <c r="AF119" s="39">
        <f t="shared" si="5"/>
        <v>0</v>
      </c>
      <c r="AG119" s="40"/>
      <c r="AH119" s="40" t="b">
        <f t="shared" si="6"/>
        <v>0</v>
      </c>
    </row>
    <row r="120" spans="1:34" ht="44.25" customHeight="1" thickBot="1" x14ac:dyDescent="0.3">
      <c r="A120" s="17">
        <v>101</v>
      </c>
      <c r="B120" s="17">
        <v>2018</v>
      </c>
      <c r="C120" s="3" t="s">
        <v>312</v>
      </c>
      <c r="D120" s="17">
        <v>1</v>
      </c>
      <c r="E120" s="3"/>
      <c r="F120" s="3" t="s">
        <v>105</v>
      </c>
      <c r="G120" s="3" t="s">
        <v>121</v>
      </c>
      <c r="H120" s="21" t="s">
        <v>509</v>
      </c>
      <c r="I120" s="21" t="s">
        <v>163</v>
      </c>
      <c r="J120" s="7">
        <v>18</v>
      </c>
      <c r="K120" s="37"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Mejor movilidad para todos</v>
      </c>
      <c r="L120" s="22" t="s">
        <v>550</v>
      </c>
      <c r="M120" s="17" t="s">
        <v>534</v>
      </c>
      <c r="N120" s="26" t="s">
        <v>416</v>
      </c>
      <c r="O120" s="91">
        <v>4120163853</v>
      </c>
      <c r="P120" s="92"/>
      <c r="Q120" s="91"/>
      <c r="R120" s="91"/>
      <c r="S120" s="91"/>
      <c r="T120" s="91">
        <f t="shared" si="7"/>
        <v>4120163853</v>
      </c>
      <c r="U120" s="24"/>
      <c r="V120" s="25">
        <v>43451</v>
      </c>
      <c r="W120" s="25"/>
      <c r="X120" s="25"/>
      <c r="Y120" s="17">
        <v>300</v>
      </c>
      <c r="Z120" s="17"/>
      <c r="AA120" s="38"/>
      <c r="AB120" s="17" t="s">
        <v>544</v>
      </c>
      <c r="AC120" s="17"/>
      <c r="AD120" s="17"/>
      <c r="AE120" s="17"/>
      <c r="AF120" s="39">
        <f t="shared" si="5"/>
        <v>0</v>
      </c>
      <c r="AG120" s="40"/>
      <c r="AH120" s="40" t="b">
        <f t="shared" si="6"/>
        <v>0</v>
      </c>
    </row>
    <row r="121" spans="1:34" ht="44.25" customHeight="1" thickBot="1" x14ac:dyDescent="0.3">
      <c r="A121" s="17">
        <v>102</v>
      </c>
      <c r="B121" s="17">
        <v>2018</v>
      </c>
      <c r="C121" s="3" t="s">
        <v>313</v>
      </c>
      <c r="D121" s="17">
        <v>3</v>
      </c>
      <c r="E121" s="3"/>
      <c r="F121" s="3" t="s">
        <v>223</v>
      </c>
      <c r="G121" s="3" t="s">
        <v>121</v>
      </c>
      <c r="H121" s="21" t="s">
        <v>510</v>
      </c>
      <c r="I121" s="21" t="s">
        <v>163</v>
      </c>
      <c r="J121" s="7">
        <v>18</v>
      </c>
      <c r="K121" s="37"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Mejor movilidad para todos</v>
      </c>
      <c r="L121" s="22" t="s">
        <v>550</v>
      </c>
      <c r="M121" s="17" t="s">
        <v>535</v>
      </c>
      <c r="N121" s="26" t="s">
        <v>417</v>
      </c>
      <c r="O121" s="91">
        <v>492248736</v>
      </c>
      <c r="P121" s="92"/>
      <c r="Q121" s="91"/>
      <c r="R121" s="91"/>
      <c r="S121" s="91"/>
      <c r="T121" s="91">
        <f t="shared" si="7"/>
        <v>492248736</v>
      </c>
      <c r="U121" s="24"/>
      <c r="V121" s="25">
        <v>43452</v>
      </c>
      <c r="W121" s="25"/>
      <c r="X121" s="25"/>
      <c r="Y121" s="17">
        <v>300</v>
      </c>
      <c r="Z121" s="17"/>
      <c r="AA121" s="38"/>
      <c r="AB121" s="17" t="s">
        <v>544</v>
      </c>
      <c r="AC121" s="17"/>
      <c r="AD121" s="17"/>
      <c r="AE121" s="17"/>
      <c r="AF121" s="39">
        <f t="shared" si="5"/>
        <v>0</v>
      </c>
      <c r="AG121" s="40"/>
      <c r="AH121" s="40" t="b">
        <f t="shared" si="6"/>
        <v>0</v>
      </c>
    </row>
    <row r="122" spans="1:34" ht="44.25" customHeight="1" thickBot="1" x14ac:dyDescent="0.3">
      <c r="A122" s="17">
        <v>103</v>
      </c>
      <c r="B122" s="17">
        <v>2018</v>
      </c>
      <c r="C122" s="3" t="s">
        <v>314</v>
      </c>
      <c r="D122" s="17">
        <v>1</v>
      </c>
      <c r="E122" s="3"/>
      <c r="F122" s="3" t="s">
        <v>105</v>
      </c>
      <c r="G122" s="3" t="s">
        <v>121</v>
      </c>
      <c r="H122" s="21" t="s">
        <v>511</v>
      </c>
      <c r="I122" s="21" t="s">
        <v>163</v>
      </c>
      <c r="J122" s="7">
        <v>11</v>
      </c>
      <c r="K122" s="37"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Mejores oportunidades para el desarrollo a través de la cultura, la recreación y el deporte</v>
      </c>
      <c r="L122" s="22" t="s">
        <v>551</v>
      </c>
      <c r="M122" s="17" t="s">
        <v>536</v>
      </c>
      <c r="N122" s="26" t="s">
        <v>418</v>
      </c>
      <c r="O122" s="91">
        <v>2283280974</v>
      </c>
      <c r="P122" s="92"/>
      <c r="Q122" s="91"/>
      <c r="R122" s="91"/>
      <c r="S122" s="91"/>
      <c r="T122" s="91">
        <f t="shared" si="7"/>
        <v>2283280974</v>
      </c>
      <c r="U122" s="24"/>
      <c r="V122" s="25">
        <v>43455</v>
      </c>
      <c r="W122" s="25"/>
      <c r="X122" s="25"/>
      <c r="Y122" s="17">
        <v>360</v>
      </c>
      <c r="Z122" s="17"/>
      <c r="AA122" s="38"/>
      <c r="AB122" s="17" t="s">
        <v>544</v>
      </c>
      <c r="AC122" s="17"/>
      <c r="AD122" s="17"/>
      <c r="AE122" s="17"/>
      <c r="AF122" s="39">
        <f t="shared" si="5"/>
        <v>0</v>
      </c>
      <c r="AG122" s="40"/>
      <c r="AH122" s="40" t="b">
        <f t="shared" si="6"/>
        <v>0</v>
      </c>
    </row>
    <row r="123" spans="1:34" ht="44.25" customHeight="1" thickBot="1" x14ac:dyDescent="0.3">
      <c r="A123" s="17">
        <v>104</v>
      </c>
      <c r="B123" s="17">
        <v>2018</v>
      </c>
      <c r="C123" s="3" t="s">
        <v>315</v>
      </c>
      <c r="D123" s="17">
        <v>1</v>
      </c>
      <c r="E123" s="3"/>
      <c r="F123" s="3" t="s">
        <v>105</v>
      </c>
      <c r="G123" s="3" t="s">
        <v>121</v>
      </c>
      <c r="H123" s="21" t="s">
        <v>512</v>
      </c>
      <c r="I123" s="21" t="s">
        <v>163</v>
      </c>
      <c r="J123" s="7">
        <v>45</v>
      </c>
      <c r="K123" s="37"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Gobernanza e influencia local, regional e internacional</v>
      </c>
      <c r="L123" s="22" t="s">
        <v>541</v>
      </c>
      <c r="M123" s="17" t="s">
        <v>537</v>
      </c>
      <c r="N123" s="26" t="s">
        <v>419</v>
      </c>
      <c r="O123" s="91">
        <v>442858700</v>
      </c>
      <c r="P123" s="92"/>
      <c r="Q123" s="91"/>
      <c r="R123" s="91"/>
      <c r="S123" s="91"/>
      <c r="T123" s="91">
        <f t="shared" si="7"/>
        <v>442858700</v>
      </c>
      <c r="U123" s="24"/>
      <c r="V123" s="25">
        <v>43455</v>
      </c>
      <c r="W123" s="25"/>
      <c r="X123" s="25"/>
      <c r="Y123" s="17">
        <v>240</v>
      </c>
      <c r="Z123" s="17"/>
      <c r="AA123" s="38"/>
      <c r="AB123" s="17" t="s">
        <v>544</v>
      </c>
      <c r="AC123" s="17"/>
      <c r="AD123" s="17"/>
      <c r="AE123" s="17"/>
      <c r="AF123" s="39">
        <f t="shared" si="5"/>
        <v>0</v>
      </c>
      <c r="AG123" s="40"/>
      <c r="AH123" s="40" t="b">
        <f t="shared" si="6"/>
        <v>0</v>
      </c>
    </row>
    <row r="124" spans="1:34" ht="44.25" customHeight="1" thickBot="1" x14ac:dyDescent="0.3">
      <c r="A124" s="17">
        <v>105</v>
      </c>
      <c r="B124" s="17">
        <v>2018</v>
      </c>
      <c r="C124" s="3" t="s">
        <v>316</v>
      </c>
      <c r="D124" s="17">
        <v>3</v>
      </c>
      <c r="E124" s="3"/>
      <c r="F124" s="3" t="s">
        <v>223</v>
      </c>
      <c r="G124" s="3" t="s">
        <v>121</v>
      </c>
      <c r="H124" s="21" t="s">
        <v>513</v>
      </c>
      <c r="I124" s="21" t="s">
        <v>163</v>
      </c>
      <c r="J124" s="7">
        <v>11</v>
      </c>
      <c r="K124" s="37"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Mejores oportunidades para el desarrollo a través de la cultura, la recreación y el deporte</v>
      </c>
      <c r="L124" s="22" t="s">
        <v>551</v>
      </c>
      <c r="M124" s="17" t="s">
        <v>538</v>
      </c>
      <c r="N124" s="26" t="s">
        <v>420</v>
      </c>
      <c r="O124" s="91">
        <v>280333536</v>
      </c>
      <c r="P124" s="92"/>
      <c r="Q124" s="91"/>
      <c r="R124" s="91"/>
      <c r="S124" s="91"/>
      <c r="T124" s="91">
        <f t="shared" si="7"/>
        <v>280333536</v>
      </c>
      <c r="U124" s="24"/>
      <c r="V124" s="25">
        <v>43455</v>
      </c>
      <c r="W124" s="25"/>
      <c r="X124" s="25"/>
      <c r="Y124" s="17">
        <v>360</v>
      </c>
      <c r="Z124" s="17"/>
      <c r="AA124" s="38"/>
      <c r="AB124" s="17" t="s">
        <v>544</v>
      </c>
      <c r="AC124" s="17"/>
      <c r="AD124" s="17"/>
      <c r="AE124" s="17"/>
      <c r="AF124" s="39">
        <f>SUM(U124/T124)</f>
        <v>0</v>
      </c>
      <c r="AG124" s="40"/>
      <c r="AH124" s="40" t="b">
        <f>IF(I124="Funcionamiento",J124=0,J124="")</f>
        <v>0</v>
      </c>
    </row>
    <row r="125" spans="1:34" ht="44.25" customHeight="1" thickBot="1" x14ac:dyDescent="0.3">
      <c r="A125" s="17">
        <v>105</v>
      </c>
      <c r="B125" s="17">
        <v>2018</v>
      </c>
      <c r="C125" s="3" t="s">
        <v>316</v>
      </c>
      <c r="D125" s="17">
        <v>3</v>
      </c>
      <c r="E125" s="3"/>
      <c r="F125" s="3" t="s">
        <v>223</v>
      </c>
      <c r="G125" s="3" t="s">
        <v>121</v>
      </c>
      <c r="H125" s="21" t="s">
        <v>513</v>
      </c>
      <c r="I125" s="21" t="s">
        <v>163</v>
      </c>
      <c r="J125" s="7">
        <v>43</v>
      </c>
      <c r="K125" s="37"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Modernización institucional</v>
      </c>
      <c r="L125" s="22" t="s">
        <v>541</v>
      </c>
      <c r="M125" s="17" t="s">
        <v>538</v>
      </c>
      <c r="N125" s="26" t="s">
        <v>420</v>
      </c>
      <c r="O125" s="91">
        <v>50218476</v>
      </c>
      <c r="P125" s="92"/>
      <c r="Q125" s="91"/>
      <c r="R125" s="91"/>
      <c r="S125" s="91"/>
      <c r="T125" s="91">
        <f t="shared" si="7"/>
        <v>50218476</v>
      </c>
      <c r="U125" s="24"/>
      <c r="V125" s="25">
        <v>43455</v>
      </c>
      <c r="W125" s="25"/>
      <c r="X125" s="25"/>
      <c r="Y125" s="17">
        <v>360</v>
      </c>
      <c r="Z125" s="17"/>
      <c r="AA125" s="38"/>
      <c r="AB125" s="17" t="s">
        <v>544</v>
      </c>
      <c r="AC125" s="17"/>
      <c r="AD125" s="17"/>
      <c r="AE125" s="17"/>
      <c r="AF125" s="39">
        <f t="shared" si="5"/>
        <v>0</v>
      </c>
      <c r="AG125" s="40"/>
      <c r="AH125" s="40" t="b">
        <f t="shared" si="6"/>
        <v>0</v>
      </c>
    </row>
    <row r="126" spans="1:34" ht="44.25" customHeight="1" thickBot="1" x14ac:dyDescent="0.3">
      <c r="A126" s="17">
        <v>106</v>
      </c>
      <c r="B126" s="17">
        <v>2018</v>
      </c>
      <c r="C126" s="3" t="s">
        <v>317</v>
      </c>
      <c r="D126" s="17">
        <v>16</v>
      </c>
      <c r="E126" s="3"/>
      <c r="F126" s="3" t="s">
        <v>107</v>
      </c>
      <c r="G126" s="3" t="s">
        <v>111</v>
      </c>
      <c r="H126" s="21" t="s">
        <v>514</v>
      </c>
      <c r="I126" s="21" t="s">
        <v>163</v>
      </c>
      <c r="J126" s="7">
        <v>43</v>
      </c>
      <c r="K126" s="37"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Modernización institucional</v>
      </c>
      <c r="L126" s="22" t="s">
        <v>545</v>
      </c>
      <c r="M126" s="17" t="s">
        <v>539</v>
      </c>
      <c r="N126" s="26" t="s">
        <v>421</v>
      </c>
      <c r="O126" s="91">
        <v>18000000</v>
      </c>
      <c r="P126" s="92"/>
      <c r="Q126" s="91"/>
      <c r="R126" s="91"/>
      <c r="S126" s="91"/>
      <c r="T126" s="91">
        <f t="shared" si="7"/>
        <v>18000000</v>
      </c>
      <c r="U126" s="91"/>
      <c r="V126" s="25">
        <v>43461</v>
      </c>
      <c r="W126" s="25">
        <v>43480</v>
      </c>
      <c r="X126" s="25">
        <v>43830</v>
      </c>
      <c r="Y126" s="17">
        <v>360</v>
      </c>
      <c r="Z126" s="17"/>
      <c r="AA126" s="38"/>
      <c r="AB126" s="17"/>
      <c r="AC126" s="17" t="s">
        <v>544</v>
      </c>
      <c r="AD126" s="17"/>
      <c r="AE126" s="17"/>
      <c r="AF126" s="39">
        <f>SUM(U126/T126)</f>
        <v>0</v>
      </c>
      <c r="AG126" s="40"/>
      <c r="AH126" s="40" t="b">
        <f>IF(I126="Funcionamiento",J126=0,J126="")</f>
        <v>0</v>
      </c>
    </row>
    <row r="127" spans="1:34" ht="44.25" customHeight="1" thickBot="1" x14ac:dyDescent="0.3">
      <c r="A127" s="17">
        <v>106</v>
      </c>
      <c r="B127" s="17">
        <v>2018</v>
      </c>
      <c r="C127" s="3" t="s">
        <v>317</v>
      </c>
      <c r="D127" s="17">
        <v>16</v>
      </c>
      <c r="E127" s="3"/>
      <c r="F127" s="3" t="s">
        <v>107</v>
      </c>
      <c r="G127" s="3" t="s">
        <v>111</v>
      </c>
      <c r="H127" s="21" t="s">
        <v>514</v>
      </c>
      <c r="I127" s="21" t="s">
        <v>163</v>
      </c>
      <c r="J127" s="7">
        <v>43</v>
      </c>
      <c r="K127" s="37"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Modernización institucional</v>
      </c>
      <c r="L127" s="22" t="s">
        <v>545</v>
      </c>
      <c r="M127" s="17" t="s">
        <v>539</v>
      </c>
      <c r="N127" s="26" t="s">
        <v>421</v>
      </c>
      <c r="O127" s="91">
        <v>13000000</v>
      </c>
      <c r="P127" s="92"/>
      <c r="Q127" s="91"/>
      <c r="R127" s="91"/>
      <c r="S127" s="91"/>
      <c r="T127" s="91">
        <f t="shared" si="7"/>
        <v>13000000</v>
      </c>
      <c r="U127" s="91"/>
      <c r="V127" s="25">
        <v>43461</v>
      </c>
      <c r="W127" s="25">
        <v>43480</v>
      </c>
      <c r="X127" s="25">
        <v>43830</v>
      </c>
      <c r="Y127" s="17">
        <v>360</v>
      </c>
      <c r="Z127" s="17"/>
      <c r="AA127" s="38"/>
      <c r="AB127" s="17"/>
      <c r="AC127" s="17" t="s">
        <v>544</v>
      </c>
      <c r="AD127" s="17"/>
      <c r="AE127" s="17"/>
      <c r="AF127" s="39">
        <f>SUM(U127/T127)</f>
        <v>0</v>
      </c>
      <c r="AG127" s="40"/>
      <c r="AH127" s="40" t="b">
        <f>IF(I127="Funcionamiento",J127=0,J127="")</f>
        <v>0</v>
      </c>
    </row>
    <row r="128" spans="1:34" ht="44.25" customHeight="1" thickBot="1" x14ac:dyDescent="0.3">
      <c r="A128" s="17">
        <v>106</v>
      </c>
      <c r="B128" s="17">
        <v>2018</v>
      </c>
      <c r="C128" s="3" t="s">
        <v>317</v>
      </c>
      <c r="D128" s="17">
        <v>16</v>
      </c>
      <c r="E128" s="3"/>
      <c r="F128" s="3" t="s">
        <v>107</v>
      </c>
      <c r="G128" s="3" t="s">
        <v>111</v>
      </c>
      <c r="H128" s="21" t="s">
        <v>514</v>
      </c>
      <c r="I128" s="21" t="s">
        <v>163</v>
      </c>
      <c r="J128" s="7">
        <v>43</v>
      </c>
      <c r="K128" s="37"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Modernización institucional</v>
      </c>
      <c r="L128" s="22" t="s">
        <v>545</v>
      </c>
      <c r="M128" s="17" t="s">
        <v>539</v>
      </c>
      <c r="N128" s="26" t="s">
        <v>421</v>
      </c>
      <c r="O128" s="91">
        <v>3584636</v>
      </c>
      <c r="P128" s="92"/>
      <c r="Q128" s="91"/>
      <c r="R128" s="91"/>
      <c r="S128" s="91"/>
      <c r="T128" s="91">
        <f t="shared" si="7"/>
        <v>3584636</v>
      </c>
      <c r="U128" s="91"/>
      <c r="V128" s="25">
        <v>43461</v>
      </c>
      <c r="W128" s="25">
        <v>43480</v>
      </c>
      <c r="X128" s="25">
        <v>43830</v>
      </c>
      <c r="Y128" s="17">
        <v>360</v>
      </c>
      <c r="Z128" s="17"/>
      <c r="AA128" s="38"/>
      <c r="AB128" s="17"/>
      <c r="AC128" s="17" t="s">
        <v>544</v>
      </c>
      <c r="AD128" s="17"/>
      <c r="AE128" s="17"/>
      <c r="AF128" s="39">
        <f t="shared" si="5"/>
        <v>0</v>
      </c>
      <c r="AG128" s="40"/>
      <c r="AH128" s="40" t="b">
        <f t="shared" si="6"/>
        <v>0</v>
      </c>
    </row>
    <row r="129" spans="1:34" ht="44.25" customHeight="1" thickBot="1" x14ac:dyDescent="0.3">
      <c r="A129" s="17">
        <v>107</v>
      </c>
      <c r="B129" s="17">
        <v>2018</v>
      </c>
      <c r="C129" s="3" t="s">
        <v>318</v>
      </c>
      <c r="D129" s="17">
        <v>16</v>
      </c>
      <c r="E129" s="3"/>
      <c r="F129" s="3" t="s">
        <v>107</v>
      </c>
      <c r="G129" s="3" t="s">
        <v>111</v>
      </c>
      <c r="H129" s="21" t="s">
        <v>515</v>
      </c>
      <c r="I129" s="21" t="s">
        <v>163</v>
      </c>
      <c r="J129" s="7">
        <v>9</v>
      </c>
      <c r="K129" s="37"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Atención integral y eficiente en salud</v>
      </c>
      <c r="L129" s="22" t="s">
        <v>552</v>
      </c>
      <c r="M129" s="17" t="s">
        <v>540</v>
      </c>
      <c r="N129" s="26" t="s">
        <v>422</v>
      </c>
      <c r="O129" s="91">
        <v>107700000</v>
      </c>
      <c r="P129" s="92"/>
      <c r="Q129" s="91"/>
      <c r="R129" s="91"/>
      <c r="S129" s="91"/>
      <c r="T129" s="91">
        <f t="shared" si="7"/>
        <v>107700000</v>
      </c>
      <c r="U129" s="24"/>
      <c r="V129" s="25">
        <v>43462</v>
      </c>
      <c r="W129" s="25">
        <v>43497</v>
      </c>
      <c r="X129" s="25">
        <v>43738</v>
      </c>
      <c r="Y129" s="17">
        <v>240</v>
      </c>
      <c r="Z129" s="17"/>
      <c r="AA129" s="38"/>
      <c r="AB129" s="17"/>
      <c r="AC129" s="17" t="s">
        <v>544</v>
      </c>
      <c r="AD129" s="17"/>
      <c r="AE129" s="17"/>
      <c r="AF129" s="39">
        <f t="shared" si="5"/>
        <v>0</v>
      </c>
      <c r="AG129" s="40"/>
      <c r="AH129" s="40" t="b">
        <f t="shared" si="6"/>
        <v>0</v>
      </c>
    </row>
    <row r="130" spans="1:34" ht="44.25" customHeight="1" thickBot="1" x14ac:dyDescent="0.3">
      <c r="A130" s="17">
        <v>63</v>
      </c>
      <c r="B130" s="17">
        <v>2017</v>
      </c>
      <c r="C130" s="3" t="s">
        <v>646</v>
      </c>
      <c r="D130" s="17">
        <v>4</v>
      </c>
      <c r="E130" s="3"/>
      <c r="F130" s="3" t="s">
        <v>105</v>
      </c>
      <c r="G130" s="3" t="s">
        <v>121</v>
      </c>
      <c r="H130" s="21" t="s">
        <v>647</v>
      </c>
      <c r="I130" s="21" t="s">
        <v>162</v>
      </c>
      <c r="J130" s="7">
        <v>43</v>
      </c>
      <c r="K130" s="37"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Modernización institucional</v>
      </c>
      <c r="L130" s="22" t="s">
        <v>545</v>
      </c>
      <c r="M130" s="17" t="s">
        <v>526</v>
      </c>
      <c r="N130" s="26" t="s">
        <v>648</v>
      </c>
      <c r="O130" s="23"/>
      <c r="P130" s="87"/>
      <c r="Q130" s="24"/>
      <c r="R130" s="24">
        <v>1</v>
      </c>
      <c r="S130" s="91">
        <v>366319082</v>
      </c>
      <c r="T130" s="91">
        <f t="shared" si="7"/>
        <v>366319082</v>
      </c>
      <c r="U130" s="24">
        <v>366319082</v>
      </c>
      <c r="V130" s="25">
        <v>43222</v>
      </c>
      <c r="W130" s="25">
        <v>42822</v>
      </c>
      <c r="X130" s="25">
        <v>43312</v>
      </c>
      <c r="Y130" s="17">
        <v>150</v>
      </c>
      <c r="Z130" s="17"/>
      <c r="AA130" s="38"/>
      <c r="AB130" s="17"/>
      <c r="AC130" s="17"/>
      <c r="AD130" s="17" t="s">
        <v>544</v>
      </c>
      <c r="AE130" s="17"/>
      <c r="AF130" s="39"/>
      <c r="AG130" s="40"/>
      <c r="AH130" s="40" t="b">
        <f t="shared" si="6"/>
        <v>0</v>
      </c>
    </row>
    <row r="131" spans="1:34" ht="44.25" customHeight="1" thickBot="1" x14ac:dyDescent="0.3">
      <c r="A131" s="17">
        <v>54</v>
      </c>
      <c r="B131" s="17">
        <v>2017</v>
      </c>
      <c r="C131" s="3" t="s">
        <v>649</v>
      </c>
      <c r="D131" s="17">
        <v>5</v>
      </c>
      <c r="E131" s="3"/>
      <c r="F131" s="3" t="s">
        <v>107</v>
      </c>
      <c r="G131" s="3" t="s">
        <v>116</v>
      </c>
      <c r="H131" s="21" t="s">
        <v>651</v>
      </c>
      <c r="I131" s="21" t="s">
        <v>163</v>
      </c>
      <c r="J131" s="7">
        <v>45</v>
      </c>
      <c r="K131" s="37"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22" t="s">
        <v>541</v>
      </c>
      <c r="M131" s="17">
        <v>52472048</v>
      </c>
      <c r="N131" s="26" t="s">
        <v>653</v>
      </c>
      <c r="O131" s="23"/>
      <c r="P131" s="87"/>
      <c r="Q131" s="24"/>
      <c r="R131" s="24">
        <v>2</v>
      </c>
      <c r="S131" s="91">
        <v>25082380</v>
      </c>
      <c r="T131" s="91">
        <f t="shared" si="7"/>
        <v>25082380</v>
      </c>
      <c r="U131" s="24">
        <v>24915160</v>
      </c>
      <c r="V131" s="25">
        <v>43115</v>
      </c>
      <c r="W131" s="25">
        <v>42795</v>
      </c>
      <c r="X131" s="25">
        <v>43266</v>
      </c>
      <c r="Y131" s="17">
        <v>150</v>
      </c>
      <c r="Z131" s="17"/>
      <c r="AA131" s="38"/>
      <c r="AB131" s="17"/>
      <c r="AC131" s="17"/>
      <c r="AD131" s="17"/>
      <c r="AE131" s="17" t="s">
        <v>544</v>
      </c>
      <c r="AF131" s="39"/>
      <c r="AG131" s="40"/>
      <c r="AH131" s="40" t="b">
        <f t="shared" si="6"/>
        <v>0</v>
      </c>
    </row>
    <row r="132" spans="1:34" ht="44.25" customHeight="1" thickBot="1" x14ac:dyDescent="0.3">
      <c r="A132" s="17">
        <v>53</v>
      </c>
      <c r="B132" s="17">
        <v>2017</v>
      </c>
      <c r="C132" s="3" t="s">
        <v>650</v>
      </c>
      <c r="D132" s="17">
        <v>5</v>
      </c>
      <c r="E132" s="3"/>
      <c r="F132" s="3" t="s">
        <v>107</v>
      </c>
      <c r="G132" s="3" t="s">
        <v>116</v>
      </c>
      <c r="H132" s="21" t="s">
        <v>652</v>
      </c>
      <c r="I132" s="21" t="s">
        <v>163</v>
      </c>
      <c r="J132" s="7">
        <v>45</v>
      </c>
      <c r="K132" s="37"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Gobernanza e influencia local, regional e internacional</v>
      </c>
      <c r="L132" s="22" t="s">
        <v>541</v>
      </c>
      <c r="M132" s="17">
        <v>1074129278</v>
      </c>
      <c r="N132" s="26" t="s">
        <v>654</v>
      </c>
      <c r="O132" s="23"/>
      <c r="P132" s="87"/>
      <c r="Q132" s="24"/>
      <c r="R132" s="24">
        <v>2</v>
      </c>
      <c r="S132" s="91">
        <v>5016476</v>
      </c>
      <c r="T132" s="91">
        <f t="shared" si="7"/>
        <v>5016476</v>
      </c>
      <c r="U132" s="24">
        <v>5016476</v>
      </c>
      <c r="V132" s="25">
        <v>43179</v>
      </c>
      <c r="W132" s="25">
        <v>42795</v>
      </c>
      <c r="X132" s="25">
        <v>43250</v>
      </c>
      <c r="Y132" s="17">
        <v>60</v>
      </c>
      <c r="Z132" s="17"/>
      <c r="AA132" s="38"/>
      <c r="AB132" s="17"/>
      <c r="AC132" s="17"/>
      <c r="AD132" s="17"/>
      <c r="AE132" s="17" t="s">
        <v>544</v>
      </c>
      <c r="AF132" s="39"/>
      <c r="AG132" s="40"/>
      <c r="AH132" s="40" t="b">
        <f t="shared" si="6"/>
        <v>0</v>
      </c>
    </row>
    <row r="133" spans="1:34" ht="44.25" customHeight="1" thickBot="1" x14ac:dyDescent="0.3">
      <c r="A133" s="17">
        <v>110</v>
      </c>
      <c r="B133" s="17">
        <v>2017</v>
      </c>
      <c r="C133" s="3" t="s">
        <v>655</v>
      </c>
      <c r="D133" s="17">
        <v>10</v>
      </c>
      <c r="E133" s="3"/>
      <c r="F133" s="3" t="s">
        <v>104</v>
      </c>
      <c r="G133" s="3" t="s">
        <v>121</v>
      </c>
      <c r="H133" s="21" t="s">
        <v>656</v>
      </c>
      <c r="I133" s="21" t="s">
        <v>162</v>
      </c>
      <c r="J133" s="7">
        <v>43</v>
      </c>
      <c r="K133" s="37"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Modernización institucional</v>
      </c>
      <c r="L133" s="22" t="s">
        <v>545</v>
      </c>
      <c r="M133" s="17" t="s">
        <v>525</v>
      </c>
      <c r="N133" s="26" t="s">
        <v>657</v>
      </c>
      <c r="O133" s="23"/>
      <c r="P133" s="87"/>
      <c r="Q133" s="24"/>
      <c r="R133" s="24">
        <v>1</v>
      </c>
      <c r="S133" s="91">
        <v>2587884</v>
      </c>
      <c r="T133" s="91">
        <f t="shared" si="7"/>
        <v>2587884</v>
      </c>
      <c r="U133" s="91">
        <v>2587884</v>
      </c>
      <c r="V133" s="25">
        <v>43166</v>
      </c>
      <c r="W133" s="25">
        <v>43095</v>
      </c>
      <c r="X133" s="25">
        <v>43342</v>
      </c>
      <c r="Y133" s="17"/>
      <c r="Z133" s="17"/>
      <c r="AA133" s="38"/>
      <c r="AB133" s="17"/>
      <c r="AC133" s="17"/>
      <c r="AD133" s="17" t="s">
        <v>544</v>
      </c>
      <c r="AE133" s="17"/>
      <c r="AF133" s="39"/>
      <c r="AG133" s="40"/>
      <c r="AH133" s="40" t="b">
        <f t="shared" si="6"/>
        <v>0</v>
      </c>
    </row>
    <row r="134" spans="1:34" ht="44.25" customHeight="1" thickBot="1" x14ac:dyDescent="0.3">
      <c r="A134" s="17">
        <v>100</v>
      </c>
      <c r="B134" s="17">
        <v>2017</v>
      </c>
      <c r="C134" s="3" t="s">
        <v>658</v>
      </c>
      <c r="D134" s="17">
        <v>16</v>
      </c>
      <c r="E134" s="3"/>
      <c r="F134" s="3" t="s">
        <v>107</v>
      </c>
      <c r="G134" s="3" t="s">
        <v>111</v>
      </c>
      <c r="H134" s="21" t="s">
        <v>659</v>
      </c>
      <c r="I134" s="21" t="s">
        <v>163</v>
      </c>
      <c r="J134" s="7">
        <v>39</v>
      </c>
      <c r="K134" s="37"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Ambiente sano para la equidad y disfrute del ciudadano</v>
      </c>
      <c r="L134" s="22" t="s">
        <v>660</v>
      </c>
      <c r="M134" s="17" t="s">
        <v>662</v>
      </c>
      <c r="N134" s="26" t="s">
        <v>661</v>
      </c>
      <c r="O134" s="23"/>
      <c r="P134" s="87"/>
      <c r="Q134" s="24"/>
      <c r="R134" s="24"/>
      <c r="S134" s="24"/>
      <c r="T134" s="91">
        <f t="shared" si="7"/>
        <v>0</v>
      </c>
      <c r="U134" s="24"/>
      <c r="V134" s="25">
        <v>43202</v>
      </c>
      <c r="W134" s="25">
        <v>43115</v>
      </c>
      <c r="X134" s="25">
        <v>43258</v>
      </c>
      <c r="Y134" s="17">
        <v>54</v>
      </c>
      <c r="Z134" s="17"/>
      <c r="AA134" s="38"/>
      <c r="AB134" s="17"/>
      <c r="AC134" s="17"/>
      <c r="AD134" s="17" t="s">
        <v>544</v>
      </c>
      <c r="AE134" s="17"/>
      <c r="AF134" s="39"/>
      <c r="AG134" s="40"/>
      <c r="AH134" s="40" t="b">
        <f t="shared" si="6"/>
        <v>0</v>
      </c>
    </row>
    <row r="135" spans="1:34" ht="44.25" customHeight="1" thickBot="1" x14ac:dyDescent="0.3">
      <c r="A135" s="17">
        <v>95</v>
      </c>
      <c r="B135" s="17">
        <v>2017</v>
      </c>
      <c r="C135" s="3" t="s">
        <v>663</v>
      </c>
      <c r="D135" s="17">
        <v>11</v>
      </c>
      <c r="E135" s="3"/>
      <c r="F135" s="3" t="s">
        <v>104</v>
      </c>
      <c r="G135" s="3" t="s">
        <v>121</v>
      </c>
      <c r="H135" s="21" t="s">
        <v>728</v>
      </c>
      <c r="I135" s="21" t="s">
        <v>162</v>
      </c>
      <c r="J135" s="7">
        <v>43</v>
      </c>
      <c r="K135" s="37"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Modernización institucional</v>
      </c>
      <c r="L135" s="22" t="s">
        <v>545</v>
      </c>
      <c r="M135" s="17" t="s">
        <v>664</v>
      </c>
      <c r="N135" s="26" t="s">
        <v>563</v>
      </c>
      <c r="O135" s="23"/>
      <c r="P135" s="87"/>
      <c r="Q135" s="24"/>
      <c r="R135" s="24"/>
      <c r="S135" s="24"/>
      <c r="T135" s="91">
        <f t="shared" si="7"/>
        <v>0</v>
      </c>
      <c r="U135" s="24"/>
      <c r="V135" s="25">
        <v>43213</v>
      </c>
      <c r="W135" s="25">
        <v>43032</v>
      </c>
      <c r="X135" s="25">
        <v>60</v>
      </c>
      <c r="Y135" s="17">
        <v>60</v>
      </c>
      <c r="Z135" s="17"/>
      <c r="AA135" s="38"/>
      <c r="AB135" s="17"/>
      <c r="AC135" s="17"/>
      <c r="AD135" s="17" t="s">
        <v>544</v>
      </c>
      <c r="AE135" s="17"/>
      <c r="AF135" s="39"/>
      <c r="AG135" s="40"/>
      <c r="AH135" s="40" t="b">
        <f t="shared" si="6"/>
        <v>0</v>
      </c>
    </row>
    <row r="136" spans="1:34" ht="44.25" customHeight="1" thickBot="1" x14ac:dyDescent="0.3">
      <c r="A136" s="17">
        <v>91</v>
      </c>
      <c r="B136" s="17">
        <v>2017</v>
      </c>
      <c r="C136" s="3" t="s">
        <v>667</v>
      </c>
      <c r="D136" s="17">
        <v>3</v>
      </c>
      <c r="E136" s="3"/>
      <c r="F136" s="3" t="s">
        <v>223</v>
      </c>
      <c r="G136" s="3" t="s">
        <v>121</v>
      </c>
      <c r="H136" s="21" t="s">
        <v>725</v>
      </c>
      <c r="I136" s="21" t="s">
        <v>163</v>
      </c>
      <c r="J136" s="7">
        <v>11</v>
      </c>
      <c r="K136" s="37"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Mejores oportunidades para el desarrollo a través de la cultura, la recreación y el deporte</v>
      </c>
      <c r="L136" s="22" t="s">
        <v>551</v>
      </c>
      <c r="M136" s="17" t="s">
        <v>670</v>
      </c>
      <c r="N136" s="26" t="s">
        <v>724</v>
      </c>
      <c r="O136" s="23"/>
      <c r="P136" s="87"/>
      <c r="Q136" s="24"/>
      <c r="R136" s="24">
        <v>1</v>
      </c>
      <c r="S136" s="24">
        <v>12126100</v>
      </c>
      <c r="T136" s="91">
        <f t="shared" si="7"/>
        <v>12126100</v>
      </c>
      <c r="U136" s="24">
        <v>12126100</v>
      </c>
      <c r="V136" s="25">
        <v>43216</v>
      </c>
      <c r="W136" s="25">
        <v>43013</v>
      </c>
      <c r="X136" s="25">
        <v>43261</v>
      </c>
      <c r="Y136" s="17">
        <v>31</v>
      </c>
      <c r="Z136" s="17"/>
      <c r="AA136" s="38"/>
      <c r="AB136" s="17"/>
      <c r="AC136" s="17"/>
      <c r="AD136" s="17" t="s">
        <v>544</v>
      </c>
      <c r="AE136" s="17"/>
      <c r="AF136" s="39"/>
      <c r="AG136" s="40"/>
      <c r="AH136" s="40" t="b">
        <f t="shared" si="6"/>
        <v>0</v>
      </c>
    </row>
    <row r="137" spans="1:34" ht="44.25" customHeight="1" thickBot="1" x14ac:dyDescent="0.3">
      <c r="A137" s="17">
        <v>36</v>
      </c>
      <c r="B137" s="17">
        <v>2017</v>
      </c>
      <c r="C137" s="3" t="s">
        <v>665</v>
      </c>
      <c r="D137" s="17">
        <v>5</v>
      </c>
      <c r="E137" s="3"/>
      <c r="F137" s="3" t="s">
        <v>107</v>
      </c>
      <c r="G137" s="3" t="s">
        <v>116</v>
      </c>
      <c r="H137" s="21" t="s">
        <v>666</v>
      </c>
      <c r="I137" s="21" t="s">
        <v>163</v>
      </c>
      <c r="J137" s="7">
        <v>45</v>
      </c>
      <c r="K137" s="37"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Gobernanza e influencia local, regional e internacional</v>
      </c>
      <c r="L137" s="22" t="s">
        <v>541</v>
      </c>
      <c r="M137" s="17">
        <v>80188460</v>
      </c>
      <c r="N137" s="26" t="s">
        <v>405</v>
      </c>
      <c r="O137" s="23"/>
      <c r="P137" s="87"/>
      <c r="Q137" s="24"/>
      <c r="R137" s="24">
        <v>2</v>
      </c>
      <c r="S137" s="91">
        <v>2028722</v>
      </c>
      <c r="T137" s="91">
        <f t="shared" si="7"/>
        <v>2028722</v>
      </c>
      <c r="U137" s="91">
        <f>P137-R137+T137</f>
        <v>2028720</v>
      </c>
      <c r="V137" s="25">
        <v>43210</v>
      </c>
      <c r="W137" s="25">
        <v>42774</v>
      </c>
      <c r="X137" s="25">
        <v>43240</v>
      </c>
      <c r="Y137" s="17">
        <v>30</v>
      </c>
      <c r="Z137" s="17"/>
      <c r="AA137" s="38"/>
      <c r="AB137" s="17"/>
      <c r="AC137" s="17"/>
      <c r="AD137" s="17"/>
      <c r="AE137" s="17" t="s">
        <v>544</v>
      </c>
      <c r="AF137" s="39"/>
      <c r="AG137" s="40"/>
      <c r="AH137" s="40" t="b">
        <f t="shared" si="6"/>
        <v>0</v>
      </c>
    </row>
    <row r="138" spans="1:34" ht="44.25" customHeight="1" thickBot="1" x14ac:dyDescent="0.3">
      <c r="A138" s="17">
        <v>91</v>
      </c>
      <c r="B138" s="17">
        <v>2017</v>
      </c>
      <c r="C138" s="3" t="s">
        <v>667</v>
      </c>
      <c r="D138" s="17">
        <v>3</v>
      </c>
      <c r="E138" s="3"/>
      <c r="F138" s="3" t="s">
        <v>223</v>
      </c>
      <c r="G138" s="3" t="s">
        <v>121</v>
      </c>
      <c r="H138" s="21" t="s">
        <v>668</v>
      </c>
      <c r="I138" s="21" t="s">
        <v>163</v>
      </c>
      <c r="J138" s="7">
        <v>11</v>
      </c>
      <c r="K138" s="37"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Mejores oportunidades para el desarrollo a través de la cultura, la recreación y el deporte</v>
      </c>
      <c r="L138" s="22" t="s">
        <v>660</v>
      </c>
      <c r="M138" s="17" t="s">
        <v>670</v>
      </c>
      <c r="N138" s="26" t="s">
        <v>669</v>
      </c>
      <c r="O138" s="23"/>
      <c r="P138" s="87"/>
      <c r="Q138" s="24"/>
      <c r="R138" s="24">
        <v>1</v>
      </c>
      <c r="S138" s="91">
        <v>12126100</v>
      </c>
      <c r="T138" s="91">
        <f t="shared" si="7"/>
        <v>12126100</v>
      </c>
      <c r="U138" s="24">
        <v>12126100</v>
      </c>
      <c r="V138" s="25">
        <v>43222</v>
      </c>
      <c r="W138" s="25">
        <v>43013</v>
      </c>
      <c r="X138" s="25">
        <v>43285</v>
      </c>
      <c r="Y138" s="17">
        <v>60</v>
      </c>
      <c r="Z138" s="17"/>
      <c r="AA138" s="38"/>
      <c r="AB138" s="17"/>
      <c r="AC138" s="17"/>
      <c r="AD138" s="17" t="s">
        <v>544</v>
      </c>
      <c r="AE138" s="17"/>
      <c r="AF138" s="39"/>
      <c r="AG138" s="40"/>
      <c r="AH138" s="40" t="b">
        <f t="shared" si="6"/>
        <v>0</v>
      </c>
    </row>
    <row r="139" spans="1:34" ht="44.25" customHeight="1" thickBot="1" x14ac:dyDescent="0.3">
      <c r="A139" s="17">
        <v>98</v>
      </c>
      <c r="B139" s="17">
        <v>2017</v>
      </c>
      <c r="C139" s="3" t="s">
        <v>671</v>
      </c>
      <c r="D139" s="17">
        <v>16</v>
      </c>
      <c r="E139" s="3"/>
      <c r="F139" s="3" t="s">
        <v>107</v>
      </c>
      <c r="G139" s="3" t="s">
        <v>111</v>
      </c>
      <c r="H139" s="21" t="s">
        <v>672</v>
      </c>
      <c r="I139" s="21" t="s">
        <v>163</v>
      </c>
      <c r="J139" s="7">
        <v>3</v>
      </c>
      <c r="K139" s="37"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Igualdad y autonomía para una Bogotá incluyente</v>
      </c>
      <c r="L139" s="22" t="s">
        <v>552</v>
      </c>
      <c r="M139" s="17" t="s">
        <v>540</v>
      </c>
      <c r="N139" s="26" t="s">
        <v>422</v>
      </c>
      <c r="O139" s="23"/>
      <c r="P139" s="87"/>
      <c r="Q139" s="24"/>
      <c r="R139" s="24"/>
      <c r="S139" s="24"/>
      <c r="T139" s="91">
        <f t="shared" si="7"/>
        <v>0</v>
      </c>
      <c r="U139" s="24"/>
      <c r="V139" s="25">
        <v>43250</v>
      </c>
      <c r="W139" s="25">
        <v>43136</v>
      </c>
      <c r="X139" s="25">
        <v>43316</v>
      </c>
      <c r="Y139" s="17">
        <v>60</v>
      </c>
      <c r="Z139" s="17"/>
      <c r="AA139" s="38"/>
      <c r="AB139" s="17"/>
      <c r="AC139" s="17"/>
      <c r="AD139" s="17" t="s">
        <v>544</v>
      </c>
      <c r="AE139" s="17"/>
      <c r="AF139" s="39"/>
      <c r="AG139" s="40"/>
      <c r="AH139" s="40" t="b">
        <f t="shared" si="6"/>
        <v>0</v>
      </c>
    </row>
    <row r="140" spans="1:34" ht="44.25" customHeight="1" thickBot="1" x14ac:dyDescent="0.3">
      <c r="A140" s="17">
        <v>3</v>
      </c>
      <c r="B140" s="17">
        <v>2017</v>
      </c>
      <c r="C140" s="3" t="s">
        <v>673</v>
      </c>
      <c r="D140" s="17">
        <v>5</v>
      </c>
      <c r="E140" s="3"/>
      <c r="F140" s="3" t="s">
        <v>107</v>
      </c>
      <c r="G140" s="3" t="s">
        <v>116</v>
      </c>
      <c r="H140" s="21" t="s">
        <v>674</v>
      </c>
      <c r="I140" s="21" t="s">
        <v>163</v>
      </c>
      <c r="J140" s="7">
        <v>45</v>
      </c>
      <c r="K140" s="37"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Gobernanza e influencia local, regional e internacional</v>
      </c>
      <c r="L140" s="22" t="s">
        <v>541</v>
      </c>
      <c r="M140" s="17">
        <v>52960567</v>
      </c>
      <c r="N140" s="26" t="s">
        <v>675</v>
      </c>
      <c r="O140" s="23"/>
      <c r="P140" s="87"/>
      <c r="Q140" s="24"/>
      <c r="R140" s="91">
        <v>1</v>
      </c>
      <c r="S140" s="91">
        <v>6860768</v>
      </c>
      <c r="T140" s="91">
        <f t="shared" si="7"/>
        <v>6860768</v>
      </c>
      <c r="U140" s="91">
        <v>6860768</v>
      </c>
      <c r="V140" s="25">
        <v>43237</v>
      </c>
      <c r="W140" s="25">
        <v>42768</v>
      </c>
      <c r="X140" s="25">
        <v>43283</v>
      </c>
      <c r="Y140" s="17">
        <v>45</v>
      </c>
      <c r="Z140" s="17"/>
      <c r="AA140" s="38"/>
      <c r="AB140" s="17"/>
      <c r="AC140" s="17"/>
      <c r="AD140" s="17"/>
      <c r="AE140" s="17" t="s">
        <v>544</v>
      </c>
      <c r="AF140" s="39"/>
      <c r="AG140" s="40"/>
      <c r="AH140" s="40" t="b">
        <f t="shared" si="6"/>
        <v>0</v>
      </c>
    </row>
    <row r="141" spans="1:34" ht="44.25" customHeight="1" thickBot="1" x14ac:dyDescent="0.3">
      <c r="A141" s="17">
        <v>110</v>
      </c>
      <c r="B141" s="17">
        <v>2017</v>
      </c>
      <c r="C141" s="3" t="s">
        <v>655</v>
      </c>
      <c r="D141" s="17">
        <v>10</v>
      </c>
      <c r="E141" s="3"/>
      <c r="F141" s="3" t="s">
        <v>104</v>
      </c>
      <c r="G141" s="3" t="s">
        <v>121</v>
      </c>
      <c r="H141" s="21" t="s">
        <v>656</v>
      </c>
      <c r="I141" s="21" t="s">
        <v>162</v>
      </c>
      <c r="J141" s="7">
        <v>43</v>
      </c>
      <c r="K141" s="37"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Modernización institucional</v>
      </c>
      <c r="L141" s="22" t="s">
        <v>545</v>
      </c>
      <c r="M141" s="17" t="s">
        <v>525</v>
      </c>
      <c r="N141" s="26" t="s">
        <v>657</v>
      </c>
      <c r="O141" s="23"/>
      <c r="P141" s="87"/>
      <c r="Q141" s="24"/>
      <c r="R141" s="24">
        <v>1</v>
      </c>
      <c r="S141" s="91">
        <v>3285083</v>
      </c>
      <c r="T141" s="91">
        <f t="shared" ref="T141" si="8">O141-Q141+S141</f>
        <v>3285083</v>
      </c>
      <c r="U141" s="24">
        <v>3285083</v>
      </c>
      <c r="V141" s="25">
        <v>43252</v>
      </c>
      <c r="W141" s="25">
        <v>43095</v>
      </c>
      <c r="X141" s="25">
        <v>43342</v>
      </c>
      <c r="Y141" s="17">
        <v>30</v>
      </c>
      <c r="Z141" s="17"/>
      <c r="AA141" s="38"/>
      <c r="AB141" s="17"/>
      <c r="AC141" s="17"/>
      <c r="AD141" s="17"/>
      <c r="AE141" s="17" t="s">
        <v>544</v>
      </c>
      <c r="AF141" s="39"/>
      <c r="AG141" s="40"/>
      <c r="AH141" s="40" t="b">
        <f>IF(I141="Funcionamiento",J141=0,J141="")</f>
        <v>0</v>
      </c>
    </row>
    <row r="142" spans="1:34" ht="44.25" customHeight="1" thickBot="1" x14ac:dyDescent="0.3">
      <c r="A142" s="17">
        <v>98</v>
      </c>
      <c r="B142" s="17">
        <v>2017</v>
      </c>
      <c r="C142" s="3" t="s">
        <v>671</v>
      </c>
      <c r="D142" s="17">
        <v>16</v>
      </c>
      <c r="E142" s="3"/>
      <c r="F142" s="3" t="s">
        <v>107</v>
      </c>
      <c r="G142" s="3" t="s">
        <v>111</v>
      </c>
      <c r="H142" s="21" t="s">
        <v>672</v>
      </c>
      <c r="I142" s="21" t="s">
        <v>163</v>
      </c>
      <c r="J142" s="7">
        <v>3</v>
      </c>
      <c r="K142" s="37"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Igualdad y autonomía para una Bogotá incluyente</v>
      </c>
      <c r="L142" s="22" t="s">
        <v>552</v>
      </c>
      <c r="M142" s="17" t="s">
        <v>540</v>
      </c>
      <c r="N142" s="26" t="s">
        <v>422</v>
      </c>
      <c r="O142" s="23"/>
      <c r="P142" s="87"/>
      <c r="Q142" s="24"/>
      <c r="R142" s="24"/>
      <c r="S142" s="24"/>
      <c r="T142" s="91">
        <f t="shared" ref="T142:T150" si="9">O142-Q142+S142</f>
        <v>0</v>
      </c>
      <c r="U142" s="24"/>
      <c r="V142" s="25">
        <v>43250</v>
      </c>
      <c r="W142" s="25">
        <v>43136</v>
      </c>
      <c r="X142" s="25">
        <v>43316</v>
      </c>
      <c r="Y142" s="17">
        <v>60</v>
      </c>
      <c r="Z142" s="17"/>
      <c r="AA142" s="38"/>
      <c r="AB142" s="17"/>
      <c r="AC142" s="17"/>
      <c r="AD142" s="17"/>
      <c r="AE142" s="17" t="s">
        <v>544</v>
      </c>
      <c r="AF142" s="39"/>
      <c r="AG142" s="40"/>
      <c r="AH142" s="40" t="b">
        <f>IF(I142="Funcionamiento",J142=0,J142="")</f>
        <v>0</v>
      </c>
    </row>
    <row r="143" spans="1:34" ht="44.25" customHeight="1" thickBot="1" x14ac:dyDescent="0.3">
      <c r="A143" s="17">
        <v>107</v>
      </c>
      <c r="B143" s="17">
        <v>2017</v>
      </c>
      <c r="C143" s="3"/>
      <c r="D143" s="17">
        <v>1</v>
      </c>
      <c r="E143" s="3"/>
      <c r="F143" s="3" t="s">
        <v>105</v>
      </c>
      <c r="G143" s="3" t="s">
        <v>121</v>
      </c>
      <c r="H143" s="21" t="s">
        <v>676</v>
      </c>
      <c r="I143" s="21" t="s">
        <v>163</v>
      </c>
      <c r="J143" s="7">
        <v>17</v>
      </c>
      <c r="K143" s="37"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Espacio público, derecho de todos</v>
      </c>
      <c r="L143" s="22" t="s">
        <v>677</v>
      </c>
      <c r="M143" s="17" t="s">
        <v>679</v>
      </c>
      <c r="N143" s="26" t="s">
        <v>678</v>
      </c>
      <c r="O143" s="23"/>
      <c r="P143" s="87"/>
      <c r="Q143" s="24"/>
      <c r="R143" s="24">
        <v>1</v>
      </c>
      <c r="S143" s="91">
        <v>108944917</v>
      </c>
      <c r="T143" s="91">
        <f t="shared" si="9"/>
        <v>108944917</v>
      </c>
      <c r="U143" s="24">
        <v>75848040</v>
      </c>
      <c r="V143" s="25">
        <v>43271</v>
      </c>
      <c r="W143" s="25">
        <v>43119</v>
      </c>
      <c r="X143" s="25">
        <v>43361</v>
      </c>
      <c r="Y143" s="17">
        <v>60</v>
      </c>
      <c r="Z143" s="17"/>
      <c r="AA143" s="38"/>
      <c r="AB143" s="17"/>
      <c r="AC143" s="17"/>
      <c r="AD143" s="17"/>
      <c r="AE143" s="17"/>
      <c r="AF143" s="39"/>
      <c r="AG143" s="40"/>
      <c r="AH143" s="40" t="b">
        <f>IF(I143="Funcionamiento",J143=0,J143="")</f>
        <v>0</v>
      </c>
    </row>
    <row r="144" spans="1:34" ht="44.25" customHeight="1" thickBot="1" x14ac:dyDescent="0.3">
      <c r="A144" s="17">
        <v>112</v>
      </c>
      <c r="B144" s="17">
        <v>2017</v>
      </c>
      <c r="C144" s="3" t="s">
        <v>680</v>
      </c>
      <c r="D144" s="17">
        <v>3</v>
      </c>
      <c r="E144" s="3"/>
      <c r="F144" s="3" t="s">
        <v>104</v>
      </c>
      <c r="G144" s="3" t="s">
        <v>121</v>
      </c>
      <c r="H144" s="21" t="s">
        <v>681</v>
      </c>
      <c r="I144" s="21" t="s">
        <v>163</v>
      </c>
      <c r="J144" s="17">
        <v>3</v>
      </c>
      <c r="K144" s="37"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Igualdad y autonomía para una Bogotá incluyente</v>
      </c>
      <c r="L144" s="22" t="s">
        <v>552</v>
      </c>
      <c r="M144" s="17" t="s">
        <v>683</v>
      </c>
      <c r="N144" s="26" t="s">
        <v>682</v>
      </c>
      <c r="O144" s="93"/>
      <c r="P144" s="87"/>
      <c r="Q144" s="24"/>
      <c r="R144" s="24">
        <v>1</v>
      </c>
      <c r="S144" s="91">
        <v>2300000</v>
      </c>
      <c r="T144" s="91">
        <f t="shared" si="9"/>
        <v>2300000</v>
      </c>
      <c r="U144" s="24">
        <v>2300000</v>
      </c>
      <c r="V144" s="25">
        <v>43269</v>
      </c>
      <c r="W144" s="25">
        <v>43132</v>
      </c>
      <c r="X144" s="25">
        <v>43316</v>
      </c>
      <c r="Y144" s="17">
        <v>46</v>
      </c>
      <c r="Z144" s="17"/>
      <c r="AA144" s="38"/>
      <c r="AB144" s="17"/>
      <c r="AC144" s="17"/>
      <c r="AD144" s="17" t="s">
        <v>544</v>
      </c>
      <c r="AE144" s="17"/>
      <c r="AF144" s="39"/>
      <c r="AG144" s="40"/>
      <c r="AH144" s="40" t="b">
        <v>0</v>
      </c>
    </row>
    <row r="145" spans="1:34" ht="44.25" customHeight="1" thickBot="1" x14ac:dyDescent="0.3">
      <c r="A145" s="17">
        <v>60</v>
      </c>
      <c r="B145" s="17">
        <v>2017</v>
      </c>
      <c r="C145" s="3" t="s">
        <v>684</v>
      </c>
      <c r="D145" s="17">
        <v>15</v>
      </c>
      <c r="E145" s="3"/>
      <c r="F145" s="3" t="s">
        <v>107</v>
      </c>
      <c r="G145" s="3" t="s">
        <v>111</v>
      </c>
      <c r="H145" s="21" t="s">
        <v>685</v>
      </c>
      <c r="I145" s="21" t="s">
        <v>163</v>
      </c>
      <c r="J145" s="7">
        <v>2</v>
      </c>
      <c r="K145" s="37"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Desarrollo integral desde la gestación hasta la adolescencia</v>
      </c>
      <c r="L145" s="22" t="s">
        <v>541</v>
      </c>
      <c r="M145" s="17" t="s">
        <v>687</v>
      </c>
      <c r="N145" s="26" t="s">
        <v>686</v>
      </c>
      <c r="O145" s="23"/>
      <c r="P145" s="87"/>
      <c r="Q145" s="24"/>
      <c r="R145" s="24"/>
      <c r="S145" s="24"/>
      <c r="T145" s="91">
        <f>O145-Q145+S145</f>
        <v>0</v>
      </c>
      <c r="U145" s="24"/>
      <c r="V145" s="25">
        <v>43340</v>
      </c>
      <c r="W145" s="25"/>
      <c r="X145" s="25">
        <v>43464</v>
      </c>
      <c r="Y145" s="17">
        <v>120</v>
      </c>
      <c r="Z145" s="17"/>
      <c r="AA145" s="38"/>
      <c r="AB145" s="17"/>
      <c r="AC145" s="17"/>
      <c r="AD145" s="17" t="s">
        <v>544</v>
      </c>
      <c r="AE145" s="17"/>
      <c r="AF145" s="39"/>
      <c r="AG145" s="40"/>
      <c r="AH145" s="40"/>
    </row>
    <row r="146" spans="1:34" ht="44.25" customHeight="1" thickBot="1" x14ac:dyDescent="0.3">
      <c r="A146" s="17">
        <v>108</v>
      </c>
      <c r="B146" s="17">
        <v>2017</v>
      </c>
      <c r="C146" s="3" t="s">
        <v>688</v>
      </c>
      <c r="D146" s="17">
        <v>1</v>
      </c>
      <c r="E146" s="3"/>
      <c r="F146" s="3" t="s">
        <v>105</v>
      </c>
      <c r="G146" s="3" t="s">
        <v>121</v>
      </c>
      <c r="H146" s="21" t="s">
        <v>689</v>
      </c>
      <c r="I146" s="21" t="s">
        <v>163</v>
      </c>
      <c r="J146" s="7">
        <v>18</v>
      </c>
      <c r="K146" s="37"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Mejor movilidad para todos</v>
      </c>
      <c r="L146" s="22" t="s">
        <v>550</v>
      </c>
      <c r="M146" s="17" t="s">
        <v>691</v>
      </c>
      <c r="N146" s="26" t="s">
        <v>690</v>
      </c>
      <c r="O146" s="23"/>
      <c r="P146" s="87"/>
      <c r="Q146" s="24"/>
      <c r="R146" s="24">
        <v>1</v>
      </c>
      <c r="S146" s="91">
        <v>400823658</v>
      </c>
      <c r="T146" s="91">
        <f t="shared" si="9"/>
        <v>400823658</v>
      </c>
      <c r="U146" s="24"/>
      <c r="V146" s="25">
        <v>43339</v>
      </c>
      <c r="W146" s="25"/>
      <c r="X146" s="25">
        <v>43551</v>
      </c>
      <c r="Y146" s="17">
        <v>210</v>
      </c>
      <c r="Z146" s="17"/>
      <c r="AA146" s="38"/>
      <c r="AB146" s="17"/>
      <c r="AC146" s="17"/>
      <c r="AD146" s="17" t="s">
        <v>544</v>
      </c>
      <c r="AE146" s="17"/>
      <c r="AF146" s="39"/>
      <c r="AG146" s="40"/>
      <c r="AH146" s="40"/>
    </row>
    <row r="147" spans="1:34" ht="44.25" customHeight="1" thickBot="1" x14ac:dyDescent="0.3">
      <c r="A147" s="17">
        <v>109</v>
      </c>
      <c r="B147" s="17">
        <v>2017</v>
      </c>
      <c r="C147" s="3" t="s">
        <v>692</v>
      </c>
      <c r="D147" s="17">
        <v>3</v>
      </c>
      <c r="E147" s="3"/>
      <c r="F147" s="3" t="s">
        <v>223</v>
      </c>
      <c r="G147" s="3" t="s">
        <v>121</v>
      </c>
      <c r="H147" s="21" t="s">
        <v>693</v>
      </c>
      <c r="I147" s="21" t="s">
        <v>163</v>
      </c>
      <c r="J147" s="7">
        <v>18</v>
      </c>
      <c r="K147" s="37"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Mejor movilidad para todos</v>
      </c>
      <c r="L147" s="22" t="s">
        <v>550</v>
      </c>
      <c r="M147" s="17" t="s">
        <v>695</v>
      </c>
      <c r="N147" s="26" t="s">
        <v>694</v>
      </c>
      <c r="O147" s="23"/>
      <c r="P147" s="87"/>
      <c r="Q147" s="24"/>
      <c r="R147" s="24">
        <v>1</v>
      </c>
      <c r="S147" s="91">
        <v>108030806</v>
      </c>
      <c r="T147" s="91">
        <f t="shared" si="9"/>
        <v>108030806</v>
      </c>
      <c r="U147" s="24">
        <v>47360498</v>
      </c>
      <c r="V147" s="25">
        <v>43339</v>
      </c>
      <c r="W147" s="25"/>
      <c r="X147" s="25">
        <v>43581</v>
      </c>
      <c r="Y147" s="17">
        <v>240</v>
      </c>
      <c r="Z147" s="17"/>
      <c r="AA147" s="38"/>
      <c r="AB147" s="17"/>
      <c r="AC147" s="17" t="s">
        <v>544</v>
      </c>
      <c r="AD147" s="17"/>
      <c r="AE147" s="17"/>
      <c r="AF147" s="39"/>
      <c r="AG147" s="40"/>
      <c r="AH147" s="40"/>
    </row>
    <row r="148" spans="1:34" ht="44.25" customHeight="1" thickBot="1" x14ac:dyDescent="0.3">
      <c r="A148" s="17">
        <v>112</v>
      </c>
      <c r="B148" s="17">
        <v>2016</v>
      </c>
      <c r="C148" s="3" t="s">
        <v>696</v>
      </c>
      <c r="D148" s="17">
        <v>3</v>
      </c>
      <c r="E148" s="3"/>
      <c r="F148" s="3" t="s">
        <v>223</v>
      </c>
      <c r="G148" s="3" t="s">
        <v>121</v>
      </c>
      <c r="H148" s="21" t="s">
        <v>697</v>
      </c>
      <c r="I148" s="21" t="s">
        <v>163</v>
      </c>
      <c r="J148" s="7">
        <v>18</v>
      </c>
      <c r="K148" s="37"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Mejor movilidad para todos</v>
      </c>
      <c r="L148" s="22" t="s">
        <v>550</v>
      </c>
      <c r="M148" s="17" t="s">
        <v>699</v>
      </c>
      <c r="N148" s="26" t="s">
        <v>698</v>
      </c>
      <c r="O148" s="23"/>
      <c r="P148" s="87"/>
      <c r="Q148" s="24"/>
      <c r="R148" s="24">
        <v>2</v>
      </c>
      <c r="S148" s="91">
        <v>95183344</v>
      </c>
      <c r="T148" s="91">
        <f t="shared" si="9"/>
        <v>95183344</v>
      </c>
      <c r="U148" s="24">
        <v>57214289</v>
      </c>
      <c r="V148" s="25">
        <v>43378</v>
      </c>
      <c r="W148" s="25"/>
      <c r="X148" s="25">
        <v>43505</v>
      </c>
      <c r="Y148" s="17">
        <v>124</v>
      </c>
      <c r="Z148" s="17"/>
      <c r="AA148" s="38"/>
      <c r="AB148" s="17"/>
      <c r="AC148" s="17" t="s">
        <v>544</v>
      </c>
      <c r="AD148" s="17"/>
      <c r="AE148" s="17"/>
      <c r="AF148" s="39"/>
      <c r="AG148" s="40"/>
      <c r="AH148" s="40"/>
    </row>
    <row r="149" spans="1:34" ht="44.25" customHeight="1" thickBot="1" x14ac:dyDescent="0.3">
      <c r="A149" s="17">
        <v>113</v>
      </c>
      <c r="B149" s="17">
        <v>2016</v>
      </c>
      <c r="C149" s="3" t="s">
        <v>714</v>
      </c>
      <c r="D149" s="17">
        <v>1</v>
      </c>
      <c r="E149" s="3"/>
      <c r="F149" s="3" t="s">
        <v>105</v>
      </c>
      <c r="G149" s="3" t="s">
        <v>121</v>
      </c>
      <c r="H149" s="21" t="s">
        <v>715</v>
      </c>
      <c r="I149" s="21" t="s">
        <v>163</v>
      </c>
      <c r="J149" s="7">
        <v>18</v>
      </c>
      <c r="K149" s="37"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Mejor movilidad para todos</v>
      </c>
      <c r="L149" s="22" t="s">
        <v>550</v>
      </c>
      <c r="M149" s="17" t="s">
        <v>713</v>
      </c>
      <c r="N149" s="26" t="s">
        <v>712</v>
      </c>
      <c r="O149" s="23"/>
      <c r="P149" s="87"/>
      <c r="Q149" s="24"/>
      <c r="R149" s="24">
        <v>2</v>
      </c>
      <c r="S149" s="91">
        <v>137800000</v>
      </c>
      <c r="T149" s="91">
        <f t="shared" si="9"/>
        <v>137800000</v>
      </c>
      <c r="U149" s="24"/>
      <c r="V149" s="25">
        <v>43462</v>
      </c>
      <c r="W149" s="25"/>
      <c r="X149" s="25">
        <v>43582</v>
      </c>
      <c r="Y149" s="17"/>
      <c r="Z149" s="17"/>
      <c r="AA149" s="38"/>
      <c r="AB149" s="17"/>
      <c r="AC149" s="17" t="s">
        <v>544</v>
      </c>
      <c r="AD149" s="17"/>
      <c r="AE149" s="17"/>
      <c r="AF149" s="39"/>
      <c r="AG149" s="40"/>
      <c r="AH149" s="40"/>
    </row>
    <row r="150" spans="1:34" ht="44.25" customHeight="1" thickBot="1" x14ac:dyDescent="0.3">
      <c r="A150" s="17">
        <v>96</v>
      </c>
      <c r="B150" s="17">
        <v>2017</v>
      </c>
      <c r="C150" s="3" t="s">
        <v>700</v>
      </c>
      <c r="D150" s="17">
        <v>16</v>
      </c>
      <c r="E150" s="3"/>
      <c r="F150" s="3" t="s">
        <v>107</v>
      </c>
      <c r="G150" s="3" t="s">
        <v>111</v>
      </c>
      <c r="H150" s="21" t="s">
        <v>701</v>
      </c>
      <c r="I150" s="21" t="s">
        <v>162</v>
      </c>
      <c r="J150" s="7">
        <v>43</v>
      </c>
      <c r="K150" s="37"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Modernización institucional</v>
      </c>
      <c r="L150" s="22" t="s">
        <v>545</v>
      </c>
      <c r="M150" s="17" t="s">
        <v>726</v>
      </c>
      <c r="N150" s="26" t="s">
        <v>702</v>
      </c>
      <c r="O150" s="23"/>
      <c r="P150" s="87"/>
      <c r="Q150" s="24"/>
      <c r="R150" s="24"/>
      <c r="S150" s="24"/>
      <c r="T150" s="91">
        <f t="shared" si="9"/>
        <v>0</v>
      </c>
      <c r="U150" s="24"/>
      <c r="V150" s="25">
        <v>43419</v>
      </c>
      <c r="W150" s="25"/>
      <c r="X150" s="25">
        <v>43784</v>
      </c>
      <c r="Y150" s="17">
        <v>360</v>
      </c>
      <c r="Z150" s="17"/>
      <c r="AA150" s="38"/>
      <c r="AB150" s="17"/>
      <c r="AC150" s="17" t="s">
        <v>544</v>
      </c>
      <c r="AD150" s="17"/>
      <c r="AE150" s="17"/>
      <c r="AF150" s="39"/>
      <c r="AG150" s="40"/>
      <c r="AH150" s="40"/>
    </row>
    <row r="151" spans="1:34" ht="44.25" customHeight="1" thickBot="1" x14ac:dyDescent="0.3">
      <c r="A151" s="17"/>
      <c r="B151" s="17">
        <v>2018</v>
      </c>
      <c r="C151" s="3"/>
      <c r="D151" s="17">
        <v>20</v>
      </c>
      <c r="E151" s="3"/>
      <c r="F151" s="3"/>
      <c r="G151" s="3"/>
      <c r="H151" s="21" t="s">
        <v>706</v>
      </c>
      <c r="I151" s="21" t="s">
        <v>163</v>
      </c>
      <c r="J151" s="7">
        <v>45</v>
      </c>
      <c r="K151" s="37"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Gobernanza e influencia local, regional e internacional</v>
      </c>
      <c r="L151" s="22" t="s">
        <v>541</v>
      </c>
      <c r="M151" s="17" t="s">
        <v>727</v>
      </c>
      <c r="N151" s="26" t="s">
        <v>707</v>
      </c>
      <c r="O151" s="91">
        <v>1743100</v>
      </c>
      <c r="P151" s="87"/>
      <c r="Q151" s="24"/>
      <c r="R151" s="24"/>
      <c r="S151" s="91"/>
      <c r="T151" s="91">
        <f>O151-Q151+S151</f>
        <v>1743100</v>
      </c>
      <c r="U151" s="91">
        <v>1585100</v>
      </c>
      <c r="V151" s="25"/>
      <c r="W151" s="25"/>
      <c r="X151" s="25"/>
      <c r="Y151" s="17"/>
      <c r="Z151" s="17"/>
      <c r="AA151" s="38"/>
      <c r="AB151" s="17"/>
      <c r="AC151" s="17"/>
      <c r="AD151" s="17"/>
      <c r="AE151" s="17"/>
      <c r="AF151" s="39"/>
      <c r="AG151" s="40"/>
      <c r="AH151" s="40"/>
    </row>
    <row r="152" spans="1:34" ht="44.25" customHeight="1" thickBot="1" x14ac:dyDescent="0.3">
      <c r="A152" s="17"/>
      <c r="B152" s="17">
        <v>2018</v>
      </c>
      <c r="C152" s="3"/>
      <c r="D152" s="17">
        <v>20</v>
      </c>
      <c r="E152" s="3" t="s">
        <v>709</v>
      </c>
      <c r="F152" s="3"/>
      <c r="G152" s="3"/>
      <c r="H152" s="21" t="s">
        <v>708</v>
      </c>
      <c r="I152" s="21" t="s">
        <v>163</v>
      </c>
      <c r="J152" s="7">
        <v>3</v>
      </c>
      <c r="K152" s="37"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Igualdad y autonomía para una Bogotá incluyente</v>
      </c>
      <c r="L152" s="22" t="s">
        <v>644</v>
      </c>
      <c r="M152" s="17"/>
      <c r="N152" s="26" t="s">
        <v>710</v>
      </c>
      <c r="O152" s="91">
        <v>648000000</v>
      </c>
      <c r="P152" s="87"/>
      <c r="Q152" s="24"/>
      <c r="R152" s="24"/>
      <c r="S152" s="24"/>
      <c r="T152" s="91">
        <f>O152-Q152+S152</f>
        <v>648000000</v>
      </c>
      <c r="U152" s="91">
        <v>539520000</v>
      </c>
      <c r="V152" s="25"/>
      <c r="W152" s="25"/>
      <c r="X152" s="25"/>
      <c r="Y152" s="17"/>
      <c r="Z152" s="17"/>
      <c r="AA152" s="38"/>
      <c r="AB152" s="17"/>
      <c r="AC152" s="17" t="s">
        <v>544</v>
      </c>
      <c r="AD152" s="17"/>
      <c r="AE152" s="17"/>
      <c r="AF152" s="39"/>
      <c r="AG152" s="40"/>
      <c r="AH152" s="40"/>
    </row>
    <row r="153" spans="1:34" ht="44.25" customHeight="1" thickBot="1" x14ac:dyDescent="0.3">
      <c r="A153" s="17"/>
      <c r="B153" s="17">
        <v>2018</v>
      </c>
      <c r="C153" s="3"/>
      <c r="D153" s="17">
        <v>20</v>
      </c>
      <c r="E153" s="3" t="s">
        <v>709</v>
      </c>
      <c r="F153" s="3"/>
      <c r="G153" s="3"/>
      <c r="H153" s="21" t="s">
        <v>711</v>
      </c>
      <c r="I153" s="21" t="s">
        <v>163</v>
      </c>
      <c r="J153" s="7">
        <v>3</v>
      </c>
      <c r="K153" s="37"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Igualdad y autonomía para una Bogotá incluyente</v>
      </c>
      <c r="L153" s="22" t="s">
        <v>644</v>
      </c>
      <c r="M153" s="17"/>
      <c r="N153" s="26" t="s">
        <v>710</v>
      </c>
      <c r="O153" s="91">
        <v>9762233</v>
      </c>
      <c r="P153" s="87"/>
      <c r="Q153" s="24"/>
      <c r="R153" s="24"/>
      <c r="S153" s="24"/>
      <c r="T153" s="91">
        <f>O153-Q153+S153</f>
        <v>9762233</v>
      </c>
      <c r="U153" s="91">
        <v>8711001</v>
      </c>
      <c r="V153" s="25"/>
      <c r="W153" s="25"/>
      <c r="X153" s="25"/>
      <c r="Y153" s="17"/>
      <c r="Z153" s="17"/>
      <c r="AA153" s="38"/>
      <c r="AB153" s="17"/>
      <c r="AC153" s="17" t="s">
        <v>544</v>
      </c>
      <c r="AD153" s="17"/>
      <c r="AE153" s="17"/>
      <c r="AF153" s="39"/>
      <c r="AG153" s="40"/>
      <c r="AH153" s="40"/>
    </row>
    <row r="154" spans="1:34" ht="44.25" customHeight="1" thickBot="1" x14ac:dyDescent="0.3">
      <c r="A154" s="17"/>
      <c r="B154" s="17">
        <v>2018</v>
      </c>
      <c r="C154" s="3"/>
      <c r="D154" s="17">
        <v>20</v>
      </c>
      <c r="E154" s="3"/>
      <c r="F154" s="3"/>
      <c r="G154" s="3"/>
      <c r="H154" s="3" t="s">
        <v>716</v>
      </c>
      <c r="I154" s="21" t="s">
        <v>163</v>
      </c>
      <c r="J154" s="7">
        <v>45</v>
      </c>
      <c r="K154" s="37"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Gobernanza e influencia local, regional e internacional</v>
      </c>
      <c r="L154" s="22" t="s">
        <v>541</v>
      </c>
      <c r="M154" s="17"/>
      <c r="N154" s="26"/>
      <c r="O154" s="91">
        <v>518076759</v>
      </c>
      <c r="P154" s="87"/>
      <c r="Q154" s="24"/>
      <c r="R154" s="24"/>
      <c r="S154" s="24"/>
      <c r="T154" s="91">
        <v>518076759</v>
      </c>
      <c r="U154" s="24">
        <v>477155255</v>
      </c>
      <c r="V154" s="25"/>
      <c r="W154" s="25"/>
      <c r="X154" s="25"/>
      <c r="Y154" s="17"/>
      <c r="Z154" s="17"/>
      <c r="AA154" s="38"/>
      <c r="AB154" s="17"/>
      <c r="AC154" s="17"/>
      <c r="AD154" s="17"/>
      <c r="AE154" s="17"/>
      <c r="AF154" s="39"/>
      <c r="AG154" s="40"/>
      <c r="AH154" s="40"/>
    </row>
    <row r="155" spans="1:34" x14ac:dyDescent="0.25">
      <c r="A155" s="6" t="s">
        <v>22</v>
      </c>
      <c r="B155" s="6"/>
      <c r="C155" s="6"/>
      <c r="D155" s="5" t="s">
        <v>280</v>
      </c>
      <c r="E155" s="43" t="s">
        <v>280</v>
      </c>
      <c r="F155" s="4"/>
      <c r="G155" s="4"/>
      <c r="H155" s="5"/>
      <c r="I155" s="5"/>
      <c r="J155" s="5"/>
      <c r="K155" s="5"/>
      <c r="L155" s="5"/>
      <c r="M155" s="5"/>
      <c r="N155" s="27"/>
      <c r="O155" s="5"/>
      <c r="P155" s="87"/>
      <c r="Q155" s="5"/>
      <c r="R155" s="5"/>
      <c r="S155" s="5"/>
      <c r="T155" s="44">
        <f>SUBTOTAL(9,T13:T154)</f>
        <v>16054652128</v>
      </c>
      <c r="U155" s="44">
        <f>SUBTOTAL(9,U13:U154)</f>
        <v>5430909393</v>
      </c>
      <c r="V155" s="5"/>
      <c r="W155" s="5"/>
      <c r="X155" s="5"/>
      <c r="Y155" s="5"/>
      <c r="Z155" s="5"/>
      <c r="AA155" s="5"/>
      <c r="AB155" s="5"/>
      <c r="AC155" s="5"/>
      <c r="AD155" s="5"/>
      <c r="AE155" s="5"/>
      <c r="AF155" s="5"/>
    </row>
    <row r="156" spans="1:34" x14ac:dyDescent="0.25">
      <c r="V156" s="42"/>
    </row>
    <row r="157" spans="1:34" x14ac:dyDescent="0.25">
      <c r="V157" s="42"/>
    </row>
    <row r="158" spans="1:34" x14ac:dyDescent="0.25">
      <c r="T158" s="42"/>
      <c r="U158" s="42"/>
    </row>
    <row r="159" spans="1:34" x14ac:dyDescent="0.25">
      <c r="S159" s="41" t="s">
        <v>717</v>
      </c>
      <c r="T159" s="42">
        <v>2000000</v>
      </c>
      <c r="U159" s="42">
        <v>2000000</v>
      </c>
    </row>
    <row r="160" spans="1:34" x14ac:dyDescent="0.25">
      <c r="S160" s="5" t="s">
        <v>718</v>
      </c>
      <c r="T160" s="41">
        <v>65650200</v>
      </c>
      <c r="U160" s="41">
        <v>59682000</v>
      </c>
    </row>
    <row r="161" spans="18:22" x14ac:dyDescent="0.25">
      <c r="S161" s="41" t="s">
        <v>719</v>
      </c>
      <c r="T161" s="41">
        <v>32991260</v>
      </c>
      <c r="U161" s="41">
        <v>32991260</v>
      </c>
    </row>
    <row r="162" spans="18:22" x14ac:dyDescent="0.25">
      <c r="S162" s="41" t="s">
        <v>720</v>
      </c>
      <c r="T162" s="41">
        <v>9844421</v>
      </c>
      <c r="U162" s="41">
        <v>9844421</v>
      </c>
    </row>
    <row r="163" spans="18:22" x14ac:dyDescent="0.25">
      <c r="S163" s="41" t="s">
        <v>721</v>
      </c>
      <c r="T163" s="42">
        <v>10613739</v>
      </c>
      <c r="U163" s="41">
        <v>8338595</v>
      </c>
      <c r="V163" s="42"/>
    </row>
    <row r="164" spans="18:22" x14ac:dyDescent="0.25">
      <c r="S164" s="41" t="s">
        <v>722</v>
      </c>
      <c r="T164" s="41">
        <v>25292000</v>
      </c>
      <c r="U164" s="41">
        <v>25292000</v>
      </c>
    </row>
    <row r="165" spans="18:22" x14ac:dyDescent="0.25">
      <c r="S165" s="41" t="s">
        <v>723</v>
      </c>
      <c r="T165" s="42">
        <v>1900370</v>
      </c>
      <c r="U165" s="42">
        <v>1900370</v>
      </c>
    </row>
    <row r="166" spans="18:22" x14ac:dyDescent="0.25">
      <c r="R166" s="42"/>
      <c r="T166" s="42">
        <f>+T159+T160+T161+T162+T163+T164+T165</f>
        <v>148291990</v>
      </c>
      <c r="U166" s="42">
        <f>+U159+U160+U161+U162+U163+U164+U165</f>
        <v>140048646</v>
      </c>
    </row>
    <row r="167" spans="18:22" x14ac:dyDescent="0.25">
      <c r="T167" s="42">
        <f>+T155+T166</f>
        <v>16202944118</v>
      </c>
      <c r="U167" s="42">
        <f>+U155+U166</f>
        <v>5570958039</v>
      </c>
    </row>
    <row r="169" spans="18:22" x14ac:dyDescent="0.25">
      <c r="T169" s="42"/>
    </row>
  </sheetData>
  <sheetProtection algorithmName="SHA-512" hashValue="ItK17UP5skofLhJKXKdYnX7iX3jAFroGo8aimlqs1CFJ7Po4Wyo/TSj0l+IKV/7IjeCGOlogXf/vL7zZf8oi1g==" saltValue="Po2LoKmJkMs/9qGfmW+vdQ==" spinCount="100000" sheet="1" objects="1" scenarios="1" insertRows="0" deleteRows="0" selectLockedCells="1" sort="0" autoFilter="0"/>
  <autoFilter ref="A12:AK154"/>
  <mergeCells count="50">
    <mergeCell ref="A5:D5"/>
    <mergeCell ref="J3:K3"/>
    <mergeCell ref="AA9:AE9"/>
    <mergeCell ref="AE11:AE12"/>
    <mergeCell ref="AD11:AD12"/>
    <mergeCell ref="J5:K5"/>
    <mergeCell ref="V5:AF5"/>
    <mergeCell ref="A6:N6"/>
    <mergeCell ref="V6:AF6"/>
    <mergeCell ref="A7:D7"/>
    <mergeCell ref="F7:H7"/>
    <mergeCell ref="J7:N8"/>
    <mergeCell ref="V7:AF7"/>
    <mergeCell ref="A8:D8"/>
    <mergeCell ref="F8:H8"/>
    <mergeCell ref="V8:AF8"/>
    <mergeCell ref="A1:AF1"/>
    <mergeCell ref="A2:AF2"/>
    <mergeCell ref="A3:D3"/>
    <mergeCell ref="M3:N3"/>
    <mergeCell ref="A4:D4"/>
    <mergeCell ref="J4:K4"/>
    <mergeCell ref="V4:AF4"/>
    <mergeCell ref="U3:AF3"/>
    <mergeCell ref="C11:C12"/>
    <mergeCell ref="D11:D12"/>
    <mergeCell ref="J11:L11"/>
    <mergeCell ref="A11:A12"/>
    <mergeCell ref="AC11:AC12"/>
    <mergeCell ref="F11:F12"/>
    <mergeCell ref="H11:H12"/>
    <mergeCell ref="M11:N11"/>
    <mergeCell ref="O11:O12"/>
    <mergeCell ref="Q11:Q12"/>
    <mergeCell ref="S11:S12"/>
    <mergeCell ref="T11:T12"/>
    <mergeCell ref="U11:U12"/>
    <mergeCell ref="A9:N9"/>
    <mergeCell ref="O9:U9"/>
    <mergeCell ref="V9:Z9"/>
    <mergeCell ref="M10:N10"/>
    <mergeCell ref="D10:E10"/>
    <mergeCell ref="I10:K10"/>
    <mergeCell ref="AA10:AE10"/>
    <mergeCell ref="AF11:AF12"/>
    <mergeCell ref="V11:V12"/>
    <mergeCell ref="W11:W12"/>
    <mergeCell ref="X11:X12"/>
    <mergeCell ref="Y11:Y12"/>
    <mergeCell ref="AB11:AB12"/>
  </mergeCells>
  <dataValidations count="13">
    <dataValidation type="custom" allowBlank="1" showInputMessage="1" showErrorMessage="1" sqref="V5:AF5">
      <formula1>Vacio()</formula1>
    </dataValidation>
    <dataValidation type="list" allowBlank="1" showInputMessage="1" showErrorMessage="1" errorTitle="Error " error="Debe seleccionar una opción dentro de la lista_x000a_" sqref="F13:F154">
      <formula1>Mod</formula1>
    </dataValidation>
    <dataValidation type="whole" operator="greaterThan" allowBlank="1" showErrorMessage="1" errorTitle="Error " error="Debe digitar un número entero._x000a_" sqref="Y13:Z154">
      <formula1>0</formula1>
    </dataValidation>
    <dataValidation operator="greaterThan" allowBlank="1" showErrorMessage="1" errorTitle="Error" error="Debe digitar un número._x000a_" sqref="L13:L154"/>
    <dataValidation type="whole" allowBlank="1" showErrorMessage="1" errorTitle="Número de programa incorrecto" error="Debe ingresar el número de programa, para mayor información consulte el instructivo._x000a_" sqref="J13:J154">
      <formula1>0</formula1>
      <formula2>45</formula2>
    </dataValidation>
    <dataValidation type="whole" operator="greaterThan" allowBlank="1" showInputMessage="1" showErrorMessage="1" errorTitle="Error " error="Debe digitar un número sin cáracteres especiales (comas,puntos,guiones,espacios)._x000a_" sqref="O13:P154 U13:U154">
      <formula1>0</formula1>
    </dataValidation>
    <dataValidation type="whole" operator="greaterThan" showErrorMessage="1" errorTitle="Identificación incorrecta" error="El número de identificación no debe contener algún cáracter especial (coma, guión, punto, etc)_x000a_" sqref="M13:M154">
      <formula1>0</formula1>
    </dataValidation>
    <dataValidation type="whole" operator="lessThan" allowBlank="1" showErrorMessage="1" errorTitle="Error" error="Debe ser un número negativo. Ejemplo:-2,000,000_x000a_" sqref="Q13:Q154">
      <formula1>0</formula1>
    </dataValidation>
    <dataValidation type="whole" operator="greaterThan" allowBlank="1" showErrorMessage="1" errorTitle="Error " error="Debe digitar un número sin cáracteres especiales (puntos, comas, guiones, espacios,etc)._x000a_" sqref="S13:S154">
      <formula1>0</formula1>
    </dataValidation>
    <dataValidation type="date" operator="greaterThan" allowBlank="1" showErrorMessage="1" errorTitle="Error" error="Debe introducir una fecha en formato (DD/MM/AAAA)_x000a_" sqref="V13:X154">
      <formula1>18385</formula1>
    </dataValidation>
    <dataValidation showInputMessage="1" showErrorMessage="1" errorTitle="Tipo de contrato no permitido" error="El tipo de contrato debe corresponder a un número. Consulte el instructivo para más información_x000a_" sqref="E13:E154"/>
    <dataValidation type="list" allowBlank="1" showInputMessage="1" showErrorMessage="1" errorTitle="Error" error="Debe seleccionar un item de la lista_x000a_" sqref="I13:I154">
      <formula1>Afectación</formula1>
    </dataValidation>
    <dataValidation type="whole" operator="greaterThan" allowBlank="1" showErrorMessage="1" errorTitle="Error" error="Debe digitar un número sin cáracteres especiales (puntos, comas, guiones, espacios, etc)._x000a__x000a__x000a_" sqref="R13:R154">
      <formula1>0</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155</xdr:row>
                    <xdr:rowOff>85725</xdr:rowOff>
                  </from>
                  <to>
                    <xdr:col>3</xdr:col>
                    <xdr:colOff>390525</xdr:colOff>
                    <xdr:row>158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14:formula1>
            <xm:f>IF(OR(F13='Tipo '!$C$2,F13='Tipo '!$C$4,F13='Tipo '!$C$6,F13='Tipo '!$C$7),'Tipo '!$C$31,IF(F13='Tipo '!$C$5,SeleccionAbreviada,IF(F13='Tipo '!$C$3,ContratacionDirecta,IF(F13='Tipo '!$C$8,RegimenEspecial,""))))</xm:f>
          </x14:formula1>
          <xm:sqref>G13:G154</xm:sqref>
        </x14:dataValidation>
        <x14:dataValidation type="list" allowBlank="1" showInputMessage="1" showErrorMessage="1">
          <x14:formula1>
            <xm:f>'Tipo '!$A$2:$A$21</xm:f>
          </x14:formula1>
          <xm:sqref>D13:D155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8" zoomScale="115" zoomScaleNormal="115" workbookViewId="0">
      <selection activeCell="A10" sqref="A10:C10"/>
    </sheetView>
  </sheetViews>
  <sheetFormatPr baseColWidth="10" defaultRowHeight="45.75" customHeight="1" x14ac:dyDescent="0.25"/>
  <cols>
    <col min="1" max="1" width="3.28515625" customWidth="1"/>
    <col min="2" max="2" width="27.7109375" customWidth="1"/>
    <col min="3" max="3" width="99" customWidth="1"/>
  </cols>
  <sheetData>
    <row r="1" spans="1:3" ht="45.75" customHeight="1" x14ac:dyDescent="0.25">
      <c r="A1" s="153" t="s">
        <v>231</v>
      </c>
      <c r="B1" s="153"/>
      <c r="C1" s="153"/>
    </row>
    <row r="2" spans="1:3" ht="24" customHeight="1" x14ac:dyDescent="0.25">
      <c r="A2" s="163" t="s">
        <v>23</v>
      </c>
      <c r="B2" s="164"/>
      <c r="C2" s="164"/>
    </row>
    <row r="3" spans="1:3" ht="45.75" customHeight="1" x14ac:dyDescent="0.25">
      <c r="A3" s="165" t="s">
        <v>169</v>
      </c>
      <c r="B3" s="165"/>
      <c r="C3" s="165"/>
    </row>
    <row r="4" spans="1:3" ht="45.75" customHeight="1" x14ac:dyDescent="0.25">
      <c r="A4" s="165" t="s">
        <v>255</v>
      </c>
      <c r="B4" s="165"/>
      <c r="C4" s="165"/>
    </row>
    <row r="5" spans="1:3" ht="16.5" customHeight="1" x14ac:dyDescent="0.25">
      <c r="A5" s="165" t="s">
        <v>170</v>
      </c>
      <c r="B5" s="165"/>
      <c r="C5" s="165"/>
    </row>
    <row r="6" spans="1:3" ht="18.75" customHeight="1" x14ac:dyDescent="0.25">
      <c r="A6" s="165" t="s">
        <v>24</v>
      </c>
      <c r="B6" s="165"/>
      <c r="C6" s="165"/>
    </row>
    <row r="7" spans="1:3" ht="54.75" customHeight="1" x14ac:dyDescent="0.25">
      <c r="A7" s="165" t="s">
        <v>256</v>
      </c>
      <c r="B7" s="165"/>
      <c r="C7" s="165"/>
    </row>
    <row r="8" spans="1:3" ht="66.75" customHeight="1" x14ac:dyDescent="0.25">
      <c r="A8" s="165" t="s">
        <v>274</v>
      </c>
      <c r="B8" s="165"/>
      <c r="C8" s="165"/>
    </row>
    <row r="9" spans="1:3" ht="69" customHeight="1" x14ac:dyDescent="0.25">
      <c r="A9" s="165" t="s">
        <v>226</v>
      </c>
      <c r="B9" s="165"/>
      <c r="C9" s="165"/>
    </row>
    <row r="10" spans="1:3" ht="47.25" customHeight="1" x14ac:dyDescent="0.25">
      <c r="A10" s="166" t="s">
        <v>240</v>
      </c>
      <c r="B10" s="166"/>
      <c r="C10" s="166"/>
    </row>
    <row r="11" spans="1:3" ht="18" customHeight="1" thickBot="1" x14ac:dyDescent="0.3">
      <c r="A11" s="46"/>
    </row>
    <row r="12" spans="1:3" ht="25.5" customHeight="1" thickBot="1" x14ac:dyDescent="0.3">
      <c r="A12" s="154" t="s">
        <v>171</v>
      </c>
      <c r="B12" s="155"/>
      <c r="C12" s="156"/>
    </row>
    <row r="13" spans="1:3" ht="24.75" customHeight="1" thickBot="1" x14ac:dyDescent="0.3">
      <c r="A13" s="60">
        <v>1</v>
      </c>
      <c r="B13" s="48" t="s">
        <v>25</v>
      </c>
      <c r="C13" s="48" t="s">
        <v>172</v>
      </c>
    </row>
    <row r="14" spans="1:3" ht="22.5" customHeight="1" thickBot="1" x14ac:dyDescent="0.3">
      <c r="A14" s="60">
        <v>2</v>
      </c>
      <c r="B14" s="48" t="s">
        <v>26</v>
      </c>
      <c r="C14" s="48" t="s">
        <v>173</v>
      </c>
    </row>
    <row r="15" spans="1:3" ht="34.5" customHeight="1" thickBot="1" x14ac:dyDescent="0.3">
      <c r="A15" s="60">
        <v>3</v>
      </c>
      <c r="B15" s="48" t="s">
        <v>27</v>
      </c>
      <c r="C15" s="94" t="s">
        <v>228</v>
      </c>
    </row>
    <row r="16" spans="1:3" ht="33" customHeight="1" thickBot="1" x14ac:dyDescent="0.3">
      <c r="A16" s="60">
        <v>4</v>
      </c>
      <c r="B16" s="48" t="s">
        <v>174</v>
      </c>
      <c r="C16" s="94" t="s">
        <v>229</v>
      </c>
    </row>
    <row r="17" spans="1:3" ht="36" customHeight="1" thickBot="1" x14ac:dyDescent="0.3">
      <c r="A17" s="60">
        <v>5</v>
      </c>
      <c r="B17" s="48" t="s">
        <v>28</v>
      </c>
      <c r="C17" s="94" t="s">
        <v>230</v>
      </c>
    </row>
    <row r="18" spans="1:3" ht="32.25" customHeight="1" thickBot="1" x14ac:dyDescent="0.3">
      <c r="A18" s="60">
        <v>6</v>
      </c>
      <c r="B18" s="48" t="s">
        <v>175</v>
      </c>
      <c r="C18" s="94" t="s">
        <v>232</v>
      </c>
    </row>
    <row r="19" spans="1:3" ht="45.75" customHeight="1" thickBot="1" x14ac:dyDescent="0.3">
      <c r="A19" s="60">
        <v>7</v>
      </c>
      <c r="B19" s="48" t="s">
        <v>29</v>
      </c>
      <c r="C19" s="48" t="s">
        <v>257</v>
      </c>
    </row>
    <row r="20" spans="1:3" ht="43.5" customHeight="1" thickBot="1" x14ac:dyDescent="0.3">
      <c r="A20" s="60">
        <v>8</v>
      </c>
      <c r="B20" s="48" t="s">
        <v>176</v>
      </c>
      <c r="C20" s="48" t="s">
        <v>258</v>
      </c>
    </row>
    <row r="21" spans="1:3" ht="45.75" customHeight="1" thickBot="1" x14ac:dyDescent="0.3">
      <c r="A21" s="60">
        <v>9</v>
      </c>
      <c r="B21" s="48" t="s">
        <v>177</v>
      </c>
      <c r="C21" s="48" t="s">
        <v>178</v>
      </c>
    </row>
    <row r="22" spans="1:3" ht="18" customHeight="1" thickBot="1" x14ac:dyDescent="0.3">
      <c r="A22" s="46"/>
    </row>
    <row r="23" spans="1:3" ht="24.75" customHeight="1" thickBot="1" x14ac:dyDescent="0.3">
      <c r="A23" s="154" t="s">
        <v>179</v>
      </c>
      <c r="B23" s="155"/>
      <c r="C23" s="156"/>
    </row>
    <row r="24" spans="1:3" ht="45.75" customHeight="1" x14ac:dyDescent="0.25">
      <c r="A24" s="167">
        <v>1</v>
      </c>
      <c r="B24" s="159" t="s">
        <v>30</v>
      </c>
      <c r="C24" s="88" t="s">
        <v>275</v>
      </c>
    </row>
    <row r="25" spans="1:3" ht="45.75" customHeight="1" thickBot="1" x14ac:dyDescent="0.3">
      <c r="A25" s="171"/>
      <c r="B25" s="160"/>
      <c r="C25" s="48" t="s">
        <v>233</v>
      </c>
    </row>
    <row r="26" spans="1:3" ht="18" customHeight="1" thickBot="1" x14ac:dyDescent="0.3">
      <c r="A26" s="60">
        <v>2</v>
      </c>
      <c r="B26" s="48" t="s">
        <v>55</v>
      </c>
      <c r="C26" s="48" t="s">
        <v>180</v>
      </c>
    </row>
    <row r="27" spans="1:3" ht="27" customHeight="1" thickBot="1" x14ac:dyDescent="0.3">
      <c r="A27" s="60">
        <v>3</v>
      </c>
      <c r="B27" s="89" t="s">
        <v>222</v>
      </c>
      <c r="C27" s="48" t="s">
        <v>234</v>
      </c>
    </row>
    <row r="28" spans="1:3" ht="69" customHeight="1" thickBot="1" x14ac:dyDescent="0.3">
      <c r="A28" s="167">
        <v>4</v>
      </c>
      <c r="B28" s="48" t="s">
        <v>181</v>
      </c>
      <c r="C28" s="89" t="s">
        <v>276</v>
      </c>
    </row>
    <row r="29" spans="1:3" ht="45.75" customHeight="1" thickBot="1" x14ac:dyDescent="0.3">
      <c r="A29" s="168"/>
      <c r="B29" s="48" t="s">
        <v>31</v>
      </c>
      <c r="C29" s="48" t="s">
        <v>182</v>
      </c>
    </row>
    <row r="30" spans="1:3" ht="53.25" customHeight="1" thickBot="1" x14ac:dyDescent="0.3">
      <c r="A30" s="168"/>
      <c r="B30" s="48" t="s">
        <v>32</v>
      </c>
      <c r="C30" s="48" t="s">
        <v>183</v>
      </c>
    </row>
    <row r="31" spans="1:3" ht="45.75" customHeight="1" x14ac:dyDescent="0.25">
      <c r="A31" s="168"/>
      <c r="B31" s="159" t="s">
        <v>33</v>
      </c>
      <c r="C31" s="49" t="s">
        <v>259</v>
      </c>
    </row>
    <row r="32" spans="1:3" ht="27.75" customHeight="1" thickBot="1" x14ac:dyDescent="0.3">
      <c r="A32" s="168"/>
      <c r="B32" s="160"/>
      <c r="C32" s="48" t="s">
        <v>260</v>
      </c>
    </row>
    <row r="33" spans="1:3" ht="45.75" customHeight="1" thickBot="1" x14ac:dyDescent="0.3">
      <c r="A33" s="168"/>
      <c r="B33" s="48" t="s">
        <v>34</v>
      </c>
      <c r="C33" s="48" t="s">
        <v>184</v>
      </c>
    </row>
    <row r="34" spans="1:3" ht="45.75" customHeight="1" thickBot="1" x14ac:dyDescent="0.3">
      <c r="A34" s="168"/>
      <c r="B34" s="48" t="s">
        <v>35</v>
      </c>
      <c r="C34" s="48" t="s">
        <v>185</v>
      </c>
    </row>
    <row r="35" spans="1:3" ht="54.75" customHeight="1" thickBot="1" x14ac:dyDescent="0.3">
      <c r="A35" s="168"/>
      <c r="B35" s="48" t="s">
        <v>36</v>
      </c>
      <c r="C35" s="48" t="s">
        <v>186</v>
      </c>
    </row>
    <row r="36" spans="1:3" s="1" customFormat="1" ht="45.75" customHeight="1" thickBot="1" x14ac:dyDescent="0.3">
      <c r="A36" s="168"/>
      <c r="B36" s="48" t="s">
        <v>37</v>
      </c>
      <c r="C36" s="48" t="s">
        <v>187</v>
      </c>
    </row>
    <row r="37" spans="1:3" s="1" customFormat="1" ht="32.25" customHeight="1" thickBot="1" x14ac:dyDescent="0.3">
      <c r="A37" s="168"/>
      <c r="B37" s="48" t="s">
        <v>38</v>
      </c>
      <c r="C37" s="48" t="s">
        <v>261</v>
      </c>
    </row>
    <row r="38" spans="1:3" s="1" customFormat="1" ht="33" customHeight="1" thickBot="1" x14ac:dyDescent="0.3">
      <c r="A38" s="168"/>
      <c r="B38" s="48" t="s">
        <v>39</v>
      </c>
      <c r="C38" s="48" t="s">
        <v>262</v>
      </c>
    </row>
    <row r="39" spans="1:3" ht="56.25" customHeight="1" thickBot="1" x14ac:dyDescent="0.3">
      <c r="A39" s="168"/>
      <c r="B39" s="48" t="s">
        <v>40</v>
      </c>
      <c r="C39" s="48" t="s">
        <v>188</v>
      </c>
    </row>
    <row r="40" spans="1:3" ht="41.25" customHeight="1" thickBot="1" x14ac:dyDescent="0.3">
      <c r="A40" s="168"/>
      <c r="B40" s="48" t="s">
        <v>41</v>
      </c>
      <c r="C40" s="48" t="s">
        <v>189</v>
      </c>
    </row>
    <row r="41" spans="1:3" ht="27" customHeight="1" thickBot="1" x14ac:dyDescent="0.3">
      <c r="A41" s="168"/>
      <c r="B41" s="48" t="s">
        <v>42</v>
      </c>
      <c r="C41" s="48" t="s">
        <v>263</v>
      </c>
    </row>
    <row r="42" spans="1:3" ht="33" customHeight="1" thickBot="1" x14ac:dyDescent="0.3">
      <c r="A42" s="168"/>
      <c r="B42" s="48" t="s">
        <v>43</v>
      </c>
      <c r="C42" s="48" t="s">
        <v>190</v>
      </c>
    </row>
    <row r="43" spans="1:3" ht="105.75" customHeight="1" thickBot="1" x14ac:dyDescent="0.3">
      <c r="A43" s="168"/>
      <c r="B43" s="48" t="s">
        <v>44</v>
      </c>
      <c r="C43" s="48" t="s">
        <v>264</v>
      </c>
    </row>
    <row r="44" spans="1:3" ht="45.75" customHeight="1" thickBot="1" x14ac:dyDescent="0.3">
      <c r="A44" s="168"/>
      <c r="B44" s="48" t="s">
        <v>45</v>
      </c>
      <c r="C44" s="48" t="s">
        <v>191</v>
      </c>
    </row>
    <row r="45" spans="1:3" ht="59.25" customHeight="1" thickBot="1" x14ac:dyDescent="0.3">
      <c r="A45" s="168"/>
      <c r="B45" s="48" t="s">
        <v>46</v>
      </c>
      <c r="C45" s="48" t="s">
        <v>192</v>
      </c>
    </row>
    <row r="46" spans="1:3" ht="55.5" customHeight="1" x14ac:dyDescent="0.25">
      <c r="A46" s="168"/>
      <c r="B46" s="49" t="s">
        <v>193</v>
      </c>
      <c r="C46" s="88" t="s">
        <v>277</v>
      </c>
    </row>
    <row r="47" spans="1:3" ht="32.25" customHeight="1" x14ac:dyDescent="0.25">
      <c r="A47" s="169"/>
      <c r="B47" s="59" t="s">
        <v>47</v>
      </c>
      <c r="C47" s="59" t="s">
        <v>194</v>
      </c>
    </row>
    <row r="48" spans="1:3" ht="15.75" customHeight="1" x14ac:dyDescent="0.25">
      <c r="A48" s="169"/>
      <c r="B48" s="59" t="s">
        <v>48</v>
      </c>
      <c r="C48" s="59" t="s">
        <v>49</v>
      </c>
    </row>
    <row r="49" spans="1:3" ht="30" customHeight="1" thickBot="1" x14ac:dyDescent="0.3">
      <c r="A49" s="170"/>
      <c r="B49" s="59" t="s">
        <v>238</v>
      </c>
      <c r="C49" s="59" t="s">
        <v>239</v>
      </c>
    </row>
    <row r="50" spans="1:3" ht="51.75" customHeight="1" x14ac:dyDescent="0.25">
      <c r="A50" s="172">
        <v>5</v>
      </c>
      <c r="B50" s="165" t="s">
        <v>7</v>
      </c>
      <c r="C50" s="90" t="s">
        <v>278</v>
      </c>
    </row>
    <row r="51" spans="1:3" ht="29.25" customHeight="1" thickBot="1" x14ac:dyDescent="0.3">
      <c r="A51" s="170"/>
      <c r="B51" s="165"/>
      <c r="C51" s="59" t="s">
        <v>195</v>
      </c>
    </row>
    <row r="52" spans="1:3" ht="45.75" customHeight="1" thickBot="1" x14ac:dyDescent="0.3">
      <c r="A52" s="60">
        <v>6</v>
      </c>
      <c r="B52" s="48" t="s">
        <v>103</v>
      </c>
      <c r="C52" s="48" t="s">
        <v>265</v>
      </c>
    </row>
    <row r="53" spans="1:3" ht="23.25" customHeight="1" thickBot="1" x14ac:dyDescent="0.3">
      <c r="A53" s="60">
        <v>7</v>
      </c>
      <c r="B53" s="48" t="s">
        <v>8</v>
      </c>
      <c r="C53" s="48" t="s">
        <v>196</v>
      </c>
    </row>
    <row r="54" spans="1:3" ht="45.75" customHeight="1" thickBot="1" x14ac:dyDescent="0.3">
      <c r="A54" s="167">
        <v>8</v>
      </c>
      <c r="B54" s="48" t="s">
        <v>165</v>
      </c>
      <c r="C54" s="48" t="s">
        <v>197</v>
      </c>
    </row>
    <row r="55" spans="1:3" ht="27.75" customHeight="1" x14ac:dyDescent="0.25">
      <c r="A55" s="168"/>
      <c r="B55" s="159" t="s">
        <v>198</v>
      </c>
      <c r="C55" s="49" t="s">
        <v>266</v>
      </c>
    </row>
    <row r="56" spans="1:3" ht="69" customHeight="1" thickBot="1" x14ac:dyDescent="0.3">
      <c r="A56" s="171"/>
      <c r="B56" s="160"/>
      <c r="C56" s="48" t="s">
        <v>241</v>
      </c>
    </row>
    <row r="57" spans="1:3" ht="72.75" customHeight="1" thickBot="1" x14ac:dyDescent="0.3">
      <c r="A57" s="60">
        <v>9</v>
      </c>
      <c r="B57" s="48" t="s">
        <v>199</v>
      </c>
      <c r="C57" s="48" t="s">
        <v>267</v>
      </c>
    </row>
    <row r="58" spans="1:3" ht="29.25" customHeight="1" thickBot="1" x14ac:dyDescent="0.3">
      <c r="A58" s="167">
        <v>10</v>
      </c>
      <c r="B58" s="48" t="s">
        <v>200</v>
      </c>
      <c r="C58" s="48" t="s">
        <v>201</v>
      </c>
    </row>
    <row r="59" spans="1:3" ht="22.5" customHeight="1" thickBot="1" x14ac:dyDescent="0.3">
      <c r="A59" s="171"/>
      <c r="B59" s="48" t="s">
        <v>202</v>
      </c>
      <c r="C59" s="48" t="s">
        <v>203</v>
      </c>
    </row>
    <row r="60" spans="1:3" ht="22.5" customHeight="1" thickBot="1" x14ac:dyDescent="0.3">
      <c r="A60" s="46"/>
    </row>
    <row r="61" spans="1:3" ht="28.5" customHeight="1" thickBot="1" x14ac:dyDescent="0.3">
      <c r="A61" s="154" t="s">
        <v>204</v>
      </c>
      <c r="B61" s="155"/>
      <c r="C61" s="156"/>
    </row>
    <row r="62" spans="1:3" ht="31.5" customHeight="1" x14ac:dyDescent="0.25">
      <c r="A62" s="157">
        <v>11</v>
      </c>
      <c r="B62" s="159" t="s">
        <v>205</v>
      </c>
      <c r="C62" s="49" t="s">
        <v>235</v>
      </c>
    </row>
    <row r="63" spans="1:3" ht="28.5" customHeight="1" x14ac:dyDescent="0.25">
      <c r="A63" s="161"/>
      <c r="B63" s="162"/>
      <c r="C63" s="49" t="s">
        <v>268</v>
      </c>
    </row>
    <row r="64" spans="1:3" ht="23.25" customHeight="1" thickBot="1" x14ac:dyDescent="0.3">
      <c r="A64" s="158"/>
      <c r="B64" s="160"/>
      <c r="C64" s="48" t="s">
        <v>206</v>
      </c>
    </row>
    <row r="65" spans="1:3" ht="27.75" customHeight="1" x14ac:dyDescent="0.25">
      <c r="A65" s="157">
        <v>12</v>
      </c>
      <c r="B65" s="159" t="s">
        <v>207</v>
      </c>
      <c r="C65" s="49" t="s">
        <v>208</v>
      </c>
    </row>
    <row r="66" spans="1:3" ht="23.25" customHeight="1" thickBot="1" x14ac:dyDescent="0.3">
      <c r="A66" s="158"/>
      <c r="B66" s="160"/>
      <c r="C66" s="48" t="s">
        <v>209</v>
      </c>
    </row>
    <row r="67" spans="1:3" ht="30.75" customHeight="1" thickBot="1" x14ac:dyDescent="0.3">
      <c r="A67" s="47">
        <v>13</v>
      </c>
      <c r="B67" s="48" t="s">
        <v>126</v>
      </c>
      <c r="C67" s="48" t="s">
        <v>242</v>
      </c>
    </row>
    <row r="68" spans="1:3" ht="31.5" customHeight="1" thickBot="1" x14ac:dyDescent="0.3">
      <c r="A68" s="47">
        <v>14</v>
      </c>
      <c r="B68" s="48" t="s">
        <v>210</v>
      </c>
      <c r="C68" s="48" t="s">
        <v>243</v>
      </c>
    </row>
    <row r="69" spans="1:3" ht="31.5" customHeight="1" thickBot="1" x14ac:dyDescent="0.3">
      <c r="A69" s="50">
        <v>15</v>
      </c>
      <c r="B69" s="51" t="s">
        <v>218</v>
      </c>
      <c r="C69" s="51" t="s">
        <v>269</v>
      </c>
    </row>
    <row r="70" spans="1:3" ht="39.75" customHeight="1" x14ac:dyDescent="0.25">
      <c r="A70" s="157">
        <v>16</v>
      </c>
      <c r="B70" s="159" t="s">
        <v>50</v>
      </c>
      <c r="C70" s="49" t="s">
        <v>219</v>
      </c>
    </row>
    <row r="71" spans="1:3" ht="58.5" customHeight="1" x14ac:dyDescent="0.25">
      <c r="A71" s="161"/>
      <c r="B71" s="162"/>
      <c r="C71" s="49" t="s">
        <v>270</v>
      </c>
    </row>
    <row r="72" spans="1:3" ht="43.5" customHeight="1" x14ac:dyDescent="0.25">
      <c r="A72" s="161"/>
      <c r="B72" s="162"/>
      <c r="C72" s="49" t="s">
        <v>253</v>
      </c>
    </row>
    <row r="73" spans="1:3" ht="31.5" customHeight="1" thickBot="1" x14ac:dyDescent="0.3">
      <c r="A73" s="158"/>
      <c r="B73" s="160"/>
      <c r="C73" s="48" t="s">
        <v>220</v>
      </c>
    </row>
    <row r="74" spans="1:3" ht="42" customHeight="1" thickBot="1" x14ac:dyDescent="0.3">
      <c r="A74" s="47">
        <v>17</v>
      </c>
      <c r="B74" s="48" t="s">
        <v>51</v>
      </c>
      <c r="C74" s="89" t="s">
        <v>279</v>
      </c>
    </row>
    <row r="75" spans="1:3" ht="18.75" customHeight="1" thickBot="1" x14ac:dyDescent="0.3">
      <c r="A75" s="46"/>
    </row>
    <row r="76" spans="1:3" ht="21" customHeight="1" thickBot="1" x14ac:dyDescent="0.3">
      <c r="A76" s="154" t="s">
        <v>211</v>
      </c>
      <c r="B76" s="155"/>
      <c r="C76" s="156"/>
    </row>
    <row r="77" spans="1:3" ht="27" customHeight="1" x14ac:dyDescent="0.25">
      <c r="A77" s="157">
        <v>18</v>
      </c>
      <c r="B77" s="159" t="s">
        <v>52</v>
      </c>
      <c r="C77" s="49" t="s">
        <v>271</v>
      </c>
    </row>
    <row r="78" spans="1:3" ht="28.5" customHeight="1" thickBot="1" x14ac:dyDescent="0.3">
      <c r="A78" s="158"/>
      <c r="B78" s="160"/>
      <c r="C78" s="48" t="s">
        <v>236</v>
      </c>
    </row>
    <row r="79" spans="1:3" ht="27.75" customHeight="1" thickBot="1" x14ac:dyDescent="0.3">
      <c r="A79" s="47">
        <v>19</v>
      </c>
      <c r="B79" s="48" t="s">
        <v>212</v>
      </c>
      <c r="C79" s="48" t="s">
        <v>272</v>
      </c>
    </row>
    <row r="80" spans="1:3" ht="28.5" customHeight="1" thickBot="1" x14ac:dyDescent="0.3">
      <c r="A80" s="47">
        <v>20</v>
      </c>
      <c r="B80" s="48" t="s">
        <v>213</v>
      </c>
      <c r="C80" s="48" t="s">
        <v>273</v>
      </c>
    </row>
    <row r="81" spans="1:3" ht="30" customHeight="1" thickBot="1" x14ac:dyDescent="0.3">
      <c r="A81" s="47">
        <v>21</v>
      </c>
      <c r="B81" s="48" t="s">
        <v>128</v>
      </c>
      <c r="C81" s="48" t="s">
        <v>214</v>
      </c>
    </row>
    <row r="82" spans="1:3" ht="32.25" customHeight="1" thickBot="1" x14ac:dyDescent="0.3">
      <c r="A82" s="47">
        <v>22</v>
      </c>
      <c r="B82" s="48" t="s">
        <v>215</v>
      </c>
      <c r="C82" s="48" t="s">
        <v>216</v>
      </c>
    </row>
    <row r="83" spans="1:3" ht="18" customHeight="1" thickBot="1" x14ac:dyDescent="0.3">
      <c r="A83" s="46"/>
    </row>
    <row r="84" spans="1:3" ht="24" customHeight="1" thickBot="1" x14ac:dyDescent="0.3">
      <c r="A84" s="154" t="s">
        <v>237</v>
      </c>
      <c r="B84" s="155"/>
      <c r="C84" s="156"/>
    </row>
    <row r="85" spans="1:3" ht="32.25" customHeight="1" thickBot="1" x14ac:dyDescent="0.3">
      <c r="A85" s="47">
        <v>23</v>
      </c>
      <c r="B85" s="48" t="s">
        <v>53</v>
      </c>
      <c r="C85" s="48" t="s">
        <v>217</v>
      </c>
    </row>
    <row r="86" spans="1:3" ht="71.25" customHeight="1" thickBot="1" x14ac:dyDescent="0.3">
      <c r="A86" s="47">
        <v>24</v>
      </c>
      <c r="B86" s="48" t="s">
        <v>54</v>
      </c>
      <c r="C86" s="48" t="s">
        <v>254</v>
      </c>
    </row>
    <row r="87" spans="1:3" ht="45.75" customHeight="1" x14ac:dyDescent="0.25">
      <c r="A87" s="46"/>
    </row>
  </sheetData>
  <mergeCells count="32">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s>
  <pageMargins left="0.43307086614173229" right="0.70866141732283472" top="0.62992125984251968" bottom="0.74803149606299213" header="0.31496062992125984" footer="0.31496062992125984"/>
  <pageSetup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C1:E57"/>
  <sheetViews>
    <sheetView zoomScale="85" zoomScaleNormal="85" workbookViewId="0">
      <pane ySplit="1" topLeftCell="A17" activePane="bottomLeft" state="frozen"/>
      <selection pane="bottomLeft" activeCell="XFA4" sqref="XFA4"/>
    </sheetView>
  </sheetViews>
  <sheetFormatPr baseColWidth="10" defaultRowHeight="15" x14ac:dyDescent="0.25"/>
  <cols>
    <col min="3" max="3" width="9.5703125" style="11" customWidth="1"/>
    <col min="4" max="4" width="57.140625" style="2" customWidth="1"/>
  </cols>
  <sheetData>
    <row r="1" spans="3:4" ht="16.5" x14ac:dyDescent="0.3">
      <c r="C1" s="10" t="s">
        <v>56</v>
      </c>
      <c r="D1" s="8" t="s">
        <v>57</v>
      </c>
    </row>
    <row r="2" spans="3:4" ht="16.5" x14ac:dyDescent="0.3">
      <c r="C2" s="10">
        <v>1</v>
      </c>
      <c r="D2" s="9" t="s">
        <v>62</v>
      </c>
    </row>
    <row r="3" spans="3:4" ht="16.5" x14ac:dyDescent="0.3">
      <c r="C3" s="10">
        <v>2</v>
      </c>
      <c r="D3" s="9" t="s">
        <v>58</v>
      </c>
    </row>
    <row r="4" spans="3:4" ht="16.5" x14ac:dyDescent="0.3">
      <c r="C4" s="10">
        <v>3</v>
      </c>
      <c r="D4" s="9" t="s">
        <v>67</v>
      </c>
    </row>
    <row r="5" spans="3:4" ht="16.5" x14ac:dyDescent="0.3">
      <c r="C5" s="10">
        <v>4</v>
      </c>
      <c r="D5" s="9" t="s">
        <v>88</v>
      </c>
    </row>
    <row r="6" spans="3:4" ht="16.5" x14ac:dyDescent="0.3">
      <c r="C6" s="10">
        <v>5</v>
      </c>
      <c r="D6" s="9" t="s">
        <v>59</v>
      </c>
    </row>
    <row r="7" spans="3:4" ht="16.5" x14ac:dyDescent="0.3">
      <c r="C7" s="10">
        <v>6</v>
      </c>
      <c r="D7" s="9" t="s">
        <v>64</v>
      </c>
    </row>
    <row r="8" spans="3:4" ht="16.5" x14ac:dyDescent="0.3">
      <c r="C8" s="10">
        <v>7</v>
      </c>
      <c r="D8" s="9" t="s">
        <v>63</v>
      </c>
    </row>
    <row r="9" spans="3:4" ht="16.5" x14ac:dyDescent="0.3">
      <c r="C9" s="10">
        <v>8</v>
      </c>
      <c r="D9" s="9" t="s">
        <v>65</v>
      </c>
    </row>
    <row r="10" spans="3:4" ht="16.5" x14ac:dyDescent="0.3">
      <c r="C10" s="10">
        <v>9</v>
      </c>
      <c r="D10" s="9" t="s">
        <v>60</v>
      </c>
    </row>
    <row r="11" spans="3:4" ht="16.5" x14ac:dyDescent="0.3">
      <c r="C11" s="10">
        <v>10</v>
      </c>
      <c r="D11" s="9" t="s">
        <v>61</v>
      </c>
    </row>
    <row r="12" spans="3:4" ht="33" x14ac:dyDescent="0.3">
      <c r="C12" s="10">
        <v>11</v>
      </c>
      <c r="D12" s="9" t="s">
        <v>74</v>
      </c>
    </row>
    <row r="13" spans="3:4" ht="33" x14ac:dyDescent="0.3">
      <c r="C13" s="10">
        <v>12</v>
      </c>
      <c r="D13" s="9" t="s">
        <v>66</v>
      </c>
    </row>
    <row r="14" spans="3:4" ht="16.5" x14ac:dyDescent="0.3">
      <c r="C14" s="10">
        <v>13</v>
      </c>
      <c r="D14" s="9" t="s">
        <v>80</v>
      </c>
    </row>
    <row r="15" spans="3:4" ht="16.5" x14ac:dyDescent="0.3">
      <c r="C15" s="10">
        <v>14</v>
      </c>
      <c r="D15" s="9" t="s">
        <v>81</v>
      </c>
    </row>
    <row r="16" spans="3:4" ht="16.5" x14ac:dyDescent="0.3">
      <c r="C16" s="10">
        <v>15</v>
      </c>
      <c r="D16" s="9" t="s">
        <v>83</v>
      </c>
    </row>
    <row r="17" spans="3:4" ht="16.5" x14ac:dyDescent="0.3">
      <c r="C17" s="10">
        <v>16</v>
      </c>
      <c r="D17" s="9" t="s">
        <v>69</v>
      </c>
    </row>
    <row r="18" spans="3:4" ht="16.5" x14ac:dyDescent="0.3">
      <c r="C18" s="10">
        <v>17</v>
      </c>
      <c r="D18" s="9" t="s">
        <v>90</v>
      </c>
    </row>
    <row r="19" spans="3:4" ht="16.5" x14ac:dyDescent="0.3">
      <c r="C19" s="10">
        <v>18</v>
      </c>
      <c r="D19" s="9" t="s">
        <v>89</v>
      </c>
    </row>
    <row r="20" spans="3:4" ht="16.5" x14ac:dyDescent="0.3">
      <c r="C20" s="10">
        <v>19</v>
      </c>
      <c r="D20" s="9" t="s">
        <v>96</v>
      </c>
    </row>
    <row r="21" spans="3:4" ht="33" x14ac:dyDescent="0.3">
      <c r="C21" s="10">
        <v>20</v>
      </c>
      <c r="D21" s="9" t="s">
        <v>68</v>
      </c>
    </row>
    <row r="22" spans="3:4" ht="16.5" x14ac:dyDescent="0.3">
      <c r="C22" s="10">
        <v>21</v>
      </c>
      <c r="D22" s="9" t="s">
        <v>72</v>
      </c>
    </row>
    <row r="23" spans="3:4" ht="16.5" x14ac:dyDescent="0.3">
      <c r="C23" s="10">
        <v>22</v>
      </c>
      <c r="D23" s="9" t="s">
        <v>71</v>
      </c>
    </row>
    <row r="24" spans="3:4" ht="16.5" x14ac:dyDescent="0.3">
      <c r="C24" s="10">
        <v>23</v>
      </c>
      <c r="D24" s="9" t="s">
        <v>97</v>
      </c>
    </row>
    <row r="25" spans="3:4" ht="33" x14ac:dyDescent="0.3">
      <c r="C25" s="10">
        <v>24</v>
      </c>
      <c r="D25" s="9" t="s">
        <v>70</v>
      </c>
    </row>
    <row r="26" spans="3:4" ht="19.5" customHeight="1" x14ac:dyDescent="0.3">
      <c r="C26" s="10">
        <v>25</v>
      </c>
      <c r="D26" s="9" t="s">
        <v>73</v>
      </c>
    </row>
    <row r="27" spans="3:4" ht="19.5" customHeight="1" x14ac:dyDescent="0.3">
      <c r="C27" s="10">
        <v>26</v>
      </c>
      <c r="D27" s="9" t="s">
        <v>84</v>
      </c>
    </row>
    <row r="28" spans="3:4" ht="19.5" customHeight="1" x14ac:dyDescent="0.3">
      <c r="C28" s="10">
        <v>27</v>
      </c>
      <c r="D28" s="9" t="s">
        <v>86</v>
      </c>
    </row>
    <row r="29" spans="3:4" ht="19.5" customHeight="1" x14ac:dyDescent="0.3">
      <c r="C29" s="10">
        <v>28</v>
      </c>
      <c r="D29" s="9" t="s">
        <v>82</v>
      </c>
    </row>
    <row r="30" spans="3:4" ht="19.5" customHeight="1" x14ac:dyDescent="0.3">
      <c r="C30" s="10">
        <v>29</v>
      </c>
      <c r="D30" s="9" t="s">
        <v>93</v>
      </c>
    </row>
    <row r="31" spans="3:4" ht="19.5" customHeight="1" x14ac:dyDescent="0.3">
      <c r="C31" s="10">
        <v>30</v>
      </c>
      <c r="D31" s="9" t="s">
        <v>85</v>
      </c>
    </row>
    <row r="32" spans="3:4" ht="33" x14ac:dyDescent="0.3">
      <c r="C32" s="10">
        <v>31</v>
      </c>
      <c r="D32" s="9" t="s">
        <v>76</v>
      </c>
    </row>
    <row r="33" spans="3:4" ht="16.5" x14ac:dyDescent="0.3">
      <c r="C33" s="10">
        <v>32</v>
      </c>
      <c r="D33" s="9" t="s">
        <v>79</v>
      </c>
    </row>
    <row r="34" spans="3:4" ht="16.5" x14ac:dyDescent="0.3">
      <c r="C34" s="10">
        <v>33</v>
      </c>
      <c r="D34" s="9" t="s">
        <v>78</v>
      </c>
    </row>
    <row r="35" spans="3:4" ht="33" x14ac:dyDescent="0.3">
      <c r="C35" s="10">
        <v>34</v>
      </c>
      <c r="D35" s="9" t="s">
        <v>99</v>
      </c>
    </row>
    <row r="36" spans="3:4" ht="16.5" x14ac:dyDescent="0.3">
      <c r="C36" s="10">
        <v>35</v>
      </c>
      <c r="D36" s="9" t="s">
        <v>77</v>
      </c>
    </row>
    <row r="37" spans="3:4" ht="16.5" x14ac:dyDescent="0.3">
      <c r="C37" s="10">
        <v>36</v>
      </c>
      <c r="D37" s="9" t="s">
        <v>100</v>
      </c>
    </row>
    <row r="38" spans="3:4" ht="33" x14ac:dyDescent="0.3">
      <c r="C38" s="10">
        <v>37</v>
      </c>
      <c r="D38" s="9" t="s">
        <v>102</v>
      </c>
    </row>
    <row r="39" spans="3:4" ht="16.5" x14ac:dyDescent="0.3">
      <c r="C39" s="10">
        <v>38</v>
      </c>
      <c r="D39" s="9" t="s">
        <v>87</v>
      </c>
    </row>
    <row r="40" spans="3:4" ht="16.5" x14ac:dyDescent="0.3">
      <c r="C40" s="10">
        <v>39</v>
      </c>
      <c r="D40" s="9" t="s">
        <v>91</v>
      </c>
    </row>
    <row r="41" spans="3:4" ht="16.5" x14ac:dyDescent="0.3">
      <c r="C41" s="10">
        <v>40</v>
      </c>
      <c r="D41" s="9" t="s">
        <v>92</v>
      </c>
    </row>
    <row r="42" spans="3:4" ht="16.5" x14ac:dyDescent="0.3">
      <c r="C42" s="10">
        <v>41</v>
      </c>
      <c r="D42" s="9" t="s">
        <v>75</v>
      </c>
    </row>
    <row r="43" spans="3:4" ht="16.5" x14ac:dyDescent="0.3">
      <c r="C43" s="10">
        <v>42</v>
      </c>
      <c r="D43" s="9" t="s">
        <v>95</v>
      </c>
    </row>
    <row r="44" spans="3:4" ht="16.5" x14ac:dyDescent="0.3">
      <c r="C44" s="10">
        <v>43</v>
      </c>
      <c r="D44" s="9" t="s">
        <v>98</v>
      </c>
    </row>
    <row r="45" spans="3:4" ht="16.5" x14ac:dyDescent="0.3">
      <c r="C45" s="10">
        <v>44</v>
      </c>
      <c r="D45" s="9" t="s">
        <v>101</v>
      </c>
    </row>
    <row r="46" spans="3:4" ht="16.5" x14ac:dyDescent="0.3">
      <c r="C46" s="10">
        <v>45</v>
      </c>
      <c r="D46" s="9"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31"/>
      <c r="E54" s="32"/>
    </row>
    <row r="55" spans="4:5" ht="16.5" x14ac:dyDescent="0.3">
      <c r="D55" s="33"/>
      <c r="E55" s="32"/>
    </row>
    <row r="56" spans="4:5" ht="16.5" x14ac:dyDescent="0.3">
      <c r="D56" s="33"/>
      <c r="E56" s="32"/>
    </row>
    <row r="57" spans="4:5" x14ac:dyDescent="0.25">
      <c r="D57" s="31"/>
      <c r="E57" s="32"/>
    </row>
  </sheetData>
  <autoFilter ref="C1:E54"/>
  <sortState ref="C2:D54">
    <sortCondition ref="C2:C54"/>
  </sortState>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topLeftCell="A25" workbookViewId="0">
      <selection activeCell="C30" sqref="C30"/>
    </sheetView>
  </sheetViews>
  <sheetFormatPr baseColWidth="10" defaultRowHeight="15" x14ac:dyDescent="0.25"/>
  <cols>
    <col min="1" max="1" width="6.42578125" customWidth="1"/>
    <col min="2" max="2" width="104" customWidth="1"/>
    <col min="3" max="3" width="35.28515625" customWidth="1"/>
  </cols>
  <sheetData>
    <row r="1" spans="1:5" x14ac:dyDescent="0.25">
      <c r="C1" s="54" t="s">
        <v>7</v>
      </c>
      <c r="D1" s="34" t="s">
        <v>168</v>
      </c>
    </row>
    <row r="2" spans="1:5" ht="15" customHeight="1" thickBot="1" x14ac:dyDescent="0.3">
      <c r="A2">
        <v>1</v>
      </c>
      <c r="B2" s="18" t="s">
        <v>135</v>
      </c>
      <c r="C2" s="52" t="s">
        <v>223</v>
      </c>
      <c r="D2" s="29" t="s">
        <v>162</v>
      </c>
      <c r="E2" s="18"/>
    </row>
    <row r="3" spans="1:5" ht="15" customHeight="1" x14ac:dyDescent="0.25">
      <c r="A3">
        <v>2</v>
      </c>
      <c r="B3" s="19" t="s">
        <v>136</v>
      </c>
      <c r="C3" s="53" t="s">
        <v>107</v>
      </c>
      <c r="D3" s="29" t="s">
        <v>163</v>
      </c>
      <c r="E3" s="13"/>
    </row>
    <row r="4" spans="1:5" ht="15" customHeight="1" x14ac:dyDescent="0.25">
      <c r="A4">
        <v>3</v>
      </c>
      <c r="B4" s="12" t="s">
        <v>137</v>
      </c>
      <c r="C4" s="53" t="s">
        <v>104</v>
      </c>
      <c r="D4" s="29" t="s">
        <v>164</v>
      </c>
      <c r="E4" s="13"/>
    </row>
    <row r="5" spans="1:5" ht="15" customHeight="1" x14ac:dyDescent="0.3">
      <c r="A5">
        <v>4</v>
      </c>
      <c r="B5" s="20" t="s">
        <v>138</v>
      </c>
      <c r="C5" s="53" t="s">
        <v>108</v>
      </c>
      <c r="D5" s="14"/>
      <c r="E5" s="15"/>
    </row>
    <row r="6" spans="1:5" ht="15" customHeight="1" x14ac:dyDescent="0.25">
      <c r="A6">
        <v>5</v>
      </c>
      <c r="B6" s="16" t="s">
        <v>134</v>
      </c>
      <c r="C6" s="53" t="s">
        <v>105</v>
      </c>
      <c r="D6" s="16"/>
      <c r="E6" s="16"/>
    </row>
    <row r="7" spans="1:5" ht="15" customHeight="1" x14ac:dyDescent="0.25">
      <c r="A7">
        <v>6</v>
      </c>
      <c r="B7" s="16" t="s">
        <v>139</v>
      </c>
      <c r="C7" s="53" t="s">
        <v>106</v>
      </c>
      <c r="D7" s="16"/>
      <c r="E7" s="16"/>
    </row>
    <row r="8" spans="1:5" ht="15" customHeight="1" x14ac:dyDescent="0.25">
      <c r="A8">
        <v>7</v>
      </c>
      <c r="B8" s="16" t="s">
        <v>140</v>
      </c>
      <c r="C8" s="53" t="s">
        <v>120</v>
      </c>
      <c r="D8" s="16"/>
      <c r="E8" s="16"/>
    </row>
    <row r="9" spans="1:5" ht="15" customHeight="1" x14ac:dyDescent="0.25">
      <c r="A9">
        <v>8</v>
      </c>
      <c r="B9" s="16" t="s">
        <v>141</v>
      </c>
      <c r="C9" s="16"/>
      <c r="D9" s="16"/>
      <c r="E9" s="16"/>
    </row>
    <row r="10" spans="1:5" ht="15" customHeight="1" x14ac:dyDescent="0.25">
      <c r="A10">
        <v>9</v>
      </c>
      <c r="B10" s="16" t="s">
        <v>142</v>
      </c>
      <c r="C10" s="18"/>
      <c r="D10" s="16"/>
      <c r="E10" s="16"/>
    </row>
    <row r="11" spans="1:5" ht="15" customHeight="1" x14ac:dyDescent="0.25">
      <c r="A11">
        <v>10</v>
      </c>
      <c r="B11" s="16" t="s">
        <v>143</v>
      </c>
      <c r="C11" s="55" t="s">
        <v>166</v>
      </c>
      <c r="D11" s="16"/>
      <c r="E11" s="16"/>
    </row>
    <row r="12" spans="1:5" ht="15" customHeight="1" x14ac:dyDescent="0.25">
      <c r="A12">
        <v>11</v>
      </c>
      <c r="B12" s="16" t="s">
        <v>144</v>
      </c>
      <c r="C12" s="28" t="s">
        <v>122</v>
      </c>
      <c r="D12" s="16"/>
      <c r="E12" s="16"/>
    </row>
    <row r="13" spans="1:5" ht="15" customHeight="1" x14ac:dyDescent="0.25">
      <c r="A13">
        <v>12</v>
      </c>
      <c r="B13" s="16" t="s">
        <v>145</v>
      </c>
      <c r="C13" s="28" t="s">
        <v>123</v>
      </c>
      <c r="D13" s="16"/>
      <c r="E13" s="16"/>
    </row>
    <row r="14" spans="1:5" ht="15" customHeight="1" x14ac:dyDescent="0.25">
      <c r="A14">
        <v>13</v>
      </c>
      <c r="B14" s="16" t="s">
        <v>146</v>
      </c>
      <c r="C14" s="28" t="s">
        <v>124</v>
      </c>
      <c r="D14" s="16"/>
      <c r="E14" s="16"/>
    </row>
    <row r="15" spans="1:5" ht="15" customHeight="1" x14ac:dyDescent="0.25">
      <c r="A15">
        <v>14</v>
      </c>
      <c r="B15" s="16" t="s">
        <v>147</v>
      </c>
      <c r="C15" s="28" t="s">
        <v>125</v>
      </c>
      <c r="D15" s="16"/>
      <c r="E15" s="16"/>
    </row>
    <row r="16" spans="1:5" ht="15" customHeight="1" x14ac:dyDescent="0.25">
      <c r="A16">
        <v>15</v>
      </c>
      <c r="B16" s="16" t="s">
        <v>148</v>
      </c>
      <c r="C16" s="16"/>
      <c r="D16" s="16"/>
      <c r="E16" s="16"/>
    </row>
    <row r="17" spans="1:5" ht="15" customHeight="1" x14ac:dyDescent="0.25">
      <c r="A17">
        <v>16</v>
      </c>
      <c r="B17" s="16" t="s">
        <v>149</v>
      </c>
      <c r="C17" s="56" t="s">
        <v>167</v>
      </c>
      <c r="D17" s="16"/>
      <c r="E17" s="16"/>
    </row>
    <row r="18" spans="1:5" ht="15" customHeight="1" x14ac:dyDescent="0.25">
      <c r="A18">
        <v>17</v>
      </c>
      <c r="B18" s="16" t="s">
        <v>150</v>
      </c>
      <c r="C18" s="28" t="s">
        <v>109</v>
      </c>
      <c r="D18" s="16"/>
      <c r="E18" s="16"/>
    </row>
    <row r="19" spans="1:5" ht="15" customHeight="1" x14ac:dyDescent="0.25">
      <c r="A19">
        <v>18</v>
      </c>
      <c r="B19" s="16" t="s">
        <v>151</v>
      </c>
      <c r="C19" s="28" t="s">
        <v>110</v>
      </c>
      <c r="D19" s="16"/>
      <c r="E19" s="16"/>
    </row>
    <row r="20" spans="1:5" ht="15" customHeight="1" x14ac:dyDescent="0.25">
      <c r="A20">
        <v>19</v>
      </c>
      <c r="B20" s="16" t="s">
        <v>152</v>
      </c>
      <c r="C20" s="28" t="s">
        <v>111</v>
      </c>
      <c r="D20" s="16"/>
      <c r="E20" s="16"/>
    </row>
    <row r="21" spans="1:5" s="57" customFormat="1" ht="60" x14ac:dyDescent="0.25">
      <c r="A21" s="57">
        <v>20</v>
      </c>
      <c r="B21" s="57" t="s">
        <v>227</v>
      </c>
      <c r="C21" s="58" t="s">
        <v>112</v>
      </c>
    </row>
    <row r="22" spans="1:5" s="57" customFormat="1" ht="30" x14ac:dyDescent="0.25">
      <c r="C22" s="58" t="s">
        <v>113</v>
      </c>
    </row>
    <row r="23" spans="1:5" s="57" customFormat="1" ht="60" x14ac:dyDescent="0.25">
      <c r="C23" s="58" t="s">
        <v>114</v>
      </c>
    </row>
    <row r="24" spans="1:5" s="57" customFormat="1" ht="30" x14ac:dyDescent="0.25">
      <c r="C24" s="58" t="s">
        <v>115</v>
      </c>
    </row>
    <row r="25" spans="1:5" s="57" customFormat="1" ht="75" x14ac:dyDescent="0.25">
      <c r="C25" s="58" t="s">
        <v>116</v>
      </c>
    </row>
    <row r="26" spans="1:5" s="57" customFormat="1" ht="30" x14ac:dyDescent="0.25">
      <c r="C26" s="58" t="s">
        <v>117</v>
      </c>
    </row>
    <row r="27" spans="1:5" s="57" customFormat="1" ht="45" x14ac:dyDescent="0.25">
      <c r="C27" s="58" t="s">
        <v>118</v>
      </c>
    </row>
    <row r="28" spans="1:5" s="57" customFormat="1" x14ac:dyDescent="0.25">
      <c r="C28" s="58"/>
    </row>
    <row r="29" spans="1:5" x14ac:dyDescent="0.25">
      <c r="C29" s="58"/>
    </row>
    <row r="30" spans="1:5" x14ac:dyDescent="0.25">
      <c r="C30" s="28" t="s">
        <v>119</v>
      </c>
    </row>
    <row r="31" spans="1:5" x14ac:dyDescent="0.25">
      <c r="C31" s="30" t="s">
        <v>121</v>
      </c>
    </row>
  </sheetData>
  <pageMargins left="0.70866141732283472" right="0.70866141732283472" top="0.74803149606299213" bottom="0.74803149606299213" header="0.31496062992125984" footer="0.31496062992125984"/>
  <pageSetup scale="6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2019-01-08T14:28:34Z</cp:lastPrinted>
  <dcterms:created xsi:type="dcterms:W3CDTF">2017-07-18T15:09:18Z</dcterms:created>
  <dcterms:modified xsi:type="dcterms:W3CDTF">2019-03-06T23:02:57Z</dcterms:modified>
</cp:coreProperties>
</file>