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ThisWorkbook" defaultThemeVersion="124226"/>
  <mc:AlternateContent xmlns:mc="http://schemas.openxmlformats.org/markup-compatibility/2006">
    <mc:Choice Requires="x15">
      <x15ac:absPath xmlns:x15ac="http://schemas.microsoft.com/office/spreadsheetml/2010/11/ac" url="C:\Users\GIO\Desktop\2019\RC 2018\CONSOLIDADO RC 2018\RC 2017 LISTOS\7 BOSA 2018\"/>
    </mc:Choice>
  </mc:AlternateContent>
  <bookViews>
    <workbookView xWindow="0" yWindow="0" windowWidth="28800" windowHeight="12000"/>
  </bookViews>
  <sheets>
    <sheet name="Formato a Dici 31 de 2018" sheetId="1" r:id="rId1"/>
    <sheet name="Instructivo" sheetId="2" r:id="rId2"/>
    <sheet name="Equivalencia BH-BMPT" sheetId="3" r:id="rId3"/>
    <sheet name="Tipo " sheetId="4" r:id="rId4"/>
  </sheets>
  <definedNames>
    <definedName name="_xlnm._FilterDatabase" localSheetId="2" hidden="1">'Equivalencia BH-BMPT'!$C$1:$E$54</definedName>
    <definedName name="_xlnm._FilterDatabase" localSheetId="0" hidden="1">'Formato a Dici 31 de 2018'!$A$13:$AK$294</definedName>
    <definedName name="Afectación">'Tipo '!$D$2:$D$4</definedName>
    <definedName name="ContratacionDirecta">'Tipo '!$C$18:$C$27</definedName>
    <definedName name="Mod">'Tipo '!$C$2:$C$8</definedName>
    <definedName name="RegimenEspecial">'Tipo '!$C$29:$C$30</definedName>
    <definedName name="SeleccionAbreviada">'Tipo '!$C$12:$C$15</definedName>
    <definedName name="Vacio">'Formato a Dici 31 de 2018'!$AJ$14</definedName>
  </definedNames>
  <calcPr calcId="162913"/>
  <fileRecoveryPr autoRecover="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292" i="1" l="1"/>
  <c r="E238" i="1" l="1"/>
  <c r="E227" i="1"/>
  <c r="AI195" i="1" l="1"/>
  <c r="AI194" i="1"/>
  <c r="AI193" i="1"/>
  <c r="AI192" i="1"/>
  <c r="AI191" i="1"/>
  <c r="AI190" i="1"/>
  <c r="AI189" i="1"/>
  <c r="AI188" i="1" l="1"/>
  <c r="AI187" i="1"/>
  <c r="AI186" i="1"/>
  <c r="AI185" i="1"/>
  <c r="AI184" i="1"/>
  <c r="AI178" i="1"/>
  <c r="AI177" i="1"/>
  <c r="AI171" i="1"/>
  <c r="AL170" i="1"/>
  <c r="AL169" i="1"/>
  <c r="AL168" i="1"/>
  <c r="T293" i="1" l="1"/>
  <c r="AH292" i="1"/>
  <c r="T292" i="1"/>
  <c r="AF292" i="1" s="1"/>
  <c r="K292" i="1"/>
  <c r="K253" i="1" l="1"/>
  <c r="AH14" i="1" l="1"/>
  <c r="T27" i="1"/>
  <c r="T26" i="1"/>
  <c r="T25" i="1"/>
  <c r="T24" i="1"/>
  <c r="T23" i="1"/>
  <c r="T22" i="1"/>
  <c r="T21" i="1"/>
  <c r="T20" i="1"/>
  <c r="T19" i="1"/>
  <c r="T18" i="1"/>
  <c r="T17" i="1"/>
  <c r="T16" i="1"/>
  <c r="T15" i="1"/>
  <c r="T14" i="1"/>
  <c r="T34" i="1"/>
  <c r="T33" i="1"/>
  <c r="T32" i="1"/>
  <c r="T31" i="1"/>
  <c r="T30" i="1"/>
  <c r="T29" i="1"/>
  <c r="T43" i="1"/>
  <c r="T42" i="1"/>
  <c r="T41" i="1"/>
  <c r="T40" i="1"/>
  <c r="T39" i="1"/>
  <c r="T38" i="1"/>
  <c r="T37" i="1"/>
  <c r="T36" i="1"/>
  <c r="AH282" i="1"/>
  <c r="AF282" i="1"/>
  <c r="K282" i="1"/>
  <c r="E282" i="1"/>
  <c r="K271" i="1"/>
  <c r="E271" i="1"/>
  <c r="AH271" i="1"/>
  <c r="T271" i="1"/>
  <c r="AF271" i="1" s="1"/>
  <c r="AF286" i="1"/>
  <c r="K286" i="1"/>
  <c r="AH286" i="1"/>
  <c r="E286" i="1"/>
  <c r="T270" i="1"/>
  <c r="T269" i="1"/>
  <c r="T268" i="1"/>
  <c r="T267" i="1"/>
  <c r="T266" i="1"/>
  <c r="T265" i="1"/>
  <c r="T263" i="1"/>
  <c r="T262" i="1"/>
  <c r="T261" i="1"/>
  <c r="T260" i="1"/>
  <c r="T259" i="1"/>
  <c r="T258" i="1"/>
  <c r="T257" i="1"/>
  <c r="T256" i="1"/>
  <c r="T255" i="1"/>
  <c r="T253" i="1"/>
  <c r="T252" i="1"/>
  <c r="T251" i="1"/>
  <c r="T250" i="1"/>
  <c r="T249" i="1"/>
  <c r="T248" i="1"/>
  <c r="T247" i="1"/>
  <c r="T246" i="1"/>
  <c r="T245" i="1"/>
  <c r="T243" i="1"/>
  <c r="T242" i="1"/>
  <c r="T241" i="1"/>
  <c r="T240" i="1"/>
  <c r="T239" i="1"/>
  <c r="T238" i="1"/>
  <c r="T237" i="1"/>
  <c r="T236" i="1"/>
  <c r="T234" i="1"/>
  <c r="T233" i="1"/>
  <c r="T232" i="1"/>
  <c r="T229" i="1"/>
  <c r="T228" i="1"/>
  <c r="T227" i="1"/>
  <c r="T226" i="1"/>
  <c r="T225" i="1"/>
  <c r="T224" i="1"/>
  <c r="T223" i="1"/>
  <c r="T222" i="1"/>
  <c r="T221" i="1"/>
  <c r="T220" i="1"/>
  <c r="T219" i="1"/>
  <c r="T218" i="1"/>
  <c r="T217" i="1"/>
  <c r="T216" i="1"/>
  <c r="T214" i="1"/>
  <c r="T213" i="1"/>
  <c r="T212" i="1"/>
  <c r="T211" i="1"/>
  <c r="T210" i="1"/>
  <c r="T209" i="1"/>
  <c r="T208" i="1"/>
  <c r="T207" i="1"/>
  <c r="T206" i="1"/>
  <c r="T204" i="1"/>
  <c r="T203" i="1"/>
  <c r="T202" i="1"/>
  <c r="T201" i="1"/>
  <c r="T200" i="1"/>
  <c r="T199" i="1"/>
  <c r="T197" i="1"/>
  <c r="T196" i="1"/>
  <c r="T195" i="1"/>
  <c r="T194" i="1"/>
  <c r="T193" i="1"/>
  <c r="T191" i="1"/>
  <c r="T190" i="1"/>
  <c r="T189" i="1"/>
  <c r="T188" i="1"/>
  <c r="T187" i="1"/>
  <c r="T186" i="1"/>
  <c r="T185" i="1"/>
  <c r="T184" i="1"/>
  <c r="T179" i="1"/>
  <c r="T178" i="1"/>
  <c r="T177" i="1"/>
  <c r="T171" i="1"/>
  <c r="T167" i="1"/>
  <c r="T166" i="1"/>
  <c r="T165" i="1"/>
  <c r="T164" i="1" l="1"/>
  <c r="T162" i="1"/>
  <c r="T161" i="1"/>
  <c r="T160" i="1"/>
  <c r="T159" i="1"/>
  <c r="T158" i="1"/>
  <c r="T157" i="1"/>
  <c r="T156" i="1"/>
  <c r="T155" i="1"/>
  <c r="T154" i="1"/>
  <c r="T153" i="1"/>
  <c r="T152" i="1"/>
  <c r="T151" i="1"/>
  <c r="T150" i="1"/>
  <c r="T149" i="1"/>
  <c r="T148" i="1"/>
  <c r="T147" i="1"/>
  <c r="T146" i="1"/>
  <c r="T145" i="1"/>
  <c r="T144" i="1"/>
  <c r="T143" i="1"/>
  <c r="T142" i="1"/>
  <c r="T141" i="1"/>
  <c r="T140" i="1"/>
  <c r="T139" i="1"/>
  <c r="T138" i="1"/>
  <c r="T137" i="1"/>
  <c r="T136" i="1"/>
  <c r="T135" i="1"/>
  <c r="T134" i="1"/>
  <c r="T133" i="1"/>
  <c r="T132" i="1"/>
  <c r="T131" i="1"/>
  <c r="T130" i="1"/>
  <c r="T129" i="1"/>
  <c r="T128" i="1"/>
  <c r="T127" i="1"/>
  <c r="T126" i="1"/>
  <c r="T125" i="1"/>
  <c r="T124" i="1"/>
  <c r="T123" i="1"/>
  <c r="T122" i="1"/>
  <c r="T121" i="1"/>
  <c r="T120" i="1"/>
  <c r="T119" i="1"/>
  <c r="T118" i="1"/>
  <c r="T117" i="1"/>
  <c r="T116" i="1"/>
  <c r="T115" i="1"/>
  <c r="T114" i="1"/>
  <c r="T113" i="1"/>
  <c r="T112" i="1"/>
  <c r="T111" i="1"/>
  <c r="T110" i="1"/>
  <c r="T109" i="1"/>
  <c r="T108" i="1"/>
  <c r="T107" i="1"/>
  <c r="T106" i="1"/>
  <c r="T105" i="1"/>
  <c r="T104" i="1"/>
  <c r="T103" i="1"/>
  <c r="T102" i="1"/>
  <c r="T101" i="1"/>
  <c r="T100" i="1"/>
  <c r="T99" i="1"/>
  <c r="T98" i="1"/>
  <c r="T97" i="1"/>
  <c r="T96" i="1"/>
  <c r="T95" i="1"/>
  <c r="T94" i="1"/>
  <c r="T93" i="1"/>
  <c r="T92" i="1"/>
  <c r="T91" i="1"/>
  <c r="T35" i="1" l="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T74" i="1"/>
  <c r="T75" i="1"/>
  <c r="T76" i="1"/>
  <c r="T77" i="1"/>
  <c r="T78" i="1"/>
  <c r="T79" i="1"/>
  <c r="T80" i="1"/>
  <c r="T81" i="1"/>
  <c r="T82" i="1"/>
  <c r="T83" i="1"/>
  <c r="T84" i="1"/>
  <c r="T85" i="1"/>
  <c r="T86" i="1"/>
  <c r="T87" i="1"/>
  <c r="T88" i="1"/>
  <c r="T89" i="1"/>
  <c r="T90" i="1"/>
  <c r="U26" i="1"/>
  <c r="T28" i="1"/>
  <c r="U15" i="1"/>
  <c r="E291" i="1"/>
  <c r="E290" i="1"/>
  <c r="E289" i="1"/>
  <c r="T288" i="1"/>
  <c r="E288" i="1"/>
  <c r="E287" i="1"/>
  <c r="T205" i="1"/>
  <c r="T192" i="1"/>
  <c r="U170" i="1"/>
  <c r="T170" i="1"/>
  <c r="U172" i="1"/>
  <c r="T172" i="1"/>
  <c r="AH172" i="1"/>
  <c r="K172" i="1"/>
  <c r="E172" i="1"/>
  <c r="K227" i="1"/>
  <c r="AH244" i="1"/>
  <c r="AF244" i="1"/>
  <c r="K244" i="1"/>
  <c r="E244" i="1"/>
  <c r="AF283" i="1"/>
  <c r="E14" i="1"/>
  <c r="E272" i="1"/>
  <c r="AF172" i="1" l="1"/>
  <c r="AH20" i="1" l="1"/>
  <c r="AF20" i="1"/>
  <c r="K20" i="1"/>
  <c r="E20" i="1"/>
  <c r="AH19" i="1"/>
  <c r="AF19" i="1"/>
  <c r="K19" i="1"/>
  <c r="E19" i="1"/>
  <c r="AH18" i="1"/>
  <c r="AF18" i="1"/>
  <c r="K18" i="1"/>
  <c r="E18" i="1"/>
  <c r="E15" i="1" l="1"/>
  <c r="E16" i="1"/>
  <c r="E17"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8" i="1"/>
  <c r="E229" i="1"/>
  <c r="E230" i="1"/>
  <c r="E231" i="1"/>
  <c r="E232" i="1"/>
  <c r="E233" i="1"/>
  <c r="E234" i="1"/>
  <c r="E235" i="1"/>
  <c r="E236" i="1"/>
  <c r="E237" i="1"/>
  <c r="E239" i="1"/>
  <c r="E240" i="1"/>
  <c r="E241" i="1"/>
  <c r="E242" i="1"/>
  <c r="E243"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3" i="1"/>
  <c r="E274" i="1"/>
  <c r="E275" i="1"/>
  <c r="E276" i="1"/>
  <c r="E277" i="1"/>
  <c r="E278" i="1"/>
  <c r="E279" i="1"/>
  <c r="E280" i="1"/>
  <c r="E281" i="1"/>
  <c r="E283" i="1"/>
  <c r="E284" i="1"/>
  <c r="E285" i="1"/>
  <c r="AH21" i="1" l="1"/>
  <c r="AF21" i="1"/>
  <c r="K21" i="1"/>
  <c r="AH17" i="1"/>
  <c r="AF17" i="1"/>
  <c r="K17" i="1"/>
  <c r="AH293" i="1" l="1"/>
  <c r="AF293" i="1"/>
  <c r="K293" i="1"/>
  <c r="AH291" i="1"/>
  <c r="T291" i="1"/>
  <c r="AF291" i="1" s="1"/>
  <c r="K291" i="1"/>
  <c r="AH290" i="1"/>
  <c r="T290" i="1"/>
  <c r="AF290" i="1" s="1"/>
  <c r="K290" i="1"/>
  <c r="AH289" i="1"/>
  <c r="T289" i="1"/>
  <c r="AF289" i="1" s="1"/>
  <c r="K289" i="1"/>
  <c r="AH288" i="1"/>
  <c r="AF288" i="1"/>
  <c r="K288" i="1"/>
  <c r="AH287" i="1"/>
  <c r="AF287" i="1"/>
  <c r="K287" i="1"/>
  <c r="AH285" i="1"/>
  <c r="AF285" i="1"/>
  <c r="K285" i="1"/>
  <c r="AH284" i="1"/>
  <c r="AF284" i="1"/>
  <c r="K284" i="1"/>
  <c r="AH283" i="1"/>
  <c r="K283" i="1"/>
  <c r="AH281" i="1"/>
  <c r="AF281" i="1"/>
  <c r="K281" i="1"/>
  <c r="AH280" i="1"/>
  <c r="AF280" i="1"/>
  <c r="K280" i="1"/>
  <c r="AH279" i="1"/>
  <c r="AF279" i="1"/>
  <c r="K279" i="1"/>
  <c r="AH278" i="1"/>
  <c r="U278" i="1"/>
  <c r="K278" i="1"/>
  <c r="AH277" i="1"/>
  <c r="AF277" i="1"/>
  <c r="K277" i="1"/>
  <c r="AH276" i="1"/>
  <c r="AF276" i="1"/>
  <c r="K276" i="1"/>
  <c r="AH275" i="1"/>
  <c r="AF275" i="1"/>
  <c r="K275" i="1"/>
  <c r="AH274" i="1"/>
  <c r="AF274" i="1"/>
  <c r="K274" i="1"/>
  <c r="AH273" i="1"/>
  <c r="AF273" i="1"/>
  <c r="K273" i="1"/>
  <c r="AH272" i="1"/>
  <c r="AF272" i="1"/>
  <c r="K272" i="1"/>
  <c r="AH270" i="1"/>
  <c r="AF270" i="1"/>
  <c r="K270" i="1"/>
  <c r="AH269" i="1"/>
  <c r="AF269" i="1"/>
  <c r="K269" i="1"/>
  <c r="AH268" i="1"/>
  <c r="AF268" i="1"/>
  <c r="K268" i="1"/>
  <c r="AH267" i="1"/>
  <c r="AF267" i="1"/>
  <c r="K267" i="1"/>
  <c r="AH266" i="1"/>
  <c r="AF266" i="1"/>
  <c r="K266" i="1"/>
  <c r="AH265" i="1"/>
  <c r="AF265" i="1"/>
  <c r="K265" i="1"/>
  <c r="AH264" i="1"/>
  <c r="AF264" i="1"/>
  <c r="K264" i="1"/>
  <c r="AH263" i="1"/>
  <c r="AF263" i="1"/>
  <c r="K263" i="1"/>
  <c r="AH262" i="1"/>
  <c r="AF262" i="1"/>
  <c r="K262" i="1"/>
  <c r="AH261" i="1"/>
  <c r="AF261" i="1"/>
  <c r="K261" i="1"/>
  <c r="AH260" i="1"/>
  <c r="AF260" i="1"/>
  <c r="K260" i="1"/>
  <c r="AH259" i="1"/>
  <c r="AF259" i="1"/>
  <c r="K259" i="1"/>
  <c r="AH258" i="1"/>
  <c r="AF258" i="1"/>
  <c r="K258" i="1"/>
  <c r="AH257" i="1"/>
  <c r="AF257" i="1"/>
  <c r="K257" i="1"/>
  <c r="AH256" i="1"/>
  <c r="AF256" i="1"/>
  <c r="K256" i="1"/>
  <c r="AH255" i="1"/>
  <c r="AF255" i="1"/>
  <c r="K255" i="1"/>
  <c r="AH254" i="1"/>
  <c r="AF254" i="1"/>
  <c r="K254" i="1"/>
  <c r="AH253" i="1"/>
  <c r="AF253" i="1"/>
  <c r="AH252" i="1"/>
  <c r="AF252" i="1"/>
  <c r="K252" i="1"/>
  <c r="AH251" i="1"/>
  <c r="AF251" i="1"/>
  <c r="K251" i="1"/>
  <c r="AH250" i="1"/>
  <c r="AF250" i="1"/>
  <c r="K250" i="1"/>
  <c r="AH249" i="1"/>
  <c r="AF249" i="1"/>
  <c r="K249" i="1"/>
  <c r="AH248" i="1"/>
  <c r="AF248" i="1"/>
  <c r="K248" i="1"/>
  <c r="AH247" i="1"/>
  <c r="AF247" i="1"/>
  <c r="K247" i="1"/>
  <c r="AH246" i="1"/>
  <c r="AF246" i="1"/>
  <c r="K246" i="1"/>
  <c r="AH245" i="1"/>
  <c r="AF245" i="1"/>
  <c r="K245" i="1"/>
  <c r="AH243" i="1"/>
  <c r="AF243" i="1"/>
  <c r="K243" i="1"/>
  <c r="AH242" i="1"/>
  <c r="AF242" i="1"/>
  <c r="K242" i="1"/>
  <c r="AH241" i="1"/>
  <c r="AF241" i="1"/>
  <c r="K241" i="1"/>
  <c r="AH240" i="1"/>
  <c r="AF240" i="1"/>
  <c r="K240" i="1"/>
  <c r="AH239" i="1"/>
  <c r="AF239" i="1"/>
  <c r="K239" i="1"/>
  <c r="AH238" i="1"/>
  <c r="AF238" i="1"/>
  <c r="K238" i="1"/>
  <c r="AH237" i="1"/>
  <c r="AF237" i="1"/>
  <c r="K237" i="1"/>
  <c r="AH236" i="1"/>
  <c r="AF236" i="1"/>
  <c r="K236" i="1"/>
  <c r="AH235" i="1"/>
  <c r="AF235" i="1"/>
  <c r="K235" i="1"/>
  <c r="AH234" i="1"/>
  <c r="AF234" i="1"/>
  <c r="K234" i="1"/>
  <c r="AH233" i="1"/>
  <c r="AF233" i="1"/>
  <c r="K233" i="1"/>
  <c r="AH232" i="1"/>
  <c r="AF232" i="1"/>
  <c r="K232" i="1"/>
  <c r="AH231" i="1"/>
  <c r="AF231" i="1"/>
  <c r="K231" i="1"/>
  <c r="AH230" i="1"/>
  <c r="AF230" i="1"/>
  <c r="K230" i="1"/>
  <c r="AH229" i="1"/>
  <c r="AF229" i="1"/>
  <c r="K229" i="1"/>
  <c r="AH228" i="1"/>
  <c r="AF228" i="1"/>
  <c r="K228" i="1"/>
  <c r="AH226" i="1"/>
  <c r="AF226" i="1"/>
  <c r="K226" i="1"/>
  <c r="AH225" i="1"/>
  <c r="AF225" i="1"/>
  <c r="K225" i="1"/>
  <c r="AH224" i="1"/>
  <c r="AF224" i="1"/>
  <c r="K224" i="1"/>
  <c r="AH223" i="1"/>
  <c r="AF223" i="1"/>
  <c r="K223" i="1"/>
  <c r="AH222" i="1"/>
  <c r="AF222" i="1"/>
  <c r="K222" i="1"/>
  <c r="AH221" i="1"/>
  <c r="AF221" i="1"/>
  <c r="K221" i="1"/>
  <c r="AH220" i="1"/>
  <c r="AF220" i="1"/>
  <c r="K220" i="1"/>
  <c r="AH219" i="1"/>
  <c r="AF219" i="1"/>
  <c r="K219" i="1"/>
  <c r="AH218" i="1"/>
  <c r="AF218" i="1"/>
  <c r="K218" i="1"/>
  <c r="AH217" i="1"/>
  <c r="AF217" i="1"/>
  <c r="K217" i="1"/>
  <c r="AH216" i="1"/>
  <c r="AF216" i="1"/>
  <c r="K216" i="1"/>
  <c r="AH215" i="1"/>
  <c r="AF215" i="1"/>
  <c r="K215" i="1"/>
  <c r="AH214" i="1"/>
  <c r="AF214" i="1"/>
  <c r="K214" i="1"/>
  <c r="AH213" i="1"/>
  <c r="AF213" i="1"/>
  <c r="K213" i="1"/>
  <c r="AH212" i="1"/>
  <c r="AF212" i="1"/>
  <c r="K212" i="1"/>
  <c r="AH211" i="1"/>
  <c r="AF211" i="1"/>
  <c r="K211" i="1"/>
  <c r="AH210" i="1"/>
  <c r="AF210" i="1"/>
  <c r="K210" i="1"/>
  <c r="AH209" i="1"/>
  <c r="AF209" i="1"/>
  <c r="K209" i="1"/>
  <c r="AH208" i="1"/>
  <c r="AF208" i="1"/>
  <c r="K208" i="1"/>
  <c r="AH207" i="1"/>
  <c r="AF207" i="1"/>
  <c r="K207" i="1"/>
  <c r="AH206" i="1"/>
  <c r="AF206" i="1"/>
  <c r="K206" i="1"/>
  <c r="AH205" i="1"/>
  <c r="AF205" i="1"/>
  <c r="K205" i="1"/>
  <c r="AH204" i="1"/>
  <c r="AF204" i="1"/>
  <c r="K204" i="1"/>
  <c r="AH203" i="1"/>
  <c r="AF203" i="1"/>
  <c r="K203" i="1"/>
  <c r="AH202" i="1"/>
  <c r="AF202" i="1"/>
  <c r="K202" i="1"/>
  <c r="AH201" i="1"/>
  <c r="AF201" i="1"/>
  <c r="K201" i="1"/>
  <c r="AH200" i="1"/>
  <c r="AF200" i="1"/>
  <c r="K200" i="1"/>
  <c r="AH199" i="1"/>
  <c r="AF199" i="1"/>
  <c r="K199" i="1"/>
  <c r="AH198" i="1"/>
  <c r="AF198" i="1"/>
  <c r="K198" i="1"/>
  <c r="AH197" i="1"/>
  <c r="AF197" i="1"/>
  <c r="K197" i="1"/>
  <c r="AH196" i="1"/>
  <c r="AF196" i="1"/>
  <c r="K196" i="1"/>
  <c r="AH195" i="1"/>
  <c r="AF195" i="1"/>
  <c r="K195" i="1"/>
  <c r="AH194" i="1"/>
  <c r="AF194" i="1"/>
  <c r="K194" i="1"/>
  <c r="AH193" i="1"/>
  <c r="AF193" i="1"/>
  <c r="K193" i="1"/>
  <c r="AH192" i="1"/>
  <c r="AF192" i="1"/>
  <c r="K192" i="1"/>
  <c r="AH191" i="1"/>
  <c r="AF191" i="1"/>
  <c r="K191" i="1"/>
  <c r="AH190" i="1"/>
  <c r="AF190" i="1"/>
  <c r="K190" i="1"/>
  <c r="AH189" i="1"/>
  <c r="AF189" i="1"/>
  <c r="K189" i="1"/>
  <c r="AH188" i="1"/>
  <c r="AF188" i="1"/>
  <c r="K188" i="1"/>
  <c r="AH187" i="1"/>
  <c r="AF187" i="1"/>
  <c r="K187" i="1"/>
  <c r="AH186" i="1"/>
  <c r="AF186" i="1"/>
  <c r="K186" i="1"/>
  <c r="AH185" i="1"/>
  <c r="AF185" i="1"/>
  <c r="K185" i="1"/>
  <c r="AH184" i="1"/>
  <c r="AF184" i="1"/>
  <c r="K184" i="1"/>
  <c r="AH183" i="1"/>
  <c r="AF183" i="1"/>
  <c r="K183" i="1"/>
  <c r="AH182" i="1"/>
  <c r="AF182" i="1"/>
  <c r="K182" i="1"/>
  <c r="AH181" i="1"/>
  <c r="AF181" i="1"/>
  <c r="K181" i="1"/>
  <c r="AH180" i="1"/>
  <c r="AF180" i="1"/>
  <c r="K180" i="1"/>
  <c r="AH179" i="1"/>
  <c r="AF179" i="1"/>
  <c r="K179" i="1"/>
  <c r="AH178" i="1"/>
  <c r="AF178" i="1"/>
  <c r="K178" i="1"/>
  <c r="AH177" i="1"/>
  <c r="AF177" i="1"/>
  <c r="K177" i="1"/>
  <c r="AH176" i="1"/>
  <c r="AF176" i="1"/>
  <c r="K176" i="1"/>
  <c r="AH175" i="1"/>
  <c r="AF175" i="1"/>
  <c r="K175" i="1"/>
  <c r="AH174" i="1"/>
  <c r="AF174" i="1"/>
  <c r="K174" i="1"/>
  <c r="AH173" i="1"/>
  <c r="AF173" i="1"/>
  <c r="K173" i="1"/>
  <c r="AH171" i="1"/>
  <c r="AF171" i="1"/>
  <c r="K171" i="1"/>
  <c r="AH170" i="1"/>
  <c r="AF170" i="1"/>
  <c r="K170" i="1"/>
  <c r="AH169" i="1"/>
  <c r="AF169" i="1"/>
  <c r="K169" i="1"/>
  <c r="AH168" i="1"/>
  <c r="AF168" i="1"/>
  <c r="K168" i="1"/>
  <c r="AH167" i="1"/>
  <c r="AF167" i="1"/>
  <c r="K167" i="1"/>
  <c r="AH166" i="1"/>
  <c r="AF166" i="1"/>
  <c r="K166" i="1"/>
  <c r="AH165" i="1"/>
  <c r="AF165" i="1"/>
  <c r="K165" i="1"/>
  <c r="AH164" i="1"/>
  <c r="AF164" i="1"/>
  <c r="K164" i="1"/>
  <c r="AH163" i="1"/>
  <c r="AF163" i="1"/>
  <c r="K163" i="1"/>
  <c r="AH162" i="1"/>
  <c r="AF162" i="1"/>
  <c r="K162" i="1"/>
  <c r="AH161" i="1"/>
  <c r="AF161" i="1"/>
  <c r="K161" i="1"/>
  <c r="AH160" i="1"/>
  <c r="AF160" i="1"/>
  <c r="K160" i="1"/>
  <c r="AH159" i="1"/>
  <c r="AF159" i="1"/>
  <c r="K159" i="1"/>
  <c r="AH158" i="1"/>
  <c r="AF158" i="1"/>
  <c r="K158" i="1"/>
  <c r="AH157" i="1"/>
  <c r="AF157" i="1"/>
  <c r="K157" i="1"/>
  <c r="AH156" i="1"/>
  <c r="AF156" i="1"/>
  <c r="K156" i="1"/>
  <c r="AH155" i="1"/>
  <c r="AF155" i="1"/>
  <c r="K155" i="1"/>
  <c r="AH154" i="1"/>
  <c r="AF154" i="1"/>
  <c r="K154" i="1"/>
  <c r="AH153" i="1"/>
  <c r="AF153" i="1"/>
  <c r="K153" i="1"/>
  <c r="AH152" i="1"/>
  <c r="AF152" i="1"/>
  <c r="K152" i="1"/>
  <c r="AH151" i="1"/>
  <c r="AF151" i="1"/>
  <c r="K151" i="1"/>
  <c r="AH150" i="1"/>
  <c r="AF150" i="1"/>
  <c r="K150" i="1"/>
  <c r="AH149" i="1"/>
  <c r="AF149" i="1"/>
  <c r="K149" i="1"/>
  <c r="AH148" i="1"/>
  <c r="AF148" i="1"/>
  <c r="K148" i="1"/>
  <c r="AH147" i="1"/>
  <c r="AF147" i="1"/>
  <c r="K147" i="1"/>
  <c r="AH146" i="1"/>
  <c r="AF146" i="1"/>
  <c r="K146" i="1"/>
  <c r="AH145" i="1"/>
  <c r="AF145" i="1"/>
  <c r="K145" i="1"/>
  <c r="AH144" i="1"/>
  <c r="AF144" i="1"/>
  <c r="K144" i="1"/>
  <c r="AH143" i="1"/>
  <c r="AF143" i="1"/>
  <c r="K143" i="1"/>
  <c r="AH142" i="1"/>
  <c r="AF142" i="1"/>
  <c r="K142" i="1"/>
  <c r="AH141" i="1"/>
  <c r="AF141" i="1"/>
  <c r="K141" i="1"/>
  <c r="AH140" i="1"/>
  <c r="AF140" i="1"/>
  <c r="K140" i="1"/>
  <c r="AH139" i="1"/>
  <c r="AF139" i="1"/>
  <c r="K139" i="1"/>
  <c r="AH138" i="1"/>
  <c r="AF138" i="1"/>
  <c r="K138" i="1"/>
  <c r="AH137" i="1"/>
  <c r="AF137" i="1"/>
  <c r="K137" i="1"/>
  <c r="AH136" i="1"/>
  <c r="AF136" i="1"/>
  <c r="K136" i="1"/>
  <c r="AH135" i="1"/>
  <c r="AF135" i="1"/>
  <c r="K135" i="1"/>
  <c r="AH134" i="1"/>
  <c r="AF134" i="1"/>
  <c r="K134" i="1"/>
  <c r="AH133" i="1"/>
  <c r="AF133" i="1"/>
  <c r="K133" i="1"/>
  <c r="AH132" i="1"/>
  <c r="AF132" i="1"/>
  <c r="K132" i="1"/>
  <c r="AH131" i="1"/>
  <c r="AF131" i="1"/>
  <c r="K131" i="1"/>
  <c r="AH130" i="1"/>
  <c r="AF130" i="1"/>
  <c r="K130" i="1"/>
  <c r="AH129" i="1"/>
  <c r="AF129" i="1"/>
  <c r="K129" i="1"/>
  <c r="AH128" i="1"/>
  <c r="AF128" i="1"/>
  <c r="K128" i="1"/>
  <c r="AH127" i="1"/>
  <c r="AF127" i="1"/>
  <c r="K127" i="1"/>
  <c r="AH126" i="1"/>
  <c r="AF126" i="1"/>
  <c r="K126" i="1"/>
  <c r="AH125" i="1"/>
  <c r="AF125" i="1"/>
  <c r="K125" i="1"/>
  <c r="AH124" i="1"/>
  <c r="AF124" i="1"/>
  <c r="K124" i="1"/>
  <c r="AH123" i="1"/>
  <c r="AF123" i="1"/>
  <c r="K123" i="1"/>
  <c r="AH122" i="1"/>
  <c r="AF122" i="1"/>
  <c r="K122" i="1"/>
  <c r="AH121" i="1"/>
  <c r="AF121" i="1"/>
  <c r="K121" i="1"/>
  <c r="AH120" i="1"/>
  <c r="AF120" i="1"/>
  <c r="K120" i="1"/>
  <c r="AH119" i="1"/>
  <c r="AF119" i="1"/>
  <c r="K119" i="1"/>
  <c r="AH118" i="1"/>
  <c r="AF118" i="1"/>
  <c r="K118" i="1"/>
  <c r="AH117" i="1"/>
  <c r="AF117" i="1"/>
  <c r="K117" i="1"/>
  <c r="AH116" i="1"/>
  <c r="AF116" i="1"/>
  <c r="K116" i="1"/>
  <c r="AH115" i="1"/>
  <c r="AF115" i="1"/>
  <c r="K115" i="1"/>
  <c r="AH114" i="1"/>
  <c r="AF114" i="1"/>
  <c r="K114" i="1"/>
  <c r="AH113" i="1"/>
  <c r="AF113" i="1"/>
  <c r="K113" i="1"/>
  <c r="AH112" i="1"/>
  <c r="AF112" i="1"/>
  <c r="K112" i="1"/>
  <c r="AH111" i="1"/>
  <c r="AF111" i="1"/>
  <c r="K111" i="1"/>
  <c r="AH110" i="1"/>
  <c r="AF110" i="1"/>
  <c r="K110" i="1"/>
  <c r="AH109" i="1"/>
  <c r="AF109" i="1"/>
  <c r="K109" i="1"/>
  <c r="AH108" i="1"/>
  <c r="AF108" i="1"/>
  <c r="K108" i="1"/>
  <c r="AH107" i="1"/>
  <c r="AF107" i="1"/>
  <c r="K107" i="1"/>
  <c r="AH106" i="1"/>
  <c r="AF106" i="1"/>
  <c r="K106" i="1"/>
  <c r="AH105" i="1"/>
  <c r="AF105" i="1"/>
  <c r="K105" i="1"/>
  <c r="AH104" i="1"/>
  <c r="AF104" i="1"/>
  <c r="K104" i="1"/>
  <c r="AH103" i="1"/>
  <c r="AF103" i="1"/>
  <c r="K103" i="1"/>
  <c r="AH102" i="1"/>
  <c r="AF102" i="1"/>
  <c r="K102" i="1"/>
  <c r="AH101" i="1"/>
  <c r="AF101" i="1"/>
  <c r="K101" i="1"/>
  <c r="AH100" i="1"/>
  <c r="AF100" i="1"/>
  <c r="K100" i="1"/>
  <c r="AH99" i="1"/>
  <c r="AF99" i="1"/>
  <c r="K99" i="1"/>
  <c r="AH98" i="1"/>
  <c r="AF98" i="1"/>
  <c r="K98" i="1"/>
  <c r="AH97" i="1"/>
  <c r="AF97" i="1"/>
  <c r="K97" i="1"/>
  <c r="AH96" i="1"/>
  <c r="AF96" i="1"/>
  <c r="K96" i="1"/>
  <c r="AH95" i="1"/>
  <c r="AF95" i="1"/>
  <c r="K95" i="1"/>
  <c r="AH94" i="1"/>
  <c r="AF94" i="1"/>
  <c r="K94" i="1"/>
  <c r="AH93" i="1"/>
  <c r="AF93" i="1"/>
  <c r="K93" i="1"/>
  <c r="AH92" i="1"/>
  <c r="AF92" i="1"/>
  <c r="K92" i="1"/>
  <c r="AH91" i="1"/>
  <c r="AF91" i="1"/>
  <c r="K91" i="1"/>
  <c r="AH90" i="1"/>
  <c r="AF90" i="1"/>
  <c r="K90" i="1"/>
  <c r="AH89" i="1"/>
  <c r="AF89" i="1"/>
  <c r="K89" i="1"/>
  <c r="AH88" i="1"/>
  <c r="AF88" i="1"/>
  <c r="K88" i="1"/>
  <c r="AH87" i="1"/>
  <c r="AF87" i="1"/>
  <c r="K87" i="1"/>
  <c r="AH86" i="1"/>
  <c r="AF86" i="1"/>
  <c r="K86" i="1"/>
  <c r="AH85" i="1"/>
  <c r="AF85" i="1"/>
  <c r="K85" i="1"/>
  <c r="AH84" i="1"/>
  <c r="AF84" i="1"/>
  <c r="K84" i="1"/>
  <c r="AH83" i="1"/>
  <c r="AF83" i="1"/>
  <c r="K83" i="1"/>
  <c r="AH82" i="1"/>
  <c r="AF82" i="1"/>
  <c r="K82" i="1"/>
  <c r="AH81" i="1"/>
  <c r="AF81" i="1"/>
  <c r="K81" i="1"/>
  <c r="AH80" i="1"/>
  <c r="AF80" i="1"/>
  <c r="K80" i="1"/>
  <c r="AH79" i="1"/>
  <c r="AF79" i="1"/>
  <c r="K79" i="1"/>
  <c r="AH78" i="1"/>
  <c r="AF78" i="1"/>
  <c r="K78" i="1"/>
  <c r="AH77" i="1"/>
  <c r="AF77" i="1"/>
  <c r="K77" i="1"/>
  <c r="AH76" i="1"/>
  <c r="AF76" i="1"/>
  <c r="K76" i="1"/>
  <c r="AH75" i="1"/>
  <c r="AF75" i="1"/>
  <c r="K75" i="1"/>
  <c r="AH74" i="1"/>
  <c r="AF74" i="1"/>
  <c r="K74" i="1"/>
  <c r="AH73" i="1"/>
  <c r="AF73" i="1"/>
  <c r="K73" i="1"/>
  <c r="AH72" i="1"/>
  <c r="AF72" i="1"/>
  <c r="K72" i="1"/>
  <c r="AH71" i="1"/>
  <c r="AF71" i="1"/>
  <c r="K71" i="1"/>
  <c r="AH70" i="1"/>
  <c r="AF70" i="1"/>
  <c r="K70" i="1"/>
  <c r="AH69" i="1"/>
  <c r="AF69" i="1"/>
  <c r="K69" i="1"/>
  <c r="AH68" i="1"/>
  <c r="AF68" i="1"/>
  <c r="K68" i="1"/>
  <c r="AH67" i="1"/>
  <c r="AF67" i="1"/>
  <c r="K67" i="1"/>
  <c r="AH66" i="1"/>
  <c r="AF66" i="1"/>
  <c r="K66" i="1"/>
  <c r="AH65" i="1"/>
  <c r="AF65" i="1"/>
  <c r="K65" i="1"/>
  <c r="AH64" i="1"/>
  <c r="AF64" i="1"/>
  <c r="K64" i="1"/>
  <c r="AH63" i="1"/>
  <c r="AF63" i="1"/>
  <c r="K63" i="1"/>
  <c r="AH62" i="1"/>
  <c r="AF62" i="1"/>
  <c r="K62" i="1"/>
  <c r="AH61" i="1"/>
  <c r="AF61" i="1"/>
  <c r="K61" i="1"/>
  <c r="AH60" i="1"/>
  <c r="AF60" i="1"/>
  <c r="K60" i="1"/>
  <c r="AH59" i="1"/>
  <c r="AF59" i="1"/>
  <c r="K59" i="1"/>
  <c r="AH58" i="1"/>
  <c r="AF58" i="1"/>
  <c r="K58" i="1"/>
  <c r="AH57" i="1"/>
  <c r="AF57" i="1"/>
  <c r="K57" i="1"/>
  <c r="AH56" i="1"/>
  <c r="AF56" i="1"/>
  <c r="K56" i="1"/>
  <c r="AH55" i="1"/>
  <c r="AF55" i="1"/>
  <c r="K55" i="1"/>
  <c r="AH54" i="1"/>
  <c r="AF54" i="1"/>
  <c r="K54" i="1"/>
  <c r="AH53" i="1"/>
  <c r="AF53" i="1"/>
  <c r="K53" i="1"/>
  <c r="AH52" i="1"/>
  <c r="AF52" i="1"/>
  <c r="K52" i="1"/>
  <c r="AH51" i="1"/>
  <c r="AF51" i="1"/>
  <c r="K51" i="1"/>
  <c r="AH50" i="1"/>
  <c r="AF50" i="1"/>
  <c r="K50" i="1"/>
  <c r="AH49" i="1"/>
  <c r="AF49" i="1"/>
  <c r="K49" i="1"/>
  <c r="AH48" i="1"/>
  <c r="AF48" i="1"/>
  <c r="K48" i="1"/>
  <c r="AH47" i="1"/>
  <c r="AF47" i="1"/>
  <c r="K47" i="1"/>
  <c r="AH46" i="1"/>
  <c r="AF46" i="1"/>
  <c r="K46" i="1"/>
  <c r="AH45" i="1"/>
  <c r="AF45" i="1"/>
  <c r="K45" i="1"/>
  <c r="AH44" i="1"/>
  <c r="AF44" i="1"/>
  <c r="K44" i="1"/>
  <c r="AH43" i="1"/>
  <c r="AF43" i="1"/>
  <c r="K43" i="1"/>
  <c r="AH42" i="1"/>
  <c r="AF42" i="1"/>
  <c r="K42" i="1"/>
  <c r="AH41" i="1"/>
  <c r="AF41" i="1"/>
  <c r="K41" i="1"/>
  <c r="AH40" i="1"/>
  <c r="AF40" i="1"/>
  <c r="K40" i="1"/>
  <c r="AH39" i="1"/>
  <c r="AF39" i="1"/>
  <c r="K39" i="1"/>
  <c r="AH38" i="1"/>
  <c r="AF38" i="1"/>
  <c r="K38" i="1"/>
  <c r="AH37" i="1"/>
  <c r="AF37" i="1"/>
  <c r="K37" i="1"/>
  <c r="AH36" i="1"/>
  <c r="AF36" i="1"/>
  <c r="K36" i="1"/>
  <c r="AH35" i="1"/>
  <c r="AF35" i="1"/>
  <c r="K35" i="1"/>
  <c r="AH34" i="1"/>
  <c r="AF34" i="1"/>
  <c r="K34" i="1"/>
  <c r="AH33" i="1"/>
  <c r="AF33" i="1"/>
  <c r="K33" i="1"/>
  <c r="AH32" i="1"/>
  <c r="AF32" i="1"/>
  <c r="K32" i="1"/>
  <c r="AH31" i="1"/>
  <c r="AF31" i="1"/>
  <c r="K31" i="1"/>
  <c r="AH30" i="1"/>
  <c r="AF30" i="1"/>
  <c r="K30" i="1"/>
  <c r="AH29" i="1"/>
  <c r="AF29" i="1"/>
  <c r="K29" i="1"/>
  <c r="AH28" i="1"/>
  <c r="AF28" i="1"/>
  <c r="K28" i="1"/>
  <c r="AH27" i="1"/>
  <c r="AF27" i="1"/>
  <c r="K27" i="1"/>
  <c r="AH26" i="1"/>
  <c r="AF26" i="1"/>
  <c r="K26" i="1"/>
  <c r="AH25" i="1"/>
  <c r="AF25" i="1"/>
  <c r="K25" i="1"/>
  <c r="AH24" i="1"/>
  <c r="AF24" i="1"/>
  <c r="K24" i="1"/>
  <c r="AH23" i="1"/>
  <c r="AF23" i="1"/>
  <c r="K23" i="1"/>
  <c r="AH22" i="1"/>
  <c r="AF22" i="1"/>
  <c r="K22" i="1"/>
  <c r="AH16" i="1"/>
  <c r="AF16" i="1"/>
  <c r="K16" i="1"/>
  <c r="AH15" i="1"/>
  <c r="AF15" i="1"/>
  <c r="K15" i="1"/>
  <c r="K14" i="1"/>
  <c r="AF14" i="1"/>
  <c r="AF278" i="1" l="1"/>
  <c r="T300" i="1"/>
</calcChain>
</file>

<file path=xl/sharedStrings.xml><?xml version="1.0" encoding="utf-8"?>
<sst xmlns="http://schemas.openxmlformats.org/spreadsheetml/2006/main" count="2483" uniqueCount="1051">
  <si>
    <t>VEEDURIA DISTRITAL - RENDICION DE CUENTAS DE LA GESTION CONTRACTUAL EN EL DISTRITO CAPITAL (Acuerdo 380 de 2009)</t>
  </si>
  <si>
    <t>1- INFORMACION GENERAL</t>
  </si>
  <si>
    <t>2- INFORMACION FINANCIERA</t>
  </si>
  <si>
    <t xml:space="preserve">3 - PLAZOS </t>
  </si>
  <si>
    <t xml:space="preserve">4 - ESTADO </t>
  </si>
  <si>
    <t>5. %  Avance y/o cumplimiento</t>
  </si>
  <si>
    <t>Número Contrato</t>
  </si>
  <si>
    <t>Modalidad de Selección</t>
  </si>
  <si>
    <t>Objeto</t>
  </si>
  <si>
    <t>Presupuesto</t>
  </si>
  <si>
    <t>Contratista</t>
  </si>
  <si>
    <t>Giros
(Valor en pesos)</t>
  </si>
  <si>
    <t>Fecha de suscripción (DD/MM/AAAA)</t>
  </si>
  <si>
    <t>Fecha de inicio (DD/MM/AAAA)</t>
  </si>
  <si>
    <t>Fecha de terminación (DD/MM/AAAA)</t>
  </si>
  <si>
    <t>Prórroga</t>
  </si>
  <si>
    <t>En Ejecución</t>
  </si>
  <si>
    <t>Terminado</t>
  </si>
  <si>
    <t>Liquidado</t>
  </si>
  <si>
    <t>% Avance y/o Cumplimiento</t>
  </si>
  <si>
    <t>Número Programa</t>
  </si>
  <si>
    <t>Número Proyecto</t>
  </si>
  <si>
    <t>TOTALES</t>
  </si>
  <si>
    <t>OBSERVACIONES INICIALES</t>
  </si>
  <si>
    <t>Diligencie la totalidad de celdas requeridas.</t>
  </si>
  <si>
    <t>Entidad</t>
  </si>
  <si>
    <t>Sector</t>
  </si>
  <si>
    <t>Presupuesto Disponible Inversión Directa</t>
  </si>
  <si>
    <t>Presupuesto Disponible Funcionamiento</t>
  </si>
  <si>
    <t>Presupuesto Disponible Operación</t>
  </si>
  <si>
    <t>Número de Contrato</t>
  </si>
  <si>
    <t>1. Obra :</t>
  </si>
  <si>
    <t>2. Consultoría:</t>
  </si>
  <si>
    <t>3. Interventoría:</t>
  </si>
  <si>
    <t>4. Contrato de Prestación de servicios:</t>
  </si>
  <si>
    <t>5. Contrato de Prestación de servicios profesionales y de apoyo a la gestión:</t>
  </si>
  <si>
    <t>6. Compraventa de bienes muebles:</t>
  </si>
  <si>
    <t>7. Compraventa de bienes inmuebles:</t>
  </si>
  <si>
    <t>8. Arrendamiento de bienes muebles</t>
  </si>
  <si>
    <t>9. Arrendamiento de bienes inmuebles:</t>
  </si>
  <si>
    <t>10. Seguros:</t>
  </si>
  <si>
    <t>11. Suministro:</t>
  </si>
  <si>
    <t>12. Empréstitos:</t>
  </si>
  <si>
    <t>13. Fiducia mercantil o encargo fiduciario:</t>
  </si>
  <si>
    <t>14. Concesión:</t>
  </si>
  <si>
    <t>15. Convenios de cooperación:</t>
  </si>
  <si>
    <t>16. Convenios/Contratos interadministrativos:</t>
  </si>
  <si>
    <t>18. Asociaciones Público Privadas:</t>
  </si>
  <si>
    <t>19. Otros:</t>
  </si>
  <si>
    <t>Los demás tipos de contratos que no se encuentren definidos en las anteriores tipologías.</t>
  </si>
  <si>
    <t>Valor Final</t>
  </si>
  <si>
    <t>Giros</t>
  </si>
  <si>
    <t>Fecha de Suscripción</t>
  </si>
  <si>
    <t>Estado</t>
  </si>
  <si>
    <t>% Avance y/o cumplimiento</t>
  </si>
  <si>
    <t>Año</t>
  </si>
  <si>
    <t>Cod_BMT</t>
  </si>
  <si>
    <t>Programa - Bogotá Mejor para Todos</t>
  </si>
  <si>
    <t>Desarrollo integral desde la gestación hasta la adolescencia</t>
  </si>
  <si>
    <t>Desarrollo integral para la felicidad y el ejercicio de la ciudadanía</t>
  </si>
  <si>
    <t>Atención integral y eficiente en salud</t>
  </si>
  <si>
    <t>Modernización de la infraestructura física y tecnológica en salud</t>
  </si>
  <si>
    <t>Prevención y atención de la maternidad y la paternidad tempranas</t>
  </si>
  <si>
    <t>Inclusión educativa para la equidad</t>
  </si>
  <si>
    <t>Calidad educativa para todos</t>
  </si>
  <si>
    <t>Acceso con calidad a la educación superior</t>
  </si>
  <si>
    <t>Mujeres protagonistas, activas y empoderadas en el cierre de brechas de género</t>
  </si>
  <si>
    <t>Igualdad y autonomía para una Bogotá incluyente</t>
  </si>
  <si>
    <t>Fortalecimiento del Sistema de Protección Integral a Mujeres Víctimas de Violencia - SOFIA</t>
  </si>
  <si>
    <t>Integración social para una ciudad de oportunidades</t>
  </si>
  <si>
    <t>Equipo por la educación para el reencuentro, la reconciliación y la paz</t>
  </si>
  <si>
    <t>Bogotá vive los derechos humanos</t>
  </si>
  <si>
    <t>Justicia para todos: consolidación del Sistema Distrital de Justicia</t>
  </si>
  <si>
    <t>Cambio cultural y construcción del tejido social para la vida</t>
  </si>
  <si>
    <t>Mejores oportunidades para el desarrollo a través de la cultura, la recreación y el deporte</t>
  </si>
  <si>
    <t>Desarrollo rural sostenible</t>
  </si>
  <si>
    <t>Fundamentar el desarrollo económico en la generación y uso del conocimiento para mejorar la competitividad de la Ciudad Región</t>
  </si>
  <si>
    <t>Bogotá, ciudad inteligente</t>
  </si>
  <si>
    <t>Elevar la eficiencia de los mercados de la ciudad</t>
  </si>
  <si>
    <t>Generar alternativas de ingreso y empleo de mejor calidad</t>
  </si>
  <si>
    <t>Infraestructura para el desarrollo del hábitat</t>
  </si>
  <si>
    <t>Intervenciones integrales del hábitat</t>
  </si>
  <si>
    <t>Suelo para reducir el déficit habitacional de suelo urbanizable, vivienda y soportes urbanos</t>
  </si>
  <si>
    <t>Recuperación, incorporación, vida urbana y control de la ilegalidad</t>
  </si>
  <si>
    <t>Información relevante e integral para la planeación territorial</t>
  </si>
  <si>
    <t>Financiación para el Desarrollo Territorial</t>
  </si>
  <si>
    <t>Proyectos urbanos integrales con visión de ciudad</t>
  </si>
  <si>
    <t>Recuperación y manejo de la Estructura Ecológica Principal</t>
  </si>
  <si>
    <t>Familias protegidas y adaptadas al cambio climático</t>
  </si>
  <si>
    <t>Mejor movilidad para todos</t>
  </si>
  <si>
    <t>Espacio público, derecho de todos</t>
  </si>
  <si>
    <t>Ambiente sano para la equidad y disfrute del ciudadano</t>
  </si>
  <si>
    <t>Gestión de la huella ambiental urbana</t>
  </si>
  <si>
    <t>Articulación regional y planeación integral del transporte</t>
  </si>
  <si>
    <t>Gobernanza e influencia local, regional e internacional</t>
  </si>
  <si>
    <t>Transparencia, gestión pública y servicio a la ciudadanía</t>
  </si>
  <si>
    <t>Seguridad y convivencia para todos</t>
  </si>
  <si>
    <t>Bogotá mejor para las víctimas, la paz y la reconciliación</t>
  </si>
  <si>
    <t>Modernización institucional</t>
  </si>
  <si>
    <t>Mejorar y fortalecer el recaudo tributario de la ciudad e impulsar el uso de mecanismos de vinculación de capital privado</t>
  </si>
  <si>
    <t>Bogotá, una ciudad digital</t>
  </si>
  <si>
    <t>Gobierno y ciudadanía digital</t>
  </si>
  <si>
    <t>Consolidar el turismo como factor de desarrollo, confianza y felicidad para Bogotá Región</t>
  </si>
  <si>
    <t>Procedimiento o causal</t>
  </si>
  <si>
    <t xml:space="preserve">Contratación mínima cuantia </t>
  </si>
  <si>
    <t>Licitación pública</t>
  </si>
  <si>
    <t xml:space="preserve">Régimen privado </t>
  </si>
  <si>
    <t>Contratación directa</t>
  </si>
  <si>
    <t xml:space="preserve">Selección abreviada </t>
  </si>
  <si>
    <t>Urgencia manifiesta</t>
  </si>
  <si>
    <t>Contratación de empréstitos</t>
  </si>
  <si>
    <t>Contratos interadministrativos</t>
  </si>
  <si>
    <t>Contratación de bienes y servicios en el sector Defensa y en el Departamento Administrativo de Seguridad, DAS</t>
  </si>
  <si>
    <t>Contratos para el desarrollo de actividades científicas y tecnológicas</t>
  </si>
  <si>
    <t>Contratos de encargo fiduciario que celebren las entidades territoriales cuando inician el Acuerdo de Reestructuración de Pasivos</t>
  </si>
  <si>
    <t>Cuando no exista pluralidad de oferentes en el mercado</t>
  </si>
  <si>
    <t>Prestación de servicios profesionales y de apoyo a la gestión, o para la ejecución de trabajos artísticos que sólo puedan encomendarse a determinadas personas naturales;</t>
  </si>
  <si>
    <t>El arrendamiento o adquisición de inmuebles</t>
  </si>
  <si>
    <t>Contratación de bienes y servicios de la Dirección Nacional de Inteligencia (DNI)</t>
  </si>
  <si>
    <t>Decreto 92 de 2017</t>
  </si>
  <si>
    <t>Regimen especial</t>
  </si>
  <si>
    <t>No aplica</t>
  </si>
  <si>
    <t xml:space="preserve">Subasta inversa </t>
  </si>
  <si>
    <t>Bolsas de productos</t>
  </si>
  <si>
    <t xml:space="preserve">Acuerdo marco de precios </t>
  </si>
  <si>
    <t xml:space="preserve">Selección abreviada por menor cuantía </t>
  </si>
  <si>
    <t>Valor total reducciones (En valor negativo)</t>
  </si>
  <si>
    <t xml:space="preserve">Valor total de adiciones </t>
  </si>
  <si>
    <t>Plazo en días</t>
  </si>
  <si>
    <t>Prorroga en días</t>
  </si>
  <si>
    <t>Nombre del contratista</t>
  </si>
  <si>
    <t>Valor Inicial del contrato</t>
  </si>
  <si>
    <t>Celebrado o por iniciar</t>
  </si>
  <si>
    <t>Equivalencia número de programa</t>
  </si>
  <si>
    <t>CONTRATOS DE PRESTACIÓN DE SERVICIOS PROFESIONALES Y DE APOYO A LA GESTIÓN</t>
  </si>
  <si>
    <t>OBRA PÚBLICA</t>
  </si>
  <si>
    <t>CONSULTORÍA</t>
  </si>
  <si>
    <t>INTERVENTORÍA</t>
  </si>
  <si>
    <t>CONTRATOS DE PRESTACIÓN DE SERVICIOS</t>
  </si>
  <si>
    <t>COMPRAVENTA DE BIENES MUEBLES</t>
  </si>
  <si>
    <t>COMPRAVENTA DE BIENES INMUEBLES</t>
  </si>
  <si>
    <t>ARRENDAMIENTO DE BIENES MUEBLES</t>
  </si>
  <si>
    <t>ARRENDAMIENTO DE BIENES INMUEBLES</t>
  </si>
  <si>
    <t>SEGUROS</t>
  </si>
  <si>
    <t>SUMINISTRO</t>
  </si>
  <si>
    <t>EMPRESTITOS</t>
  </si>
  <si>
    <t>FIDUCIA MERCANTIL O ENCARGO FIDUCIARIO</t>
  </si>
  <si>
    <t xml:space="preserve">CONCESIÓN </t>
  </si>
  <si>
    <t>CONVENIOS DE COOPERACION</t>
  </si>
  <si>
    <t>CONTRATOS INTERADMINISTRATIVOS</t>
  </si>
  <si>
    <t xml:space="preserve">CONVENIOS DE APOYO Y/O CONVENIOS DE ASOCIACIÓN </t>
  </si>
  <si>
    <t>ASOCIACIONES PÚBLICO PRIVADAS</t>
  </si>
  <si>
    <t>OTROS</t>
  </si>
  <si>
    <t xml:space="preserve">Equivalencia Tipo de contrato </t>
  </si>
  <si>
    <t>Cargo:</t>
  </si>
  <si>
    <t>Dependencia</t>
  </si>
  <si>
    <t xml:space="preserve">Teléfono: </t>
  </si>
  <si>
    <t>Correo Electrónico</t>
  </si>
  <si>
    <t xml:space="preserve">Tipo de Contrato        </t>
  </si>
  <si>
    <t xml:space="preserve">Valor Final </t>
  </si>
  <si>
    <t>Número  de Identificación
del contratista</t>
  </si>
  <si>
    <t>Anulado</t>
  </si>
  <si>
    <t>Funcionamiento</t>
  </si>
  <si>
    <t>Inversión</t>
  </si>
  <si>
    <t>Operación</t>
  </si>
  <si>
    <t xml:space="preserve">Afectación </t>
  </si>
  <si>
    <t>selección abreviada</t>
  </si>
  <si>
    <t>contratacion directa</t>
  </si>
  <si>
    <t>afectacion</t>
  </si>
  <si>
    <t>Recomendamos leer cuidadosamente y poner en práctica las instrucciones que se explican en este instructivo. De la calidad de la información que se registre, depende en gran medida la calidad del informe de rendición de cuentas de la Gestión Contractual que presenta el Alcalde Mayor, consolidado por la Veeduría Distrital.</t>
  </si>
  <si>
    <t>La información que se registre en la base, debe coincidir con los reportes realizados en PREDIS y en el SECOP</t>
  </si>
  <si>
    <t>ENCABEZADO DEL FORMATO</t>
  </si>
  <si>
    <t>Indique el nombre completo de la Entidad.</t>
  </si>
  <si>
    <t>Relacione el sector al cual pertenece la Entidad.</t>
  </si>
  <si>
    <t xml:space="preserve">Presupuesto comprometido de inversión </t>
  </si>
  <si>
    <t xml:space="preserve">Presupuesto comprometido funcionamiento </t>
  </si>
  <si>
    <t>Presupuesto comprometido operación mediante contratos:</t>
  </si>
  <si>
    <t>Nombre de quien diligencia el formato:</t>
  </si>
  <si>
    <t>Indique el nombre completo, cargo, número de teléfono con extensión y correo electrónico del funcionario que diligencia el formato y que posteriormente realizará los ajustes y aclaraciones a que haya lugar por solicitud de la Veeduría Distrital.</t>
  </si>
  <si>
    <t>1- INFORMACIÓN GENERAL</t>
  </si>
  <si>
    <t>Registre el año de celebración del contrato.</t>
  </si>
  <si>
    <t>Tipo de Contrato:</t>
  </si>
  <si>
    <t xml:space="preserve">Son contratos de obra los que celebren las entidades estatales para la construcción, mantenimiento, instalación y, en general, para la realización de cualquier otro trabajo material sobre bienes inmuebles, cualquiera que sea la modalidad de ejecución y pago. Numeral 1 del Artículo 32 de la Ley 80 de 1993. </t>
  </si>
  <si>
    <t xml:space="preserve">Aquellos que celebran las entidades estatales, referidos a los estudios necesarios para la ejecución de proyectos de inversión, de diagnósticos, prefactibilidad o factibilidad para programas o proyectos específicos, así como a las asesorías técnicas de coordinación, control y supervisión. Numeral 2 del Artículo 32 de la Ley 80 de 1993. </t>
  </si>
  <si>
    <t>Son contratos de prestación de servicios los que celebren las entidades estatales para desarrollar actividades relacionadas con la administración o funcionamiento de la entidad. Numeral 3 del Artículo 32 de la Ley 80 de 1993.</t>
  </si>
  <si>
    <t>Corresponden a aquellos de naturaleza intelectual diferentes a los de consultoría que se derivan del cumplimiento de las funciones de la entidad estatal; así como los relacionados con actividades operativas, logísticas, o asistenciales. Art. 2.2.1.2.1.4.9, Decreto 1082 de 2015</t>
  </si>
  <si>
    <t>Son aquellos contratos donde se transfiere el dominio de un bien mueble (aquellos susceptibles de ser trasladadas de un lugar a otro sin alterar ni su forma ni su esencia, tal es el caso del mobiliario y equipo de oficina, maquinaria, automóviles, etc.), cuya ejecución se agota de manera instantánea. Artículo 660, Código Civil.</t>
  </si>
  <si>
    <t>Son aquellos contratos donde se transfiere el dominio de un bien inmueble (todos aquellos bienes considerados bienes raíces, por tener de común la circunstancia de estar íntimamente ligados al suelo, unidos de modo inseparable, física o jurídicamente, al terreno). Artículo 656, Código Civil.</t>
  </si>
  <si>
    <t xml:space="preserve">El seguro es un contrato, en virtud del cual una persona jurídica llamada asegurador, asume, a cambio de una prima, un riesgo que le es trasladado por una persona natural o jurídica llamado tomador y en el cual éste tiene un interés asegurable, con el fin de indemnizarlo, en el evento de que ocurra la realización del riesgo amparado. de conformidad con el Título V, del Libro Cuarto del Código de Comercio </t>
  </si>
  <si>
    <t>El suministro es el contrato por el cual una parte se obliga, a cambio de una contraprestación, a cumplir en favor de otra, en forma independiente, prestaciones periódicas o continuadas de cosas o servicios. Artículo 968, Código de Comercio</t>
  </si>
  <si>
    <t>Son contratos que tienen por objeto la administración o el manejo de los recursos vinculados a los contratos que tales entidades celebren. Numeral 5 de Articulo 32 de la Ley 80 de 1993.</t>
  </si>
  <si>
    <t>Son aquellos mediante los cuales se formaliza la asistencia, ayuda, auxilio, soporte o colaboración entre entidades de una misma nación, de distintos países o por parte de organizaciones internacionales de naturaleza pública o privada a favor de entidades públicas. Artículo 20 de la ley 1150</t>
  </si>
  <si>
    <t>El convenio interadministrativo es el negocio jurídico en el cual están presentes dos entidades públicas en desarrollo de relaciones interadministrativas cuyo objeto es coordinar, cooperar, colaborar o distribuir competencias en la realización de funciones administrativas de interés común a los sujetos negóciales. Artículo 95 de la ley 489 de 1998.</t>
  </si>
  <si>
    <t>17. Convenios de Apoyo y/o Convenios de Asociación:</t>
  </si>
  <si>
    <t>Los contratos con personas naturales o jurídicas que se celebran en desarrollo de lo dispuesto en el Decreto 1508 de 2012.</t>
  </si>
  <si>
    <t>Para las adiciones a contratos de años anteriores se debe diligenciar la modalidad de selección del contrato adicionado o modificado</t>
  </si>
  <si>
    <t>Registre el objeto del contrato.</t>
  </si>
  <si>
    <t>Registre la afectación según la clasificación de cuentas del presupuesto de gastos. Funcionamiento, Inversión y Operación, esta última aplica únicamente para entidades de régimen privado. La celda solamente permite registrar estas tres opciones.</t>
  </si>
  <si>
    <t>Número Programa:</t>
  </si>
  <si>
    <t>Número Proyecto:</t>
  </si>
  <si>
    <t>Número de Identificación del contratista:</t>
  </si>
  <si>
    <t xml:space="preserve">Indicar el número de identificación del contratista persona natural o jurídica con quien se suscribió el contrato, sin digito de verificación (DV), el formato de celda no permite guiones, puntos o comas, solo números. </t>
  </si>
  <si>
    <t>Nombre del Contratista</t>
  </si>
  <si>
    <t>Indicar el nombre del contratista, persona natural o jurídica.</t>
  </si>
  <si>
    <t>2- INFORMACIÓN FINANCIERA</t>
  </si>
  <si>
    <t xml:space="preserve">Valor Inicial </t>
  </si>
  <si>
    <t>Excluya las reservas de apropiación y cuentas por pagar.</t>
  </si>
  <si>
    <t xml:space="preserve">Número de reducciones </t>
  </si>
  <si>
    <t>Diligencie esta columna solo en el caso de reducciones, reintegros, liberaciones, saldos a favor o cualquier factor que disminuya el valor de los contratos con cargo a la vigencia.</t>
  </si>
  <si>
    <t>Registre en esta celda la cantidad de reducciones que se realizaron al contrato.</t>
  </si>
  <si>
    <t xml:space="preserve">Número de adiciones </t>
  </si>
  <si>
    <t>3- PLAZOS</t>
  </si>
  <si>
    <t>Fecha de inicio</t>
  </si>
  <si>
    <t>Fecha de terminación</t>
  </si>
  <si>
    <t>Esta columna contiene el plazo inicial del contrato con el número total de días a ejecutar (sólo número de días, no mes, no texto).</t>
  </si>
  <si>
    <t>Prórroga en días</t>
  </si>
  <si>
    <t>En caso de presentarse este evento, indicar en días, el tiempo por el cual se prorrogó el contrato a partir de la fecha inicial de terminación (sólo número de días, no mes, no texto).</t>
  </si>
  <si>
    <t>Marque con una X en la respectiva columna si el contrato se encuentra Anulado, Por Iniciar, En Ejecución, Terminado o Liquidado.</t>
  </si>
  <si>
    <t>Valor total de adiciones</t>
  </si>
  <si>
    <t>Esta columna se encuentra formulada y bloqueada, sí el valor final no coincide, es porque están mal diligenciadas las columnas valor inicial, valor de reducciones y/o valor de adiciones. En tal caso se debe verificar dicha información.</t>
  </si>
  <si>
    <t>Las bases donde dichos valores no coincidan serán devueltas por la Veeduría Distrital a cada entidad para los respectivos ajustes.</t>
  </si>
  <si>
    <t>INFORMACION GENERAL DE CONTRATACION ENTIDADES DISTRITALES -  ENERO 1 A DICIEMBRE 31 DE 2018</t>
  </si>
  <si>
    <t>Número de proceso contractual</t>
  </si>
  <si>
    <t>Concurso de méritos</t>
  </si>
  <si>
    <t>Número de reducciones</t>
  </si>
  <si>
    <t>Número de adiciones</t>
  </si>
  <si>
    <t>Una vez incluidos todos los contratos de la vigencia 2018, a continuación diligencie las filas con la información correspondiente a las adiciones efectuadas con cargo a la vigencia 2018 de contratos suscritos en vigencias anteriores. 
La información general: modalidad de selección, tipología contractual, objeto, entre otros, debe corresponder a la información del contrato inicial que fue adicionado o modificado. Para estos casos el valor final del contrato es el mismo valor de la adición realizada en la vigencia 2018, no debe sumar el valor inicial del contrato de otras vigencias.</t>
  </si>
  <si>
    <t>OTROS GASTOS</t>
  </si>
  <si>
    <t>Indique el valor total del presupuesto disponible de inversión directa, de acuerdo con el PREDIS, a 31 de diciembre de 2018. http://www.shd.gov.co/shd/informes-presupuestales</t>
  </si>
  <si>
    <t>Escriba el valor total del presupuesto comprometido de inversión directa, de acuerdo con el PREDIS a 31 de diciembre de 2018. http://www.shd.gov.co/shd/informes-presupuestales</t>
  </si>
  <si>
    <t>Indique el valor total del presupuesto de funcionamiento disponible, de acuerdo con el PREDIS a 31 de diciembre de 2018. http://www.shd.gov.co/shd/informes-presupuestales</t>
  </si>
  <si>
    <t>INSTRUCTIVO PARA DILIGENCIAMIENTO DEL FORMATO DE RENDICIÓN DE CUENTAS A 31 DE DICIEMBRE DE 2018</t>
  </si>
  <si>
    <t>Escriba el monto del presupuesto de funcionamiento, comprometido mediante contratos, de acuerdo con el PREDIS a 31 de diciembre de 2018. http://www.shd.gov.co/shd/informes-presupuestales</t>
  </si>
  <si>
    <t>Una vez terminado el registro de los contratos con cargo a la vigencia 2018, en las siguientes filas registre la información correspondiente a las adiciones efectuadas con cargo a la vigencia 2018 de contratos suscritos en vigencias anteriores, especificando el año de suscripción en la columna dos.</t>
  </si>
  <si>
    <t>Relacione el número de proceso con el cual se encuentra publicado el contrato en el SECOP. Ejemplo 005-FDLU-2018.</t>
  </si>
  <si>
    <t>Registre el valor inicial del contrato con cargo a la vigencia 2018, el formato de celda no permite guiones, puntos, comas o texto escrito. Esta columna solo debe contener información numérica.</t>
  </si>
  <si>
    <t>Para las adiciones a contratos de años anteriores se debe registrar en esta columna la fecha de suscripción de la adición en la vigencia 2018.</t>
  </si>
  <si>
    <t>4- ESTADO A 31 DE DICIEMBRE DE 2018</t>
  </si>
  <si>
    <t>20. Otros gastos</t>
  </si>
  <si>
    <t>En caso de haber realizado apropiaciones presupuestales en la vigencia 2018 a través de resoluciones, caja menor, honorarios ediles, servicios públicos, entre otros.</t>
  </si>
  <si>
    <t>En caso de haber realizado apropiaciones presupuestales en la vigencia 2018 a través de resoluciones, caja menor, honorarios ediles, servicios públicos, debe relacionar dicha información al final de la base, indicando de que se trata la apropiación y el programa a que corresponde, para estos casos en la columna tipo de contrato marque 20 que corresponde a otros gastos, deje en blanco la columna de modalidad de selección.</t>
  </si>
  <si>
    <t>Identifíquelo de acuerdo con el código presupuestal del plan de desarrollo Bogotá Mejor Para Todos. Si un mismo contrato afecta más de un código presupuestal discrimine el contrato por cada código que afecte en filas separadas. Si se registra el número del programa (de 1 a 45), automáticamente en la columna siguiente aparece el nombre del mismo. Recuerde que al sumar los valores finales de cada programa deben coincidir con los valores reportados en PREDIS a 31 de diciembre de 2018. http://www.shd.gov.co/shd/informes-presupuestales</t>
  </si>
  <si>
    <t>Registre el valor total de las reducciones (negativo -) que se realizaron al contrato, el formato de celda no permite guiones, puntos, comas o texto escrito. Esta columna solo debe contener información numérica.</t>
  </si>
  <si>
    <t>Diligencie esta columna, solo en el caso de que se hayan hecho, la cantidad de adiciones al valor inicial que aumenten el valor del contrato con cargo a la vigencia.</t>
  </si>
  <si>
    <t>3. Presupuesto Disponible Inversión directa PREDIS:</t>
  </si>
  <si>
    <t>4. Presupuesto comprometido de inversión según PREDIS :</t>
  </si>
  <si>
    <t>7. Presupuesto Disponible Operación (Regimen Privado):</t>
  </si>
  <si>
    <t>8. Presupuesto comprometido operación mediante contratos:</t>
  </si>
  <si>
    <t>1. Entidad:</t>
  </si>
  <si>
    <t>2. Sector:</t>
  </si>
  <si>
    <t>5. Presupuesto Disponible Funcionamiento PREDIS:</t>
  </si>
  <si>
    <t>6. Presupuesto comprometido funcionamiento según PREDIS</t>
  </si>
  <si>
    <t>En algunos casos cuando los valores no coinciden con PREDIS debe especificarse al final del formato en qué está representada la diferencia (Otros gastos) discriminando los conceptos por Programa y Proyecto de inversión, con sus respectivos valores.</t>
  </si>
  <si>
    <t>Indica el porcentaje de avance o de cumplimiento del mismo en términos presupuestales, es decir lo efectivamente pagado al contratista. Si no se ha iniciado la ejecución, él porcentaje de avance es 0%. La celda se encuentra formulada y protegida. Es la relación entre el valor de los giros y el valor final del contrato. Si el porcentaje de avance no coincide, se debe revisar los valores que se registraron en estas columnas. Este porcentaje en ningún caso puede ser superior a 100%</t>
  </si>
  <si>
    <t>La base en Excel a diligenciar es inmodificable, debe utilizar una versión Excel 2010 o posteriores, la versión 2007 no habilita los macros. La base no permite que se incluyan columnas con otro tipo de información que la Veeduría Distrital no está solicitando o que se cambie el formato de celda establecido. Tenga en cuenta que muchas celdas están bloqueadas y/o solo permiten el registro de una información determinada.</t>
  </si>
  <si>
    <t>Se debe tener en cuenta que para insertar una o varias filas, debe seleccionar una fila (shift+espacio) que no sea la primera fila del formato fila 14, posteriormente copie toda la fila (Control +c), seguidamente seleccione el numero de filas a insertar, desde 1 o las que usted requiera, por ultimo aplique Control+. Si usted no sigue este procedimiento, las filas que copie no tendrán el formato que tienen las demás celdas y no podrá diligenciar la información preestablecida que ya trae la base Excel.</t>
  </si>
  <si>
    <t>Coloque el monto del presupuesto de operación disponible, de acuerdo con el PREDIS, a 31 de diciembre de 2018. Los gastos de operación corresponden solamente a aquellas entidades de régimen de contratación privado. http://www.shd.gov.co/shd/informes-presupuestales</t>
  </si>
  <si>
    <t>Escriba el monto del presupuesto de operación comprometido mediante contratos a 31 de diciembre de 2018. Los gastos de operación corresponden solamente a aquellas entidades de régimen de contratación privado. http://www.shd.gov.co/shd/informes-presupuestales</t>
  </si>
  <si>
    <t>Son también contratos de consultoría los que tienen por objeto la Interventoría, asesoría, gerencia de obras o de proyectos, dirección, programación y la ejecución de diseños, planos, anteproyectos y proyectos. Numeral 2 del Artículo 32 de la Ley 80 de 1993.</t>
  </si>
  <si>
    <t>El contrato de Interventoría tiene por objeto la supervisión, seguimiento y vigilancia a la ejecución material de un contrato principal.</t>
  </si>
  <si>
    <t>Es un contrato que tiene por objeto, conceder el uso y goce de un bien mueble a cambio de un precio determinado. Artículo 1974 Código Civil.</t>
  </si>
  <si>
    <t>Es un contrato que tiene por objeto, conceder el uso y goce de un bien inmueble a cambio de un precio determinado. Artículo 2.2.1.2.1.4.11 Decreto 1082 de 2015</t>
  </si>
  <si>
    <t xml:space="preserve">Son contratos de empréstito los que tienen por objeto proveer a la entidad estatal contratante de recursos en moneda nacional o extranjera con plazo para su pago. Artículo 7, Decreto 2681 de 1996. </t>
  </si>
  <si>
    <t xml:space="preserve">Este contrato tiene por objeto otorgar a una persona llamada CONCESIONARIO la prestación, operación, explotación, organización o gestión, total o parcial, de un servicio público, o la construcción, explotación o conservación total o parcial, de una obra o bien destinados al servicio o uso público, así como todas aquellas actividades necesarias para la adecuada prestación o funcionamiento de la obra o servicio por cuenta y riesgo del CONCESIONARIO, y bajo la vigilancia y control de la entidad concedente, a cambio de una remuneración que puede consistir en derechos, tarifas, tasas, valorización, o en la participación que se le otorgue en la explotación del bien, obra o servicio, o en una suma periódica, única o porcentual, y en general, en cualquier otra modalidad de contraprestación que las partes acuerden. Numeral 4 del Artículo 32 de la Ley 80 de 1993 </t>
  </si>
  <si>
    <t xml:space="preserve">Esta columna solo se diligencia para las modalidades de selección abreviada y contratación directa. Al ubicarse en la celda, se despliega una lista de procedimientos o causales, de las cuales debe seleccionar la indicada. El formato no permite incluir procedimientos o causales diferentes a las señaladas en la lista desplegable. </t>
  </si>
  <si>
    <t>Si en la columna anterior “Afectación”, indicó funcionamiento u operación deje en blanco el número de programa, es decir esta columna solamente aplica para Inversión.</t>
  </si>
  <si>
    <t xml:space="preserve">Indique el código presupuestal con el que se identifica el proyecto. Si un mismo contrato afecta más de un proyecto, discriminar el contrato por cada proyecto que afecte en filas separadas. Ejemplo el código 3-3-1-15-07-42-1202 corresponde según PREDIS al proyecto Promoción y Defensa de los Derechos Humanos desde una perspectiva de género y del posconflicto Servicio Integral a La Ciudadanía. Solo registre el código no el nombre del proyecto.
</t>
  </si>
  <si>
    <t xml:space="preserve">En el caso de adiciones a contratos de años anteriores, no diligencie esta columna, solamente la columna 15 "Adiciones" </t>
  </si>
  <si>
    <t>Registre el valor total de las adiciones que se realizaron al contrato, el formato de celda no permite guiones, puntos, comas o texto escrito. Esta columna solo debe contener información numérica.</t>
  </si>
  <si>
    <t xml:space="preserve">La sumatoria de la columna 16 (valor final) filtrada por apropiación: Inversión, funcionamiento u operación, o filtrada según el programa del Plan de Desarrollo, deberá coincidir con los rubro registrados en el encabezado del formato 4, Presupuesto comprometido de inversión según PREDIS, este valor debe coincidir a la vez con los informes de ejecución presupuestal del PREDIS. </t>
  </si>
  <si>
    <t>Relacionar la fecha en que se suscribió el contrato original. La celda solo admite el formato Día/Mes/Año así 25/02/2018.</t>
  </si>
  <si>
    <t>Indicar la fecha de inicio del contrato. Para las adiciones a contratos de años anteriores se debe diligenciar la fecha de inicio de la adición en la vigencia 2018. La celda solo admite el formato Día/Mes/Año así 25/02/2018.</t>
  </si>
  <si>
    <t>Indicar la fecha efectiva de terminación del contrato. La celda solo admite el formato Día/Mes/Año así 25/02/2018.</t>
  </si>
  <si>
    <t xml:space="preserve">En primer lugar diligencie toda la información correspondiente a los contratos suscritos con cargo a la vigencia 2018. Tenga en cuenta que si el valor del contrato corresponde a dos apropiaciones diferentes (Inversión o funcionamiento) o a dos programas diferentes del plan de desarrollo, debe desagregar dichos valores en diferentes filas. Por ejemplo sin un contrato por un valor de $25.000.000, cuenta $10.000.000 apropiados por funcionamiento y $15.000.000 apropiados por inversión, la información debe estar en filas diferentes, igual sucede para el caso en que los $15000000 se desagregaran en diferentes programas, se deben diligenciar el número de filas necesarias, de acuerdo al número de programas del que provengan los recursos. </t>
  </si>
  <si>
    <t>En estricto orden consecutivo (1, 2, 3 y así sucesivamente, hasta llegar al último contrato suscrito durante la vigencia) registre el número del contrato en orden consecutivo; se hace necesario registrar también los contratos que fueron anulados.  Se debe indicar tal situación en la columna 23 (Estado).</t>
  </si>
  <si>
    <t>En esta columna solamente escriba el NUMERO de uno de los 19 tipos de contratos relacionados a continuación, al digitar el numero de tipo de contrato, en la columna equivalencia tipo de contrato, aparecerá automáticamente el tipo. Ejemplo si usted digita el número 2, automáticamente en la siguiente columna (equivalencia tipo de contrato) aparecerá el tipo Consultoría. Para el caso del tipo 20 Otros gastos, solo se utiliza para los gastos descritos más adelante.</t>
  </si>
  <si>
    <t>Los contratos que en desarrollo de lo dispuesto en el segundo inciso del artículo 355 de la Constitución Política celebren la Nación, los Departamentos, Distritos y Municipios con entidades privadas sin ánimo de lucro y de reconocida idoneidad, con el propósito de impulsar programas y actividades de interés público. Reglamentado mediante Decreto 92 de 2017.</t>
  </si>
  <si>
    <t>Al ubicarse en la celda, se despliega una lista de modalidades de selección, de las cuales debe seleccionar la indicada. El formato no permite incluir modalidades diferentes a las señaladas en la lista desplegable.  Para aquellas entidades con régimen privado, deben seleccionar ésta modalidad.</t>
  </si>
  <si>
    <t>En esta columna se debe registrar el valor de los giros a la fecha de corte del presente informe, 31 de diciembre de 2018, el formato de celda no permite guiones, puntos, comas o texto escrito. Esta columna solo debe contener información numérica y no debe ser superior al valor final (columna 16).</t>
  </si>
  <si>
    <t>.</t>
  </si>
  <si>
    <t xml:space="preserve">ALCALDIA LOCAL DE BOSA </t>
  </si>
  <si>
    <t xml:space="preserve">ACTAS </t>
  </si>
  <si>
    <t>1350</t>
  </si>
  <si>
    <t xml:space="preserve">PAGO DE HONORARIOS A LOS EDILES DE LA LOCALIDAD DE BOSA </t>
  </si>
  <si>
    <t>FACTURAS</t>
  </si>
  <si>
    <t>1352</t>
  </si>
  <si>
    <t xml:space="preserve">RESOLUCIONES </t>
  </si>
  <si>
    <t>RESOLUCIONES</t>
  </si>
  <si>
    <t>1336</t>
  </si>
  <si>
    <t>ACTAS</t>
  </si>
  <si>
    <t>0000</t>
  </si>
  <si>
    <t>CUENTA DE COBRO</t>
  </si>
  <si>
    <t>ADICIÓN Y PRÓRROGA N° 1 AL CONTRATO DE PRESTACIÓN DE SERVICIOS 091 DE 2017, CUYO OBJETO ES: EL CONTRATISTA SE OBLIGA PARA CON EL FONDO  DE DESARROLLO LOCAL DE BOSA A PRESTAR EL SERVICIO INTEGRAL DE VIGILANCIA Y SEGURIDAD PRIVADA FIJA Y MÓVIL PERMANENTE CON ARMAS Y MEDIOS TECNOLÓGICOS, PARA LAS INSTALACIONES DE LA ALCALDIA LOCAL DE BOSA Y LA CASA DE LA PARTICIPACIÓN DE CONFORMIDAD CON LAS CARACTERÍSTICAS Y ESPECIFICACIONES TÉCNICAS, LAS CONDICIONES Y OBLIGACIONES ESTABLECIDAS EN LOS ESTUDIOS PREVIOS, EL PLIEGO DE CONDICIONES DEFINITIVO Y LA PROPUESTA PRESENTADA, DOCUMENTOS QUE HACEN PARTE INTEGRAL DEL CONTRATO.</t>
  </si>
  <si>
    <t>SEGURIDAD NAPOLES LIMITADA</t>
  </si>
  <si>
    <t>ADICIÓN N° 2 Y PRÓRROGA N° 2 : AL CONTRATO DE ARRENDAMIENTO N° 97 DE 2016 CUYO OBJETO ES: EL CONTRATISTA SE OBLIGA PARA CON EL FONDO DE DESARROLLO LOCAL DE BOSA A DAR EN ARRENDAMIENTO CUATRO (4) FOTOCOPIADORAS MULTIFUNCIONALES INCLUIDO EL MANTENIMIENTO PREVENTIVO, CORRECTIVO, SUMINISTRO DE REPUESTOS Y TONERS, PARA LAS DIFERENTES DEPENDENCIAS DE LA ALCALDIA LOCAL DE BOSA, DE CONFORMIDAD CON LAS CARACTERÍSTICAS Y ESPECIFICACIONES TÉCNICAS, LAS CONDICIONES Y OBLIGACIONES ESTABLECIDAS EN EL ESTUDIO PREVIO, LA INVITACION PÚBLICA Y LA PROPUESTA PRESENTADA, DOCUMENTOS QUE HACEN PARTE INTEGRAL DEL CONTRATO.</t>
  </si>
  <si>
    <t>SOLUTION COPY LTDA</t>
  </si>
  <si>
    <t>ADICIÓN Y PRÓRROGA N° 1 AL CONTRATO DE SEGUROS N° 118 DE 2016 CUYO OBJETO ES : "EL CONTRATISTA SE OBLIGA PARA CON EL FONDO A EXPEDIR LA PÓLIZA DE SEGUROS DE VIDA GRUPO, PARA LOS EDILES DE LA LOCALIDAD DE BOSA, PARA LA VIGENCIA 2016-2017, DE CONFORMIDAD CON LAS CONDICIONES Y OBLIGACIONES ESTABLECIDAS EN LOS ESTUDIOS PREVIOS, ANEXOS Y FORMATOS TÉCNICOS Y LA PROPUESTA PRESENTADA, DOCUMENTOS QUE HACEN PARTE INTEGRAL DEL CONTRATO".</t>
  </si>
  <si>
    <t>POSITIVA COMPAÑIA DE SEGUROS SA</t>
  </si>
  <si>
    <t>EL CONTRATISTA SE OBLIGA A PRESTAR SUS SERVICIOS DE APOYO A LA GESTIÓN MEDIANTE LABORES TÉCNICAS Y ADMINISTRATIVAS EN EL ÁREA DE GESTIÓN DEL DESARROLLO LOCAL DE LA ALCALDIA LOCAL DE BOSA, DE CONFORMIDAD CON LAS CONDICIONES Y OBLIGACIONES ESTABLECIDAS EN LOS ESTUDIOS PREVIOS, DOCUMENTOS QUE HACEN PARTE INTEGRAL DEL CONTRATO.</t>
  </si>
  <si>
    <t>EL CONTRATISTA SE OBLIGA A PRESTAR SUS SERVICIOS PROFESIONALES PARA APOYAR JURÍDICAMENTE LA EJECUCIÓN DE LAS ACCIONES REQUERIDAS PARA LA DEPURACIÓN DE LAS ACTUACIONES ADMINISTRATIVAS QUE CURSAN EN LA ALCALDIA LOCAL DE BOSA, DE CONFORMIDAD CON LAS CONDIONES Y OBLIGACIONES ESTABLECIDAS EN LOS ESTUDIOS PREVIOS, DOCUMENTOS QUE HACEN PARTE INTEGRAL DEL CONTRATO..</t>
  </si>
  <si>
    <t>EL CONTRATISTA SE OBLIGA A PRESTAR SUS SERVICIOS PROFESIONALES EN EL ÁREA DE GESTIÓN DEL DESARROLLO LOCAL - OFICINA DE PLANEACIÓN LOCAL DE LA ALCALDÍA LOCAL DE BOSA PARA ADELANTAR LA FORMULACIÓN, SUPERVISIÓN Y SEGUIMIENTO AL PROGRAMA DEL PLAN DE DESARROLLO LOCAL: INCLUSIÓN EDUCATIVA Y LO CORRESPONDIENTE A GASTOS DE FUNCIONAMIENTO.</t>
  </si>
  <si>
    <t>EL CONTRATISTA SE OBLIGA A PRESTAR SUS SERVICIOS PROFESIONALES EN EL EQUIPO DE PARTICIPACIÓN Y APOYAR LAS DEMÁS ACTIVIDADES QUE SE GENEREN EN EL ÁREA DE GESTIÓN DEL DESARROLLO LOCAL, DE CONFORMIDAD CON LAS CONDICIONES Y OBLIGACIONES ESTABLECIDAS EN LOS ESTUDIOS PREVIOS, DOCUMENTOS QUE HACEN PARTE INTEGRAL DEL CONTRATO.</t>
  </si>
  <si>
    <t>EL CONTRATISTA SE OBLIGA A PRESTAR SUS SERVICIOS TÉCNICOS  DE APOYO AL SUBSISTEMA INTERNO DE GESTIÓN DOCUMENTAL Y ARCHIVOS -SIGA- DE LA ALCALDÍA LOCAL DE BOSA, DE CONFORMIDAD CON LAS CONDICIONES Y OBLIGACIONES ESTABLECIDAS EN LOS ESTUDIOS PREVIOS, DOCUMENTOS QUE HACEN PARTE INTEGRAL DEL CONTRATO.</t>
  </si>
  <si>
    <t>EL CONTRATISTA SE OBLIGA A PRESTAR SUS SERVICIOS PARA APOYAR ADMINISTRATIVAMENTE EN LA DESCONGESTIÓN DE LOS EXPEDIENTES ADMINISTRATIVOS A CARGO DEL ÁREA DE GESTIÓN POLICIVA JURÍDICA DE LA ALCALDIA LOCAL DE BOSA.</t>
  </si>
  <si>
    <t>EL CONTRATISTA SE OBLIGA PARA CON EL FONDO A PRESTAR SUS SERVICIOS PROFESIONALES COMO ABOGADO ESPECIALIZADO DEL DESPACHO DE LA ALCALDÍA LOCAL DE BOSA, DE CONFORMIDAD CON LAS CONDICIONES Y OBLIGACIONES ESTABLECIDAS EN LOS ESTUDIOS PREVIOS, DOCUMENTOS QUE HACEN PARTE INTEGRAL DEL CONTRATO.</t>
  </si>
  <si>
    <t>EL CONTRATISTA SE OBLIGA A PRESTAR SUS SERVICIOS PROFESIONALES EN EL EQUIPO DE PARTICIPACIÓN Y APOYAR LAS DEMÁS ACTIVIDADES QUE SE GENEREN EN EL ÁREA DE GESTIÓN DEL DESARROLLO LOCAL, DE CONFORMIDAD CON LAS CONDICIONES Y OBLIGACIONES ESTABLECIDAS EN LOS ESTUDIOS PREVIOS, DOCUMENTO QUE HACE PARTE INTEGRAL DEL CONTRATO.</t>
  </si>
  <si>
    <t>EL CONTRATISTA SE OBLIGA A PRESTAR SUS SERVICIOS PROFESIONALES EN EL ÁREA DE GESTIÓN DEL DESARROLLO LOCAL - OFICINA DE PLANEACIÓN LOCAL DE LA ALCALDÍA LOCAL DE BOSA PARA ADELANTAR LA FORMULACIÓN, SUPERVISIÓN Y SEGUIMIENTO AL PROGRAMA DEL PLAN DE DESARROLLO LOCAL: MEJORES OPORTUNIDADES PARA EL DESARROLLO DE LA CULTURA.</t>
  </si>
  <si>
    <t>EL CONTRATISTA SE OBLIGA PARA CON EL FONDO A PRESTAR SUS SERVICIOS DE APOYO EN LA CONDUCCIÓN DE LOS VEHÍCULOS DE PROPIEDAD DEL FONDO DE DESARROLLO LOCAL DE BOSA, DE CONFORMIDAD CON LAS CONDICIONES Y OBLIGACIONES ESTABLECIDAS EN LOS ESTUDIOS PREVIOS, DOCUMENTOS QUE HACEN PARTE INTEGRAL DEL CONTRATO.</t>
  </si>
  <si>
    <t>EL CONTRATISTA SE OBLIGA A PRESTAR SUS SERVICIOS PROFESIONALES EN EL EQUIPO DE PARTICIPACIÓN Y APOYAR LAS DEMÁS ACTIVIDADES QUE SE GENEREN EN EL ÁREA DE GESTIÓN DEL DESARROLLO LOCAL, DE CONFORMIDAD CON LA CONDICIONES Y OBLIGACIONES ESTABLECIDAS EN LOS ESTUDIOS PREVIOS, DOCUMENTOS QUE HACEN PARTE INTEGRAL DEL CONTRATO.</t>
  </si>
  <si>
    <t>EL CONTRATISTA SE OBLIGA PARA CON EL FONDO A PRESTAR SUS SERVICIOS DE APOYO A LA GESTIÓN EN EL ARCHIVO DE LA ALCALDIA LOCAL DE BOSA, DE CONFORMIDAD CON LAS CONDICIONES Y OBLIGACIONES ESTABLECIDAS EN LOS ESTUDIOS PREVIOS, DOCUMENTOS QUE HACEN PARTE INTEGRAL DEL CONTRATO.</t>
  </si>
  <si>
    <t>EL CONTRATISTA SE OBLIGA A PRESTAR SUS SERVICIOS PROFESIONALES PARA APOYAR JURÍDICAMENTE LA EJECUCIÓN DE LAS ACCIONES REQUERIDAS PARA LA DEPURACIÓN DE LAS ACTUACIONES ADMINISTRATIVAS QUE CURSAN EN LA ALCALDÍA LOCAL DE BOSA, DE CONFORMIDAD CON LAS CONDICIONES Y OBLIGACIONES ESTABLECIDAS EN LOS ESTUDIOS PREVIOS, DOCUMENTO QUE HACE PARTE INTEGRAL DEL CONTRATO.</t>
  </si>
  <si>
    <t>EL CONTRATISTA SE OBLIGA PARA CON EL FONDO A PRESTAR SUS SERVICIOS PROFESIONALES PARA LA OPERACIÓN, SEGUIMIENTO Y CUMPLIMIENTO DE LOS PROCESOS Y PROCEDIMIENTOS DEL SERVICIO SOCIAL APOYO ECONÓMICO TIPO C, REQUERIDOS PARA EL OPORTUNO Y ADECUADO REGISTRO, CRUCE Y REPORTE DE LOS DATOS EN EL SISTEMA DE INFORMACIÓN Y REGISTRO DE BENEFICIARIOS-SIRBE, QUE CONTRIBUYAN A LA GARANTÍA DE LOS DERECHOS DE LA POBLACIÓN MAYOR EN EL MARCO DE LA POLÍTICA PÚBLICA SOCIAL PARA EL ENVEJECIMIENTO Y VEJEZ EN EL DISTRITO CAPITAL A CARGO DE LA ALCALDÍA LOCAL, DE CONFORMIDAD CON LAS CONDICIONES Y OBLIGACIONES ESTABLECIDAS EN LOS ESTUDIOS PREVIOS, DOCUMENTOS QUE HACEN PARTE INTEGRAL DEL CONTRATO.</t>
  </si>
  <si>
    <t>EL CONTRATISTA SE OBLIGA A PRESTAR SUS SERVICIOS PROFESIONALES COMO ABOGADO DE APOYO A LOS PROCESOS DEL POAI 2018 EN SUS DIFERENTES FASES, EN EL ÁREA DE GESTIÓN DEL DESARROLLO LOCAL, OFICINA DE CONTRATACIÓN DE LA ALCALDÍA LOCAL DE BOSA, DE CONFORMIDAD CON LAS CONDICIONES Y OBLIGACIONES ESTABLECIDAS EN LOS ESTUDIOS PREVIOS, DOCUMENTOS QUE HACEN PARTE INTEGRAL DEL CONTRATO.</t>
  </si>
  <si>
    <t>EL CONTRATISTA SE OBLIGA PARA CON EL FONDO A PRESTAR SUS SERVICIOS PROFESIONALES PARA A POYAR LOS TRÁMITES DE PROGRAMACIÓN DEL PAC, REVISIÓN DE INFORMES, DIRECCIONAMIENTO DE CORRESPONDENCIA Y TODAS LAS ACTIVIDADES ADMINISTRATIVAS DE LA COORDINACIÓN DEL ÁREA PARA LA GESTIÓN DEL DESARROLLO LOCAL DE LA ALCALDÍA LOCAL DE BOSA, DE CONFORMIDAD CON LAS CONDICIONES Y OBLIGACIONES ESTABLECIDAS EN LOS ESTUDIOS PREVIOS, DOCUMENTOS QUE HACEN PARTE INTEGRAL DEL CONTRATO..</t>
  </si>
  <si>
    <t>EL CONTRATISTA SE OBLIGA PARA CON EL FONDO A PRESTAR SUS SERVICIOS PROFESIONALES EN EL ÁREA DE GESTIÓN DEL DESARROLLO LOCAL - OFICINA DE PLANEACIÓN LOCAL DE LA ALCALDÍA LOCAL DE BOSA PARA ADELANTAR EL AGENCIAMIENTO Y SEGUIMIENTO Y LA FORMULACIÓN Y CONTRATACIÓN DE LOS 13 PROGRAMAS, 14 PROYECTOS DE INVERSIÓN Y 36 METAS DEL PLAN DE DESARROLLO LOCAL.</t>
  </si>
  <si>
    <t>EL CONTRATISTA SE OBLIGA PARA CON EL FONDO A PRESTAR SUS SERVICIOS DE APOYO A LA GESTIÓN EN EL ARCHIVO DE LA ALCALDÍA LOCAL DE BOSA, DE CONFORMIDAD CON LAS CONDICIONES Y OBLIGACIONES ESTABLECIDAS EN LOS ESTUDIOS PREVIOS, DOCUMENTOS QUE HACEN PARTE INTEGRAL DEL CONTRATO.</t>
  </si>
  <si>
    <t>APOYAR ADMINISTRATIVA Y ASISTENCIALMENTE A LAS INSPECCIONES DE POLICIA DE LA LOCALIDAD DE BOSA.</t>
  </si>
  <si>
    <t>EL CONTRATISTA SE OBLIGA PARA CON EL FONDO A PRESTAR SUS SERVICIOS PARA APOYAR EL PROCESO DE RADICACIÓN, NOTIFICACIÓN Y ENTREGA DE LA CORRESPONDENCIA INTERNA Y EXTERNA DE LA ALCALDÍA LOCAL DE BOSA, DE CONFORMIDAD CON LAS CONDICIONES Y OBLIGACIONES ESTABLECIDAS EN LOS ESTUDIOS PREVIOS, DOCUMENTOS QUE HACEN PARTE INTEGRAL DEL CONTRATO.</t>
  </si>
  <si>
    <t>EL CONTRATISTA SE OBLIGA PARA CON EL FONDO A PRESTAR SUS SERVICIOS PROFESIONALES PARA LA OPERACIÓN, SEGUIMIENTO Y CUMPLIMIENTO DE LOS PROCEDIMIENTOS ADMINISTRATIVOS, OPERATIVOS Y PROGRAMÁTICOS E LOS SERVICIOS SOCIALES DEL PROYECTO DE SUBSIDIO C, QUE CONTRIBUYAN A LA GARANTÍA DE LOS DERECHOS DE LA POBLACIÓN MAYOR EN EL MARCO DE LA POLÍTICA PÚBLICA SOCIAL PARA EL ENVEJECIMIENTO Y VEJEZ EN EL DISTRITO CAPITAL A CARGO DE LA ALCALDÍA LOCAL DE BOSA, DE CONFORMIDAD CON LAS CONDICIONES Y OBLIGACIONES ESTABLECIDAS EN LOS ESTUDIOS PREVIOS, DOCUMENTOS QUE HACEN PARTE INTEGRAL DEL CONTRATO..</t>
  </si>
  <si>
    <t>EL CONTRATISTA SE OBLIGA PARA CON EL FONDO A PRESTAR SUS SERVICIOS PARA APOYAR EL PROCESO DE RADICACIÓN, NOTIFICACIÓN Y ENTREGA DE LA CORRESPONDENCIA INTERNA Y EXTERNA DE LA ALCALDÍA LOCAL DE BOSA, DE CONFORMIDAD CON LAS CONDICIONES Y OBLIGACIONES ESTABLECIDAS EN LOS ESTUDIOS PREVIOS, DOCUMENTOS QUE HACEN PARTE INTEGRAL DEL CONTRTATO.</t>
  </si>
  <si>
    <t>EL CONTRATISTA SE OBLIGA A PRESTAR SUS SERVICIOS DE APOYO ASISTENCIAL AL DESPACHO DEL ALCALDE LOCAL DE BOSA.</t>
  </si>
  <si>
    <t>EL CONTRATISTA SE OBLIGA PARA CON EL FONDO A PRESTAR SUS SERVICIOS PROFESIONALES EN LA PREVENCIÓN, GESTIÓN Y ATENCIÓN DE LOS RIESGOS EN LA LOCALIDAD DE BOSA, DE CONFORMIDAD CON LAS CONDICIONES Y OBLIGACIONES ESTABLECIDAS EN LOS ESTUDIOS PREVIOS, DOCUMENTOS QUE HACEN PARTE INTEGRAL DEL CONTRATO.</t>
  </si>
  <si>
    <t>EL CONTRATISTA SE OBLIGA A PRESTAR SUS SERVICIOS PROFESIONALES PARA APOYAR JURÍDICAMENTE LA EJECUCIÓN DE LAS ACCIONES REQUERIDAS PARA LA DEPURACIÓN DE LAS ACTUACIONES ADMINISTRATIVAS QUE CURSAN EN LA ALCALDÍA LOCAL DE BOSA, DE CONFORMIDAD CON LAS CONDICIONES Y OBLIGACIONES ESTABLECIDAS EN LOS ESTUDIOS PREVIOS, DOCUMENTOS QUE HACEN PARTE INTEGRAL DEL CONTRATO..</t>
  </si>
  <si>
    <t>EL CONTRATISTA SE OBLIGA PARA CON EL FONDO A PRESTAR SUS SERVICIOS PROFESIONALES COMO INGENIERO DE APOYO DE INFRAESTRUCTURA - CONSTRUCCIÓN Y MANTENIMIENTO DE MALLA VIAL- DEL ÁREA DE INFRAESTRUCTURA DE LA ALCALDÍA LOCAL DE BOSA, DE CONFORMIDAD CON LAS CONDICIONES Y OBLIGACIONES ESTABLECIDAS EN LOS ESTUDIOS PREVIOS, DOCUMENTOS QUE HACEN PARTE INTEGRAL DEL CONTRATO.</t>
  </si>
  <si>
    <t>EL CONTRATISTA SE OBLIGA PARA CON EL FONDO A PRESTAR SUS SERVICIOS DE APOYO A LA GESTIÓN, EN LA OFICINA DE PRENSA Y COMUNICACIONES DE LA ALCALDÍA LOCAL DE BOSA, DE CONFORMIDAD CON LAS CONDICIONES Y OBLIGACIONES ESTABLECIDAS EN LOS ESTUDIOS PREVIOS, DOCUMENTOS QUE HACEN PARTE INTEGRAL DEL CONTRATO.</t>
  </si>
  <si>
    <t>EL CONTRATISTA SE OBLIGA A PRESTAR SUS SERVICIOS PROFESIONALES EN EL EQUIPO DE PARTICIPACIÓN Y APOYAR LAS DEMÁS ACTIVIDADES QUE SE GENEREN EN EL ÁREA DE GESTIÓN DEL DESARROLLO LOCAL.</t>
  </si>
  <si>
    <t>EL CONTRATISTA SE OBLIGA PARA CON EL FONDO A PRESTAR SUS SERVICIOS PROFESIONALES PARA LA OPERACIÓN, SEGUIMIENTO Y CUMPLIMIENTO DE LOS PROCEDIMIENTOS ADMINISTRATIVOS, OPERATIVOS Y PROGRAMÁTICOS DE LOS SERVICIOS SOCIALES DEL PROYECTO DE SUBSIDIO C, QUE CONTRIBUYAN A LA GARANTÍA DE LOS DERECHOS DE LA POBLACIÓN MAYOR EN EL MARCO DE LA POLÍTICA PÚBLICA SOCIAL PARA EL ENVEJECIMIENTO Y VEJEZ EN EL DISTRITO CAPITAL A CARGO DE LA ALCALDÍA LOCAL DE BOSA, DE CONFORMIDAD CON LAS CONDICIONES Y OBLIGACIONES ESTABLECIDAS EN LOS ESTUDIOS PREVIOS , DOCUMENTOS QUE HACEN PARTE INTEGRAL DEL CONTRATO.</t>
  </si>
  <si>
    <t>EL CONTRATISTA SE OBLIGA PARA CON EL FONDO A PRESTAR SUS SERVICIOS PROFESIONALES COMO INGENIERO DE APOYO DE INFRAESTRUCTURA - CONSTRUCCIÓN Y MANTENIMIENTO DE MALLA VIAL- DEL ÁREA DE INFRAESTRUCTURA DE LA ALCALDÍA LOCAL DE BOSA, DE CONFORMIDAD CON LAS CONDICIONES Y OBLIGACIONES ESTABLECIDAS EN LOS ESTUDIOS PREVIOS, DOCUMENTOS QUE HACEN PARTE INTERAL DEL CONTRATO.</t>
  </si>
  <si>
    <t>EL CONTRATISTA SE OBLIGA PARA CON EL FONDO A PRESTAR SUS SERVICIOS PROFESIONALES COMO ABOGADO EN EL ÁREA DE GESTIÓN DEL DESARROLLO LOCAL, OFICINA DE CONTRATACIÓN EN EL ACOMPAÑAMIENTO PRECONTRACTUAL, CONTRACTUAL Y POSCONTRACTUAL DEL POAI  2018, DE CONFORMIDAD CON LS CONDICIONES Y OBLIGACIONES ESTABLECIDSA EN LOS ESTUDIOS PREVIOS, DOCUMENTOS QUE HACEN PARTE INTEGRAL DEL CONTRATO.</t>
  </si>
  <si>
    <t>EL CONTRATISTA SE OBLIGA A PRESTAR SUS SERVICIOS PROFESIONALES COMO ABOGADO ESPECIALIZADO DEL DESPACHO CON RELACIÓN A LOS PROCESOS JURÍDICOS DERIVADOS DEL ÁREA PARA LA GESTIÓN POLICIVA, DE LA ALCALDIÁ LOCAL DE BOSA, DE CONFORMIDAD CON LAS CONDICIONES Y OBLIGACIONES ESTABLEDIDAS EN LOS ESTUDIOS PREVIOS, DOCUMENTOS QUE HACEN PARTE INTEGRAL DEL CONTRATO.</t>
  </si>
  <si>
    <t>EL CONTRATISTA SE OBLIGA PARA CON EL FONDO A PRESTAR SUS SERVICIOS PROFESIONALES EN EL ÁREA DE GESTIÓN DEL DESARROLLO LOCAL - OFICINA DE PLANEACIÓN LOCAL DE LA ALCALDÍA LOCAL DE BOSA PARA ADELANTAR LA FORMULACIÓN, SUPERVISIÓN Y SEGUIMIENTO  AL PRORAMA DEL PLAN DE DESARROLLO LOCAL IGUALDAD Y AUTONOMÍA PARA UNA BOGOTA INCLUYENTE, DE CONFORMIDAD CON LAS CONDICIONES Y OBLIGACIONES ESTABLECIDAS EN LOS ESTUDIOS PREVIOS, DOCUMENTOS QUE HACEN PARTE INTEGRAL DEL CONTRATO.</t>
  </si>
  <si>
    <t>APOYAR JURÍDICAMNETE LA EJECUCIÓN DE LAS ACCIONES REQUERIDAS PARA EL TRÁMITE E IMPULSO PROCESAL DE LAS ACTUACIONES CONTRAVENCIONALES Y/O QUERELLAS QUE CURSEN EN LAS INSPECCIONES DE POLICIA DE LA LOCALIDAD DE BOSA.</t>
  </si>
  <si>
    <t>EL CONTRATISTA SE OBLIGA PARA CON EL FONDO DE DESARROLLO LOCAL A PRESTAR SUS SERVICIOS PARA APOYAR LAS LABORES DE ENTREGA Y RECIBO DE LAS COMUNICACIONES EMITIDAS O RECIBIDAS POR LAS INSPECCIONES DE POLICIA DE LA LOCALIDAD DE BOSA.</t>
  </si>
  <si>
    <t>EL CONTRATISTA SE OBLIGA PARA CON EL FONDO A PRESTAR SUS SERVICIOS PROFESIONALES PARA LA OPERACIÓN, SEGUIMIENTO Y CUMPLIMIENTO DE LOS PROCEDIMIENTOS ADMINISTRATIVOS, OPERATIVOS Y PROGRAMÁTICOS DE LOS SERVICIOS SOCIALES DEL PROYECTO DE SUBSIDIO C, QUE CONTRIBUYAN A LA GARANTÍA DE LOS DERECHOS DE LA POBLACIÓN MAYOR EN EL MARCO DE LA POLÍTICA PÚBLICA SOCIAL PARA EL ENVEJECIMIENTO Y VEJEZ EN EL DISTRITO CAPITAL A CARGO DE LA ALCALDÍA LOCAL DE BOSA, DE CONFORMIDAD CON LAS CONDICIONES Y OBLIGACIONES ESTABLECIDAS EN LOS ESTUDIOS PREVIOS, DOCUMENTOS QUE HACEN PARTE INTEGRAL DEL CONTRATO.</t>
  </si>
  <si>
    <t>EL CONTRATISTA SE OBLIGA A PRESTAR SUS SERVICIOS DE APOYO TÉCNICO PARA APOYAR EL LEVANTAMIENTO, IDENTIFICACIÓN, VERIFICACIÓN Y ENTREGA DEL INVENTARIO FÍSICO EN EL ÁREA DE GESTIÓN DEL DESARROLLO LOCAL -ALMACÉN DE LA ALCALDÍA LOCAL DE BOSA, DE CONFORMIDAD CON LAS CONDICIONES Y OBLIGACIONES ESTABLECIDAS EN LOS ESTUDIOS PREVIOS, DOCUMENTOS QUE HACEN PARTE INTEGRAL DEL CONTRTATO..</t>
  </si>
  <si>
    <t>EL CONTRATISTA SE OBLIGA PARA CON EL FONDO A PRESTAR SUS SERVICIOS PROFESIONALES PARA LA OPERACIÓN, SEGUIMIENTO Y CUMPLIMIENTO DE LOS PROCEDIMIENTOS ADMINISTRATIVOS, OPERATIVOS Y PROGRAMÁTICOS DE LOS SERVICIOS SOCIALES DEL PROYECTO DE SUBSIDIO C, QUE CONTRIBUYAN A LA GARANTÍA DE LOS DERECHOS DE LA POBLACIÓN MAYOR EN EL MARCO DE LA POLÍTICA PÚBLICA SOCIAL PARA EL ENVEJECIMIENTO Y VEJEZ EN EL DISTRITO CAPITAL A CARGO DE LA ALCALDÍA LOCAL DE BOSA, DE CONFORMIDAD CON LAS CONDICIONES Y OBLIGACIONES ESTABLECIDAS EN LOS ESTUDIOS PREVIOS, DOCUMENTOS QUE HACEN PARTE INTEGRAL DEL CONTRATO..</t>
  </si>
  <si>
    <t>EL CONTRATISTA SE OBLIGA PARA CON EL FONDO A PRESTAR SUS SERVICIOS DE APOYO SECRETARIAL AL DESPACHO DEL ALCALDE LOCAL DE BOSA, DE CONFORMIDAD CON LAS CONDICIONES Y OBLIGACIONES ESTABLECIDAS EN LOS ESTUDIOS PREVIOS, DOCUMENTOS QUE HACEN PARTE INTEGRAL DEL CONTRATO.</t>
  </si>
  <si>
    <t>EL CONTRATISTA SE OBLIGA A PRESTAR SUS SERVICIOS PROFESIONALES PARA ADMINISTRAR LA RED DE VOZ Y DATOS Y EL MANEJO DE LA PLATAFORMA INFORMÁTICA DE LAS DIFERENTES DEPENDENCIAS DE LA ENTIDAD.</t>
  </si>
  <si>
    <t>EL CONTRATISTA SE OBLIGA PARA CON EL FONDO A PRESTAR SUS SERVICIOS PROFESIONALES PROFESIONALES PARA LA OPERACIÓN, SEGUIMIENTO Y CUMPLIMIENTO DE LOS PROCEDIMIENTOS ADMINISTRATIVOS, OPERATIVOS Y PROGRAMÁTICOS DE LOS SERVICIOS SOCIALES DEL PROYECTO DE SUBSIDIO C, QUE CONTRIBUYAN A LA GARANTÍA DE LOS DERECHOS DE LA POBLACIÓN MAYOR EN EL MARCO DE LA POLÍTICA PÚBLICA SOCIAL PARA EL ENVEJECIMIENTO Y VEJEZ EN EL DISTRITO CAPITAL A CARGO DE LA ALCALDÍA LOCAL DE BOSA, DE CONFORMIDAD CON LAS CONDICIONES Y OBLIGACIONES ESTABLECIDAS EN LOS ESTUDIOS PREVIOS, DOCUMENTOS QUE HACEN PARTE INTEGRAL DEL CONTRTATO.</t>
  </si>
  <si>
    <t>EL CONTRATISTA SE OBLIGA PARA CON EL FONDO A PRESTAR SUS SERVICIOS PROFESIONALES COMO ABOGADO EN EL ÁREA DE GESTIÓN DEL DESARROLLO LOCAL, OFICINA DE CONTRATACIÓN EN EL ACOMPAÑAMIENTO PRECONTRACTUAL, CONTRACTUAL Y POSCONTRACTUAL DEL POAI 2018, DE CONFORMIDAD CON LAS CONDICIONES Y OBLIGACIONES ESTABLECIDAS EN LOS ESTUDIOS PREVIOS, DOCUMENTOS QUE HACEN PARTE INTEGRAL DEL CONTRATO.</t>
  </si>
  <si>
    <t>EL CONTRATISTA SE OBLIGA PARA CON EL FONDO A PRESTAR SUS SERVICIOS PROFESIONALES COMO ABOGADO-COBRO PERSUASIVO-EN EL ÁREA DE GESTIÓN POLICIVA, DE CONFORMIDADA CON LAS CONDICIONS Y OBLIGACIONES ESTABLECIDAS EN LOS ESTUDIOS PREVIOS, DOCUMENTOS QUE HACEN PARTE INTEGRAL DEL CONTRATO.</t>
  </si>
  <si>
    <t>EL CONTRATISTA SE OBLIGA PARA CON EL FONDO A PRESTAR SUS SERVICIOS TÉCNICOS PARA APOYAR Y DAR SOPORTE TÉCNICO AL ADMINISTRADOR Y USUARIO FINAL DE LA RED DE SISTEMAS Y TECNOLOGÍA E INFORMACIÓN DE LA ALCALDÍA LOCAL, DE CONFORMIDAD CON LAS CONDICIONES Y OBLKIGACIONES ESTABLECIDAS EN LOS ESTUDIOS PREVIOS, DOCUMENTOS QUE HACEN PARTE INTEGRAL DEL CONTRATO.</t>
  </si>
  <si>
    <t>EL CONTRATISTA SE OBLIGA PARA CON EL FONDO A PRESTAR SUS SERVICIOS DE APOYO PARA LOS TRÁMITES DE PAGO, LIQUIDACIÓN, CONCILIACIÓN Y ENTREGA DE INFORMES EN LA OFICINA DE CONTABILIDAD DEL FONDO DE DESARROLLO LOCAL DE BOSA, DE CONFORMIDAD CON LAS CONDICIONES Y OBLIGACIONES ESTABLECIDAS EN LOS ESTUDIOS PREVIOS, DOCUMENTOS QUE HACEN PARTE INTEGRAL DEL CONTRATO.</t>
  </si>
  <si>
    <t>EL CONTRATISTA SE OBLIGA PARA CON EL FONDO A PRESTAR SUS SERVICIOS TÉCNICOS DE APOYO TÉCNICO RELACIONADAS CON LA FORMULACIÓN, EJECUCIÓN Y SEGUIMIENTO DE LOS PROYECTOS Y CONTRATOS DE INFRAESTRUCTURA DE LA ALCALDÍA LOCAL DE BOSA, DE CONFORMIDAD CON LAS CONDICIONES Y OBLIGACIONES ESTABLECIDAS EN LOS ESTUDIOS PREVIOS, DOCUMENTOS QUE HACEN PARTE INTEGRAL DEL CONTRATO..</t>
  </si>
  <si>
    <t>EL CONTRATISTA SE OBLIGA A PRESTAR SUS SERVICIOS PROFESIONALES PARA APOYAR TÉCNICAMENTE EL PROCESO DE LIQUIDACIÓN DE LOS CONTRATOS Y/O CONVENIOS QUE SE ENCUENTRAN EN EL FONDO DE DESARROLLO LOCAL DE BOSA, Y DEMÁS ACTIVIDADES PROPIAS DEL ÁREA.</t>
  </si>
  <si>
    <t>EL CONTRATISTA SE OBLIGA A PRESTAR SUS SERVICIOS PROFESIONALES COMO ABOGADO PARA REALIZAR EL SEGUIMIENTO, LIQUIDACIÓN, DEPURACIÓN Y CONSOLIDACIÓN DE LA INFORMACIÓN DE LAS OBLIGACIONES POR PAGAR VIGENTES, A CARGO DE LA ALCALDÍA LOCAL DE BOSA.</t>
  </si>
  <si>
    <t>EL CONTRATISTA SE OBLIGA PARA CON EL FONDO DE DESARROLLO LOCAL DE BOSA PARA APOYAR ADMINISTRATIVAMENTE EN LA DESCONGESTIÓN DE LOS EXPEDIENTES ADMINISTRATIVOS A CARGO DEL ÁREA DE GESTIÓN POLICIVA OBRAS DE LA ALCALDÍA LOCAL DE BOSA, DE CONFORMIDAD CON LAS CONDICIONES Y OBLIGACIONES ESTABLECIDAS EN LOS ESTUDIOS PREVIOS, DOCUMENTOS QUE HACEN PARTE INTEGRAL DEL CONTRTATO.</t>
  </si>
  <si>
    <t>EL CONTRATISTA SE OBLIGA A PRESTAR SUS SERVICIOS TÉCNICOS DE APOYO TÉCNICO RELACIONADAS CON LA FORMULACIÓN, EJECUCIÓN Y SEGUIMIENTO DE LOS PROYECTOS Y CONTRATOS DE INFRAESTRUCTURA DE LA ALCALDÍA LOCAL DE BOSA.</t>
  </si>
  <si>
    <t>EL CONTRATISTA SE OBLIGA PARA CON EL FONDO A PRESTAR SUS SERVICIOS PROFESIONALES PARA APOYAR TÉCNICAMENTE EL PROCESO DE LIQUIDACIÓN DELOS CONTRATOS Y/O CONVENIOS QUE SE ENCUENTRAN EN EL FONDO DE DESARROLLO LOCAL DE BOSA, Y DEMÁS ACTIVIADES PROPIAS DEL ÁREA, DE CONDORMIDAD CON LAS CONDICIONES Y OBLIGACIONES ESTABLECIDAS EN LOS ESTUDIOS PREVIOS, DOCUMENTOS QUE HACEN PARTE INTEGRAL DEL CONTRATO.</t>
  </si>
  <si>
    <t>EL CONTRATISTA SE OBLIGA A PRESTAR SUS SERVICIOS DE APOYO A LA GESTIÓN EN EL ARCHIVO DE LA ALCALDÍA LOCAL DE BOSA, DE CONFORMIDAD CON LAS CONDICIONES Y OBLIGACIONES ESTABLECIDAS EN LOS ESTUDIOS PREVIOS, DOCUMENTOS QUE HACEN PARTE INTEGRAL DEL PRESENTE CONTRATO.</t>
  </si>
  <si>
    <t>EL CONTRATISTA SE OBLIGA PARA CON EL FONDO DE DESARROLLO LOCAL DE BOSA PARA APOYAR ADMINISTRATIVAMENTE EN LA DESCONGESTIÓN DE LOS EXPEDIENTES ADMINISTRATIVOS A CARGO DEL ÁREA DE GESTIÓN POLICIVA JURÍDICA DE LA ALCALDÍA LOCAL DE BOSA, DE CONFORMIDAD CON LAS CONDICIONES Y OBLIGACIONES ESTABLECIDAS EN LOS ESTUDIOS PREVIOS, DOCUMENTOS QUE HACEN PARTE INTEGRAL DEL PRESENTE CONTRATO.</t>
  </si>
  <si>
    <t>EL CONTRATISTA SE OBLIGA PARA CON EL FONDO DE DESARROLLO LOCAL DE BOSA PARA APOYAR ADMINISTRATIVAMENTE EN LA DESCONGESTIÓN DE LOS EXPEDIENTES ADMINISTRATIVOS A CARGO DEL ÁREA DE GESTIÓN POLICIVA JURÍDICA DE LA ALCALDÍA LOCAL DE BOSA, DE CONFORMIDAD CON LAS CONDICIONES Y OBLIGACIONES ESTABLECIDAS EN LOS ESTUDIOS PREVIOS, DOCUMENTOS QUE HACEN PARTE INTEGRAL DEL CONTRATO.</t>
  </si>
  <si>
    <t>EL CONTRATISTA SE OBLIGA A PRESTAR SUS SERVICIOS TÉCNICOS PARA LOS TRÁMITES DE PAGO, GENERACIÓN DE REPORTES Y EXPEDICIÓN DE DOCUMENTOS PRESUPUESTALES EN LA OFICINA DE PRESUPUESTO DEL FONDO DE DESARROLLO LOCAL DE BOSA.</t>
  </si>
  <si>
    <t>EL CONTRATISTA SE OBLIGA PARA CON EL FONDO A PRESTAR SUS SERVICIOS DE APOYO LOGÍSTICO Y REPARACIONES MENORES A LOS BIENES DE PROPIEDAD DE LA ALCALDÍA LOCAL DE BOSA CUANDO SE REQUIERA.</t>
  </si>
  <si>
    <t>EL CONTRATISTA SE OBLIGA A PRESTAR SUS SERVICIOS PROFESIONALES PARA APOYAR TÉCNICAMENTE A LOS RESPONSABLES E INTEGRANTES DE LOS PROCESOS EN LA IMPLEMENTACIÓN DE HERRAMIENTAS DE GESTIÓN, SIGUIENDO LOS LINEAMIENTOS METODOLÓGICOS ESTABLECIDOS POR LA OFICINA ASESORA DE PLANEACIÓN DE LA SECREATRÍA DISTRITAL DE GOBIERNO.</t>
  </si>
  <si>
    <t>EL CONTRATISTA SE OBLIGA PARA CON EL FONDO A PRESTAR SUS SERVICIOS PROFESIONALES PARA APOYAR LA SOLICITUD DE COTIZACIONES, UNFICACIÓN DE CANASTA DE PRECIOS Y ANALISIS DE PRECIOS DE MERCADO EN LA OFICINA DE PLANEACIÓN - ÁREA DE GESTIÓN DEL DESARROLLO LOCAL DE LA ALCALDÍA LOCAL DE BOSA.</t>
  </si>
  <si>
    <t>EL CONTRATISTA SE OBLIGA A PRESTAR SUS SERVICIOS PARA APOYAR EL PROCESO DE RADICACIÓN, NOTIFICACIÓN Y ENTREGA DE LA CORRESPONDENCIA INTERNA Y EXTERNA DE LA ALCALDÍA LOCAL DE BOSA, DE CONFORMIDAD CON LAS CONDICIONES Y OBLIGACIONES ESTABLECIDAS EN LOS ESTUDIOS PREVIOS, DOCUMENTOS QUE HACEN PARTE INTEGRAL DEL PRESENTE CONTRATO.</t>
  </si>
  <si>
    <t>EL CONTRATISTA SE OBLIGA PARA CON EL FONDO DE DESARROLLO LOCAL DE BOSA A PRESTAR SUS SERVICIOS DE APOYO A LA GESTIÓN EN LAS ACTIVIDADES QUE SE GENEREN EN LA JUNTA ADMINISTRADORA LOCAL DE BOSA, DE CONFORMIDAD CON LAS CONDICIONES Y OBLIGACIONES ESTABLECIDAS EN LOS ESTUDIOS PREVIOS, DOCUMENTOS QUE HACEN PARTE INTEGRAL DEL CONTRATO.</t>
  </si>
  <si>
    <t>EL CONTRATISTA SE OBLIGA PARA CON EL FONDO DE DESARROLLO LOCAL DE BOSA PARA APOYAR ADMINISTRATIVAMENTE EN LA DESCONGESTIÓN DE LOS EXPEDIENTES ADMINISTRATIVOS A CARGO DEL ÁREA DE GESTIÓN POLICIVA JURÍDICA DE LA ALCALDÍA LOCAL DE BOSA,  DE CONFORMIDAD CON LAS CONDICIONES Y OBLIGACIONES ESTABLECIDAS EN LOS ESTUDIOS PREVIOS, DOCUMENTOS QUE HACEN PARTE INTEGRAL DEL CONTRATO..</t>
  </si>
  <si>
    <t>EL CONTRATISTA SE OBLIGA PARA CON EL FONDO DE DESARROLLO LOCAL DE BOSA PARA APOYAR ADMINISTRATIVAMENTE EN LA DESCONGESTIÓN DE LOS EXPEDIENTES ADMINISTRATIVOS A CARGO DEL ÁREA DE GESTIÓN POLICIVA JURÍDICA DE LA ALCALDÍA LOCAL DE BOSA,  DE CONFORMIDAD CON LAS CONDICIONES Y OBLIGACIONES ESTABLECIDAS EN LOS ESTUDIOS PREVIOS, DOCUMENTOS QUE HACEN PARTE INTEGRAL DEL CONTRATO.</t>
  </si>
  <si>
    <t>EL CONTRATISTA SE OBLIGA PARA CON EL FONDO A PRESTAR SUS SERVICIOS PROFESIONALES PARA REALIZAR TODOS LOS ESTUDIOS DE SECTOR PREVIOS A LA CONTRATACIÓN EN LA OFICINA DE PLANEACIÓN LOCAL- ÁREA DE GESTIÓN DEL DESARROLLO LOCAL DE LA ALCALDÍA LOCAL DE BOSA,  DE CONFORMIDAD CON LAS CONDICIONES Y OBLIGACIONES ESTABLECIDAS EN LOS ESTUDIOS PREVIOS, DOCUMENTOS QUE HACEN PARTE INTEGRAL DEL PRESENTE CONTRATO.</t>
  </si>
  <si>
    <t>EL CONTRATISTA SE OBLIGA PARA CON EL FONDO A PRESTAR SUS SERVICIOS PROFESIONALES COMO ABOGADO - COBRO PERSUASIVO-EN EL ÁREA DE GESTÓN POLICIVA.</t>
  </si>
  <si>
    <t>EL CONTRATISTA SE OBLIGA PARA CON EL FONDO A PRESTAR SUS SERVICIOS PROFESIONALES COMO ABOGADO DE APOYO A LOS PROCESOS DEL POAI 2018 EN SUS DIFERENTES FASES, EN EL ÁREA DE GESTIÓN DEL DESARROLLO LOCAL, OFICINA DE CONTRATACIÓN DEL A ALCALDÍA LOCAL DE BOSA,  DE CONFORMIDAD CON LAS CONDICIONES Y OBLIGACIONES ESTABLECIDAS EN LOS ESTUDIOS PREVIOS, DOCUMENTOS QUE HACEN PARTE INTEGRAL DEL CONTRATO.</t>
  </si>
  <si>
    <t>EL CONTRATISTA SE OBLIGA A PRESTAR SUS SERVICIOS DE APOYO EN LA CONDUCCIÓN DE LOS VEHÍCULOS DE PROPIEDAD DEL FONDO DE DESARROLLO LOCAL DE BOSA.</t>
  </si>
  <si>
    <t>EL CONTRATISTA SE OBLIGA A PRESTAR SUS SERVICIOS PROFESIONALES PARA LIDERAR Y GARANTIZAR LA IMPLEMENTACIÓN Y SEGUIMIENTO DE LOS PROCESOS Y PROCEDIMIENTOS DEL SERVICIO SOCIAL DEL SUBSIDIO TIPO C.</t>
  </si>
  <si>
    <t>PRESTAR SUS SERVICIOS PROFESIONALES PARA LA OPERACIÓN, SEGUIMIENTO Y CUMPLIMIENTO DE LOS PROCEDIMIENTOS ADMINISTRATIVOS, OPERATIVOS Y PROGRAMÁTICOS DE LOS SERVICIOS SOCIALES DEL PROYECTO DE SUBSIDIO C, QUE CONTRIBUYAN A LA GARANTÍA DE LOS DERECHOS DE LA POBLACIÓN MAYOR EN EL MARCO DE LA POLÍTICA PÚBLICA SOCIAL PARA EL ENVEJECIMIENTO Y VEJEZ EN EL DISTRITO CAPITAL A CARGO DE LA ALCALDÍA LOCAL DE BOSA.</t>
  </si>
  <si>
    <t>EL CONTRATISTA SE OBLIGA A PRESTAR SUS SERVICIOS PROFESIONALES COMO ABOGADO EN EL ÁREA DE GESTIÓN DEL DESARROLLO LOCAL, OFICINA DE CONTRATACIÓN EN EL ACOMPAÑAMIENTO PRECONTRACTUAL, CONTRACTUAL Y POSCONTRACTUAL DEL POAI 2018.</t>
  </si>
  <si>
    <t>EL CONTRATISTA SE OBLIGA PARA CON EL FONDO A PRESTAR SUS SERVICIOS PROFESIONALES EN EL ÁREA DE GESTIÓN DEL DESARROLLO LOCAL - OFICINA DE PLANEACIÓN LOCAL DE LA ALCALDÍA LOCAL DE BOSA PARA ADELANTAR LA FORMULACIÓN, SUPERVISIÓN Y SEGUIMIENTO AL PROGRAMA DEL PLAN DE DESARROLLO LOCAL: MEJORES OPORTUNIDADES PARA EL DESARROLLO DE LA CULTURA, DE CONFORMIDAD CON LAS CONDICIONES Y OBLIGACIONES ESTABLECIDAS EN LOS ESTUDIOS PREVIOS, DOCUMENTOS QUE HACEN PARTE INTEGRAL DEL CONTRATO..</t>
  </si>
  <si>
    <t>EL CONTRATISTA SE OBLIGA PARA CON EL FONDO A PRESTAR SUS SERVICIOS PROFESIONALES PARA APOYAR AL ALCADE LOCAL EN LA PROMOCIÓN, ACOMPAÑAMIENTO, COORDINACIÓN Y ATENCIÓN DE LAS INSTANCIAS DE COORDINACIÓN INTERINSTITUCIONALES Y LAS INSTANCIAS DE PARTICIPACIÓN LOCALES , ASÍ COMO LOS PROCESOS COMUNITARIOS EN LA LOCALIDAD, DE CONFORMIDAD CON LAS CONDICIONES Y OBLIGACIONES ESTABLECIDAS EN LOS ESTUDIOS PREVIOS, DOCUMENTOS QUE HACEN PARTE INTEGRAL DEL CONTRTATO.</t>
  </si>
  <si>
    <t>EL CONTRATISTA SE OBLIGA A PRESTAR SUS SERVICIOS PROFESIONALES EN EL ÁREA DE GESTIÓN DEL DESARROLLO LOCAL - OFICINA DE PLANEACIÓN LOCAL DE LA ALCALDÍA LOCAL DE BOSA PARA ADELANTAR LA FORMULACIÓN, SUPERVISIÓN Y SEGUIMIENTO AL PROGRAMA DEL PLAN DE DESARROLLO LOCAL: SEGURIDAD Y CONVIVENCIA, DE CONFORMIDAD CON LAS CONDICIONES Y OBLIGACIONES ESTABLECIDAS EN LOS ESTUDIOS PREVIOS, DOCUMENTOS QUE HACEN PARTE INTEGRAL DEL PRESENTE CONTRATO.</t>
  </si>
  <si>
    <t>EL CONTRATISTA SE OBLIGA PARA CON EL FONDO A PRESTAR SUS SERVICIOS DE APOYO A LA GESTIÓN EN EL ARCHIVO DE LA ALCALDÍA LOCAL DE BOSA,  DE CONFORMIDAD CON LAS CONDICIONES Y OBLIGACIONES ESTABLECIDAS EN LOS ESTUDIOS PREVIOS, DOCUMENTOS QUE HACEN PARTE INTEGRAL DEL CONTRATO.</t>
  </si>
  <si>
    <t>EL CONTRATISTA SE OBLIGA PARA CON EL FONDO A PRESTAR SUS SERVICIOS PROFESIONALES EN EL ÁREA DE GESTIÓN DEL DESARROLLO LOCAL - OFICINA DE PLANEACIÓN LOCAL DE LA ALCALDÍA LOCAL DE BOSA PARA ADELANTAR LA FORMULACIÓN, SUPERVISIÓN Y SEGUIMIENTO AL PROGRAMA DEL PLAN DE DESARROLLO LOCAL: DESARROLLO INTEGRAL DESDE LA GESTACIÓN HASTA LA ADOLESCENCIA, DE CONFORMIDAD CON LAS CONDICIONES Y OBLIGACIONES ESTABLECIDAS EN LOS ESTUDIOS PREVIOS, DOCUMENTOS QUE HACEN PARTE INTEGRAL DEL CONTRATO.</t>
  </si>
  <si>
    <t>EL CONTRATISTA SE OBLIGA PARA CON EL FONDO DE DESARROLLO LOCAL DE BOSA PARA APOYAR ADMINISTRATIVAMENTE EN LA DESCONGESTIÓN DE LOS EXPEDIENTES ADMINISTRATIVOS A CARGO DEL ÁREA DE GESTIÓN POLICIVA OBRAS DE LA ALCALDÍA LOCAL DE BOSA,  DE CONFORMIDAD CON LAS CONDICIONES Y OBLIGACIONES ESTABLECIDAS EN LOS ESTUDIOS PREVIOS, DOCUMENTOS QUE HACEN PARTE INTEGRAL DEL CONTRATO.</t>
  </si>
  <si>
    <t>EL CONTRATISTA SE OBLIGA PARA CON EL FONDO A PRESTAR SUS SERVICIOS PROFESIONALES COMO ABOGADO EN EL ÁREA DE GESTIÓN DEL DESARROLLO  LOCAL, OFICINA DE CONTRATACIÓN EN EL ACOMPAÑAMIENTO PRECONTRACTUAL, CONTRACTUAL Y POSCONTRACTUAL DEL POAI 2018, DE CONFORMIDAD CON LAS CONDICIONES Y OBLIGACIONES ESTABLECIDAS EN LOS ESTUDIOS PREVIOS, DOCUMENTOS QUE HACEN PARTE INTEGRAL DEL CONTRATO.</t>
  </si>
  <si>
    <t>EL CONTRATISTA SE OBLIGA PARA CON EL FONDO A PRESTAR SUS SERVICIOS PROFESIONALES EN EL ÁREA DE GESTIÓN DEL DESARROLLO LOCAL - OFICINA DE PLANEACIÓN LOCAL DE LA ALCALDÍA LOCAL DE BOSA PARA ADELANTAR LA FORMULACIÓN, SUPERVISIÓN Y SEGUIMIENTO AL PROGRAMA DEL PLAN DE DESARROLLO LOCAL: SEGURIDAD Y CONVIVENCIA, DE CONFORMIDAD CON LAS CONDICIONES Y OBLIGACIONES ESTABLECIDAS EN LOS ESTUDIOS PREVIOS, DOCUMENTOS QUE HACEN PARTE INTEGRAL DEL CONTRATO.</t>
  </si>
  <si>
    <t>EL CONTRATISTA SE OBLIGA PARA CON EL FONDO A PRESTAR SUS SERVICIOS DE APOYO A LA GESTIÓN MEDIANTE LABORES TÉCNICAS Y ADMINISTRATIVAS EN EL ÁREA DE GESTIÓN DEL DESARROLLO LOCAL DE LA ALCALDÍA LOCAL DE BOSA, DE CONFORMIDAD CON LAS CONDICICONES Y OBLIGACIONES ESTABLECIDAS EN LOS ESTUDIOS PRVIOS, DOCUMENTOS QUE HACEN PARTE INTEGRAL DEL CONTRATO.</t>
  </si>
  <si>
    <t>ADICIÓN Y PRORROGA 1 CPS 86-2018 " EL CONTRATISTA SE OBLIGA PARA CON EL FONDO A PRESTAR SUS SERVICIOS PARA APOYAR TÉCNICAMENTE LAS DISTINTAS ETAPAS DE LOS PROCESOS DE COMPETENCIA DE LAS INSPECCIONES DE LA LOCALIDAD DE BOSA SEGÚN REPARTO,  DE CONFORMIDAD CON LAS CONDICIONES Y OBLIGACIONES ESTABLECIDAS EN LOS ESTUDIOS PREVIOS, DOCUMENTOS QUE HACEN PARTE INTEGRAL DEL CONTRATO".</t>
  </si>
  <si>
    <t>EL CONTRATISTA SE OBLIGA A PRESTAR SUS SERVICIOS PROFESIONALES COMO INGENIERO DE APOYO DE INFRAESTRUCTURA - CONSTRUCCIÓN Y MANTENIMEINTO DE MALLA VIAL- DEL ÁREA DE INFRAESTRUCTURA DE LA ALCALDÍA LOCAL DE BOSA.</t>
  </si>
  <si>
    <t>EL CONTRATISTA SE OBLIGA PARA CON EL FONDO A PRESTAR SUS SERVICIOS DE APOYO EN LA CONDUCCIÓN DE LOS VEHÍCULOS DE PROPIEDAD DEL FONDO DE DESARROLLO LOCAL DE BOSA,  DE CONFORMIDAD CON LAS CONDICIONES Y OBLIGACIONES ESTABLECIDAS EN LOS ESTUDIOS PREVIOS, DOCUMENTOS QUE HACEN PARTE INTEGRAL DEL CONTRATO.</t>
  </si>
  <si>
    <t>EL CONTRATISTA SE OBLIGA A PRESTAR SUS SERVICIOS PROFESIONALES COMO ABOGADO DE APOYO A LA IDENTIFICACIÓN, ANÁLISIS, REPARTO Y SEGUIMIENTO DE EXPEDIENTES PROCESALES EN EL ÁREA DE GESTIÓN POLICIVA DE LA ALCALDÍA LOCAL DE BOSA, DE CONFORMIDAD CON LAS CONDICIONES Y OBLIGACIONES ESTABLECIDAS EN LOS ESTUDIOS PREVIOS, DOCUMENTOS QUE HACEN PARTE INTEGRAL DEL CONTRATO.</t>
  </si>
  <si>
    <t>EL CONTRATISTA SE OBLIGA PARA CON EL FONDO A PRESTAR SUS SERVICIOS DE APOYO A LA GESTIÓN MEDIANTE LABORES TÉCNICAS Y ADMINISTRATIVAS EN EL ÁREA DE GESTIÓN DEL DESARROLLO LOCAL DE LA ALCALDÍA LOCAL DE BOSA, DE CONFORMIDAD CON LAS CONDICIONES Y OBLIGACIONES ESTABLECIDAS EN LOS ESTUDIOS PREVIOS, DOCUMENTOS QUE HACEN PARTE INTEGRAL DEL CONTRATO.</t>
  </si>
  <si>
    <t>EL CONTRATISTA SE OBLIGA PARA CON EL FONDO A PRESTAR SUS SERVICIOS PROFESIONALES PARA APOYAR LA FORMULACIÓN, GESTIÓN Y SEGUIMIENTO DE ACTIVIDADES ENFOCADAS A LA GESTIÓN AMBIENTAL EXTERNA, ENCAMINADAS A LA MITIGACIÓN DE LOS DIFERENTES IMPACTOS AMBIENTALES Y LA CONSERVACIÓN DE LOS RECURSOS NATURALES DE LA LOCALIDAD,  DE CONFORMIDAD CON LAS CONDICIONES Y OBLIGACIONES ESTABLECIDAS EN LOS ESTUDIOS PREVIOS, DOCUMENTOS QUE HACEN PARTE INTEGRAL DEL CONTRATO.</t>
  </si>
  <si>
    <t>EL CONTRATISTA SE OBLIGA PARA CON EL FONDO A PRESTAR SUS SERVICIOS PROFESIONALES PARA REALIZAR EL SEGUIMIENTO A LA ESTABILIDAD DE LAS OBRAS EJECUTADAS CON RESCURSOS DEL FONDO Y APOYAR LAS DEMÁS ACTIVIDADES DEL ÁREA DE INFRAESTRUCTURA DE LA ALCALDÍA LOCAL DE BOSA, DE CONFORMIDAD CON LAS CONDICIONES Y OBLIGACIONES ESTABLECIDAS EN LOS ESTUDIOS PREVIOS, DOCUMENTOS QUE HACEN PARTE INTEGRAL DEL CONTRATO.</t>
  </si>
  <si>
    <t>EL CONTRATISTA SE OBLIGA PARA CON EL FONDO A PRESTAR SUS SERVICIOS PROFESIONALES COMO ABOGADO PARA REALIZAR EL SEGUIMIENTO, LIQUIDACIÓN, DEPURACIÓN Y CONSOLIDACIÓN DE LA INFORMACIÓN DE LAS OBLIGACIONES POR PAGAR VIGENTES, A CARGO DE LA ALCALDÍA  LOCAL DE BOSA,  DE CONFORMIDAD CON LAS CONDICIONES Y OBLIGACIONES ESTABLECIDAS EN LOS ESTUDIOS PREVIOS, DOCUMENTOS QUE HACEN PARTE INTEGRAL DEL CONTRATO.</t>
  </si>
  <si>
    <t>EL CONTRATISTA SE OBLIGA A PRESTAR SUS SERVICIOS TÉCNICOS DE APOYO AL SUBSISTEMA INTERNO DE GESTIÓN DOCUMENTAL Y ARCHIVOS - SIGA - DE LA ALCALDÍA LOCAL DE BOSA.</t>
  </si>
  <si>
    <t>PRESTAR SUS SERVICIOS PROFESIONALES PARA LA OPERACIÓN, SEGUIMIENTO Y CUMPLIMIENTO DE LOS PROCEDIMIENTOS ADMINISTRATIVOS, OPERATIVOS Y PROGRAMÁTICOS DE LOS SERVICIOS SOCIALES DEL PROYECTO DE SUBSIDIO C, QUE CONTRIBUYAN A LA GARANTÍA DE LOS DERECHOS DE LA POBLACIÓN MAYOR EN EL MARCO DE LA POLÍTICA PÚBLICA SOCIAL PARA EL ENVEJECIMIENTO Y VEJEZ EN EL DISTRITO CAPITAL A CARGO DE LA ALCALDÍA LOCAL DE BOSA,  DE CONFORMIDAD CON LAS CONDICIONES Y OBLIGACIONES ESTABLECIDAS EN LOS ESTUDIOS PREVIOS, DOCUMENTOS QUE HACEN PARTE INTEGRAL DEL CONTRATO.</t>
  </si>
  <si>
    <t>EL CONTRATISTA SE OBLIGA A PRESTAR SUS SERVICIOS DE APOYO LOGÍSTICO Y ASISTENCIAL EN EL ÁREA DE GESTIÓN DEL DESARROLLO LOCAL - ALMACÉN DE LA ALCALDÍA LOCAL DE BOSA.</t>
  </si>
  <si>
    <t>EL CONTRATISTA SE OBLIGA PARA CON EL FONDO A PRESTAR SUS SERVICIOS PROFESIONALES PARA APOYAR JURÍDICAMNETE LA EJECUCCIÓN DE LAS ACCIONES REQUERIDAS PARA LA DEPURACIÓN DE LAS ACTUACIONES ADMNISTRATIVAS QUE CURSAN EN LA ALCALDÍA LOCAL DE BOSA, DE CONFORMIDAD CON LAS CONDICONES Y OBLIGACIONES ESTABLECIDAS EN LOS ESTUDIOS PREVIOS, DOCUMENTOS QUE HACEN PARTE INTEGRAL DEL CONTRATO.</t>
  </si>
  <si>
    <t>EL CONTRATISTA SE OBLIGA A PRESTAR SUS SERVICIOS PROFESIONALES DE APOYO AL EQUIPO DE PARTICIPACIÓN Y LAS DEMÁS ACTIVIDADES QUE SE GENEREN EN EL ÁREA DE GESTIÓN DEL DESARROLLO LOCAL,  DE CONFORMIDAD CON LAS CONDICIONES Y OBLIGACIONES ESTABLECIDAS EN LOS ESTUDIOS PREVIOS, DOCUMENTOS QUE HACEN PARTE INTEGRAL DEL CONTRATO.</t>
  </si>
  <si>
    <t>APOYAR JURÍDICAMENTE LA EJECUCÍON DE LAS ACCIONES REQUERIDAS PARA EL TRÁMITE E IMPULSO PROCESAL DE LAS ACTUACIONES CONTRAVENCIONALES Y/O QUERELLAS QUE CURSEN EN LAS INSPECCIONES DE POLICIA DE LA LOCALIDAD DE BOSA.</t>
  </si>
  <si>
    <t>EL CONTRATISTA SE OBLIGA A PRESTAR SUS SERVICIOS PARA APOYAR TÉCNICAMENTE LAS DISTINTAS ETAPAS DE LOS PROCESOS DE COMPETENCIA DE LAS INSPECCIONES DE LA LOCALIDAD DE BOSA SEGÚN REPARTO.</t>
  </si>
  <si>
    <t>EL CONTRATISTA SE OBLIGA A PRESTAR SUS SERVICIOS PROFESIONALES DE APOYO AL EQUIPO DE PARTICIPACIÓN EN TODAS LAS ACTIVIDADES RELACIONADAS CON EMPLEABILIDAD Y LAS DEMÁS ACTIVIDADES QUE SE GENEREN EN EL ÁREA DE GESTIÓN DEL DESARROLLO LOCAL.</t>
  </si>
  <si>
    <t>EL CONTRATISTA SE OBLIGA A PRESTAR SUS SERVICIOS PROFESIONALES PARA APOYAR LA FORMULACIÓN, EJECUCIÓN, SEGUIMIENTO Y MEJORA CONTINUA DE LAS HERRAMIENTAS QUE CONFORMAN LA GESTIÓN AMBIENTAL INSTITUCIONAL DE LA ALCALDÍA LOCAL DE BOSA.</t>
  </si>
  <si>
    <t>EL CONTRATISTA SE OBLIGA A PRESTAR SUS SERVICIOS DE APOYO A LA GESTIÓN EN EL ARCHIVO DE LA ALCALDÍA LOCAL DE BOSA.</t>
  </si>
  <si>
    <t>EL CONTRATISTA SE OBLIGA PARA CON EL FONDO A PRESTAR SUS SERVICIOS DE APOYO EN LA CONDUCCIÓN DE LOS VEHÍCULOS DE PROPIEDAD DEL FONDO DE DESARROLLO LOCAL DE BOSA,  DE CONFORMIDAD CON LAS CONDICONES Y OBLIGACIONES ESTABLECIDAS EN LOS ESTUDIOS PREVIOS, DOCUMENTOS QUE HACEN PARTE INTEGRAL DEL CONTRATO.</t>
  </si>
  <si>
    <t>EL CONTRATISTA SE OBLIGA A PRESTAR SUS SERVICIOS PROFESIONALES COMO ABOGADO PARA REALIZAR EL SEGUIMIENTO, LIQUIDACIÓN, DEPURACIÓN Y CONSOLIDACIÓN DE LA INFORMACIÓN DE LAS OBLIGACIONES POR PAGAR VIGENTES, A CARGO DE LA ALCALDÍA LOCAL DE BOSA,  DE CONFORMIDAD CON LAS CONDICIONES Y OBLIGACIONES ESTABLECIDAS EN LOS ESTUDIOS PREVIOS, DOCUMENTOS QUE HACEN PARTE INTEGRAL DEL CONTRATO.</t>
  </si>
  <si>
    <t>EL CONTRATISTA SE OBLIGA A PRESTAR SUS SERVICIOS PARA APOYAR EL PROCESO DE RADICACIÓN, NOTIFICACIÓN Y ENTREGA DE LA CORRESPONDENCIA INTERNA Y EXTERNA DE LA ALCALDÍA LOCAL DE BOSA.</t>
  </si>
  <si>
    <t>EL CONTRATISTA SE OBLIGA PARA CON EL FONDO A PRESTAR SUS SERVICIOS PROFESIONALES PARA MANEJAR LA ESTRATÉGIA DE COMUNICACIÓN Y PERIODISMO DE LA ALCALDÍA LOCAL DE BOSA.</t>
  </si>
  <si>
    <t>EL CONTRATISTA SE OBLIGA PARA CON EL FONDO A PRESTAR SUS SERVICIOS DE APOYO EN LA CONDUCCIÓN DE LOS VEHÍCULOS DE PROPIEDAD DEL FONDO DE  DESARROLLO LOCAL DE BOSA, DE CONFORMIDAD CON LAS CONDICIONES Y OBLIGACIONES ESTABLECIDAS EN LOS ESTUDIOS PREVIOS, DOCUMENTOS QUE HACEN PARTE INTEGRAL DEL CONTRATO.</t>
  </si>
  <si>
    <t>EL CONTRATISTA SE OBLIGA A PRESTAR SUS SERVICIOS PROFESIONALES COMO ABOGADO EN EL ÁREA DE GESTIÓN DEL DESARROLLO LOCAL, OFICINA DE CONTRATACIÓN EN EL ACOMPAÑAMIENTO PRECONTRACTUAL, CONTRACTUAL Y POSCONTRACTUAL DEL POAI  2018,  DE CONFORMIDAD CON LAS CONDICIONES Y OBLIGACIONES ESTABLECIDAS EN LOS ESTUDIOS PREVIOS, DOCUMENTOS QUE HACEN PARTE INTEGRAL DEL CONTRATO..</t>
  </si>
  <si>
    <t>EL CONTRATISTA SE OBLIGA A PRESTAR SUS SERVICIOS PROFESIONALES COMO INGENIERO DE APOYO DE INFRAESTRUCTURA -CONSTRUCCIÓN Y MANTENIMIENTO DE PARQUES Y ESPACIO PÚBLICO- DEL ÁREA DE INFRAESTRUCTURA DE LA ALCALDÍA LOCAL DE BOSA.</t>
  </si>
  <si>
    <t>EL CONTRATISTA SE OBLIGA A PRESTAR SUS SERVICIOS PROFESIONALES DE APOYO AL EQUIPO DE PARTICIPACIÓN EN TODAS LAS ACTIVIDADES RELACIONADAS CON EMPRENDIMIENTO Y LAS DEMÁS ACTIVIADES QUE SE GENEREN EN EL ÁREA DE GESTIÓN DEL DESARROLLO LOCAL.</t>
  </si>
  <si>
    <t>PRESTAR SERVICIOS PROFESIONALES ESPECIALIZADOS AL DESPACHO DEL ALCALDE LOCAL, EN LA IMPLEMENTACIÓN DE LAS ESTRATÉGIAS INTEGRALES DE COMUNICACIÓN EN LA LOCALIDAD SEPTIMA DE BOSA.</t>
  </si>
  <si>
    <t>EL CONTRATISTA SE OBLIGA PARA CON EL FONDO A PRESTAR SUS SERVICIOS PROFESIONALES COMO INGENIERO DE APOYO DE INFRAESTRUCTURA - CONSTRUCCIÓN Y MANTENIMIENTO DE MALLA VIAL- DEL ÁREA DE INFRAESTRUCTURA DE LA ALCALDÍA LOCAL DE BOSA,  DE CONFORMIDAD CON LAS CONDICIONES Y OBLIGACIONES ESTABLECIDAS EN LOS ESTUDIOS PREVIOS, DOCUMENTOS QUE HACEN PARTE INTEGRAL DEL PRESENTE CONTRATO.|70400000|0|0|70400000|64000000|6400000</t>
  </si>
  <si>
    <t>EL CONTRATISTA SE OBLIGA A PRESTAR SUS SERVICIOS DE APOYO PARA LOS TRÁMITES DE PAGO, LIQUIDACIÓN, CONCILIACIÓN Y ENTREGA DE INFORMES EN LA OFICINA DE CONTABILIDAD DEL FONDO DE DEESARROLLO LOCAL DE BOSA.</t>
  </si>
  <si>
    <t>EL CONTRATISTA SE OBLIGA CON EL FONDO DE DESARROLLO LOCAL DE BOSA A PRESTAR SUS SERVICIOS PROFESIONALES PARA ADMINISTRAR LOS SERVICIOS INFORMÁTICOS Y TECNOLÓGICOS INSTALADOS EN EL PUNTO VIVE DIGITAL DE LA LOCALIDAD.</t>
  </si>
  <si>
    <t>EL CONTRATISTA SE OBLIGA PARA CON EL FONDO DE DESARROLLO LOCAL DE BOSA A PRESTAR SUS SERVICIOS PROFESIONALES PARA APOYAR AL ÁREA DE DESARROLLO LOCAL -PLANEACIÓN.</t>
  </si>
  <si>
    <t>EL CONTRATISTA SE OBLIGA PRESTAR SUS SERVICIOS PROFESIONALES EN LA PREVENCIÓN, GESTIÓN Y ATENCIÓN DE LOS RIESGOS EN LA LOCALIDAD DE BOSA.</t>
  </si>
  <si>
    <t>EL CONTRATISTA SE OBLIGA PARA CON EL FONDO A PRESTAR SUS SERVICIOS PROFESIONALES COMO ABOGADO - COBRO PERSUASIVO - EN EL ÁREA DE GESTIÓN POLICIVA.</t>
  </si>
  <si>
    <t>EL CONTRATISTA SE OBLIGA A PRESTAR SUS SERVICIOS PROFESIONALES COMO INGENIERO DE APOYO DE INFRAESTRUCTURA - CONSTRUCCIÓN Y MANTENIMIENTO DE PARQUES Y ESPACIO PÚBLICO- DEL ÁREA DE INFRAESTRUCTURA DE LA ALCALDÍA LOCAL DE BOSA.</t>
  </si>
  <si>
    <t>EL CONTRATISTA SE OBLIGA A PRESTAR SUS SERVICIOS PROFESIONALES PARA APOYAR TÉCNICAMENTE LAS DISTINTAS ETAPAS DE LOS PROCESOS DE COMPETENCIA DE LA ALCALDÍA LOCAL PARA LA DEPURACIÓN DE LAS ACTUACIONES ADMINISTRATIVAS.</t>
  </si>
  <si>
    <t>EL CONTRATISTA SE OBLIGA A PRESTAR SUS SERVICIOS PROFESIONALES ESPECIALIZADOS DE PLANEACIÓN EN EL DESPACHO DE LA ALCALDÍA LOCAL.</t>
  </si>
  <si>
    <t>EL CONTRATISTA SE OBLIGA CON EL FONDO DE DESARROLLO LOCAL DE BOSA A PRESTAR SUS SERVICIOS PROFESIONALES PARA GENERAR LA ESTRATÉGIA DE COMUNICACIONES DEL PUNTO VIVE DIGITAL Y REALIZAR LA ARTICULACIÓN CON LA OFICINA DE PRENSA Y LA OFICINA DE PLANEACIÓN DE LA ALCALDÍA LOCAL DE BOSA.</t>
  </si>
  <si>
    <t>EL CONTRATISTA SE OBLIGA A PRESTAR SUS SERVICIOS COMO PROFESIONAL ESPECIALIZADO DE INFRAESTRUCTURA DEL ÁREA DE GESTIÓN DEL DESARROLLO LOCAL DE LA ALCALDÍA LOCAL DE BOSA.  REEMPLAZA CRP N° 383 DE 2018 POR CESIÓN DEL CONTRATO.</t>
  </si>
  <si>
    <t>EL CONTRATISTA SE OBLIGA A PRESTAR SUS SERVICIOS PROFESIONALES DE SOPORTE A LOS APLICATIVOS INSTITUCIONALES UTILIZADOS EN LAS DEPENDENCIAS DE LA ALCALDÍA LOCAL DE BOSA.</t>
  </si>
  <si>
    <t>EL CONTRATISTA SE OBLIGA A PRESTAR SUS SERVICIOS DE APOYO A LA GESTIÓN MEDIANTE LABORES TÉCNICAS DE FOTOGRAFÍA, EN LA OFICINA DE PRENSA Y COMUNICACIONES DE LA ALCALDÍA LOCAL DE BOSA.</t>
  </si>
  <si>
    <t>EL CONTRATISTA SE OBLIGA A PRESTAR SUS SERVICIOS EN EL ÁREA DE GESTIÓN DEL DESARROLLO LOCAL, PARA APOYAR LA ADMINISTRACIÓN DE LA CASA DE LA PARTICIPACIÓN.</t>
  </si>
  <si>
    <t>EL CONTRATISTA SE OBLIGA CON EL FONDO DE DESARROLLO LOCAL DE BOSA A PRESTAR SUS SERVICIOS EN EL ACOMPAÑAMIENTO EN LA GESTIÓN SOCIAL DE LAS OBRAS DE INFRAESTRUCTURA QUE SE EJECUTEN EN LA LOCALIDAD CON RECUROS DE LA ADMINISTRACIÓN LOCAL, DE ACUERDO CON LOS ESTUDIOS PREVIOS.</t>
  </si>
  <si>
    <t>EL CONTRATISTA SE OBLIGA PARA CON EL FONDO A PRESTAR SUS SERVICIOS DE APOYO A LA GESTIÓN EN LAS ACTIVIDADES QUE SE GENEREN EN LA JUNTA ADMINISTRADORA LOCAL DE BOSA.</t>
  </si>
  <si>
    <t>EL CONTRATISTA SE OBLIGA A PRESTAR SUS SERVICIOS PROFESIONALES COMO ABOGADO EN EL ÁREA DE GESTIÓN DEL DESARROLLO LOCAL, OFICINA DE CONTRATACIÓN EN EL ACOMPAÑAMIENTO PRECONTRACTUAL, CONTRACTUAL Y POSCONTRACTUAL DEL POAI  2018.</t>
  </si>
  <si>
    <t>EL CONTRATISTA SE OBLIGA A PRESTAR SUS SERVICIOS PROFESIONALES COMO ABOGADO DE APOYO A LOS PROCESOS DEL POAI 2018 EN SUS DIFERENTES FASES, EN EL ÁREA DE GESTIÓN DEL DESARROLLO LOCAL, OFICINA DE CONTRATACIÓN DE LA ALCALDÍA LOCAL DE BOSA.</t>
  </si>
  <si>
    <t>EL CONTRATISTA SE OBLIGA A PRESTAR SUS SERVICIOS TÉCNICOS A LA GESTIÓN Y FUNCIONAMIENTO DEL PUNTO VIVE DIGITAL DE LA LOCALIDAD</t>
  </si>
  <si>
    <t>EL CONTRATISTA SE OBLIGA  A PRESTAR SUS SERVICIOS PROFESIONALES COMO COMUNITY MANAGER EN LA OFICINA DE PRENSA Y COMUNICACIONES DE LA ALCALDIA LOCAL DE BOSA.</t>
  </si>
  <si>
    <t>EL CONTRATISTA SE OBLIGA A PRESTAR SUS SERVICIOS PROFESIONALES DE INGENIERO, PARA APOYAR EL PUNTO DE ATENCIÓN AL CONSUMIDOR EN EL MARCO DEL PROYECTO CASAS DEL CONSUMIDOR, AL SERVICIO DE LOS CONSUMIDORES, PROVEEDORES Y DE LA COMUNIDAD EN GENERAL DEL LA LOCALIDAD DE BOSA.</t>
  </si>
  <si>
    <t>EL CONTRATISTA SE OBLIGA A PRESTAR SUS SERVICIOS PROFESIONALES EN EL SUBSISTEMA INTERNO DE GESTIÓN DOCUMENTAL Y ARCHIVOS - SIGA- DE LA ALCALDÍA LOCAL DE BOSA.</t>
  </si>
  <si>
    <t>EL CONTRATISTA SE OBLIGA A PRESTAR SUS SERVICIOS PROFESIONALES PARA APOYAR JURÍDICAMENTE LA EJECUCIÓN DE LAS ACCIONES REQUERIDAS PARA LA DEPURACIÓN DE LAS ACTUACIONES ADMINISTRATIVAS QUE CURSAN EN LA ALCALDÍA LOCAL DE BOSA.</t>
  </si>
  <si>
    <t>EL CONTRATISTA SE OBLIGA A PRESTAR SUS SERVICIOS PROFESIONALES PARA APOYAR TÉCNICAMENTE EL PROCESO DE LIQUIDACIÓN DE LOS CONTRATOS Y/O CONVENIOS QUE SE ENCUENTRAN EN EL FONDO DE DESARROLLO LOCAL DE BOSA DE BOSA, Y DEMÁS ACTIVIDADES PROPIAS DEL ÁREA.</t>
  </si>
  <si>
    <t>PRESTAR LOS SERVICIOS TÉCNICOS PARA LA OPERACIÓN SEGUIMIENTO Y CUMPLIMIENTO DE LOS PROCESOS Y PROCEDIMIENTOS DEL SUBSIDIO TIPO C, CUMPLIENDO CON EL ADECUADO Y OPORTUNO REGISTRO, CRUCE Y REPORTE DE LOS DATOS EN EL SISTEMA DE INFORMACIÓN Y REGISTRO DE BENEFICIARIOS SIRBE, QUE CONTRIBUYAN A LA GARANTÍA DE LOS DERECHOS DE LA POBLACIÓN MAYOR EN EL MARCO DE LA POLÍTICA PÚBLICA SOCIAL PARA EL ENVEJECIMIENTO Y LA VEJEZ EN EL DISTRITO CAPITAL A CARGO DE LA ALCALDÍA LOCAL DE BOSA.</t>
  </si>
  <si>
    <t>EL CONTRATISTA SE OBLIGA A PRESTAR SUS SERVICIOS PROFESIONALES PARA APOYAR TÉCNICAMENTE A LOS RESPONSABLES E INTEGRANTES DE LOS PROCESOS EN LA IMPLEMANTACIÓN DE HERRAMIENTAS DE GESTIÓN, SIGUIENDO LOS LINEAMIENTOS METODOLÓGICOS ESTABLECIDOS POR LA OFICINA ASESORA DE PLANEACIÓN DE LA SECRETARIA DISTRITAL DE GOBIERNO</t>
  </si>
  <si>
    <t>EL CONTRATISTA SE OBLIGA A PRESTAR SUS SERVICIOS TÉCNICOS EN LA OFICINA DE PRENSA Y COMUNICACIONES PARA EL APOYO DE LOS PROCESOS DE DISEÑO Y DIAGRAMACIÓN DE LA PIEZAS PUBLICITARIAS DE LA ALCALDIA LOCAL DE BOSA</t>
  </si>
  <si>
    <t>EL CONTRATISTA SE OBLIGA A PRESTAR SUS SERVICIOS TÉCNICOS DE APOYO A LA GESTIÓN Y ATENCIÓN DE LOS RIESGOS EN LA LOCALIDAD DE BOSA</t>
  </si>
  <si>
    <t>EL CONTRATISTA SE OBLIGA PARA CON EL FONDO A PRESTAR SUS SERVICIOS PROFESIONALES DE ABOGADO, PARA APOYAR EL PUNTO DE ATENCIÓN AL CONSUMIDOR EN EL MARCO DEL PROYECTO CASAS DEL CONSUMIDOR, AL SERVICIO DE LOS CONSUMIDORES, PROVEEDORES Y DE LA COMUNIDAD EN GENERAL DEL LA LOCALIDAD DE BOSA.</t>
  </si>
  <si>
    <t>CONTRATAR EL ARRENDAMIENTO DE UN BIEN INMUEBLE (BODEGA) PARA SALVAGUARDAR LOS BIENES INCAUTADOS EN LOS OPERATIVOS QUE ADELANTA LA ALCALDÍA LOCAL DE BOSA Y DEMÁS NECESIDADS QUE REQUIERA EL FONDO SEGÚN SU CARÁCTER MISIONAL.</t>
  </si>
  <si>
    <t>EL CONTRATISTA SE OBLIGA A PRESTAR SUS SERVICIOS PROFESIONALES PARA APOYAR LA FORMULACIÓN, GESTIÓN Y SEGUIMIENTO DE ACTIVIDADES ENFOCADAS A LA GESTIÓN AMBIENTAL EXTERNA, ENCAMINADAS A LA MITIGACIÓN DE LOS DIFERENTES IMPACTOS AMBIENTALES Y LA CONSERVACIÓN DE LOS RECURSOS NATURALES DE LA LOCALIDAD.</t>
  </si>
  <si>
    <t>EL CONTRATISTA SE OBLIGA A APOYAR AL ALCALDE LOCAL EN LA GESTIÓN DE LOS ASUNTOS RELACIONADOS CON SEGURIDAD CIUDADANA, CONVIVENCIA Y PREVENCIÓN DE CONFLICTIVIDADES, VIOLENCIAS Y DELITOS EN LA LOCALIDAD, DE CONFORMIDAD CON EL MARCO NORMATIVO APLICABLE EN LA MATERIA.</t>
  </si>
  <si>
    <t>CONTRATAR LOS SEGUROS QUE AMPAREN LOS INTERESES PATRIMONIALES ACTUALES Y FUTUROS, ASÍ COMO LOS BIENES DE PROPIEDAD DEL FONDO DE DESARROLLO LOCAL DE BOSA, QUE ESTEN BAJO SU RESPONSABILIDAD Y CUSTODIA Y AQUELLOS QUE SEAN ADQUIRIDOS PARA DESARROLLAR LAS FUNCIONES INHERENTES A SU ACTIVIDAD ASÍ COMO LA EXPEDICIÓN DE CUALQUIER OTRA PÓLIZA DE SEGUROS QUE REQUIERA LA ENTIDAD EN EL DESARROLLO DE  SU ACTIVIDAD ALCANCE DEL OBJETO: LAS PÓLIZAS OBJETO DE LA CONTRATACIÓN SON LAS SIGUIENTES: GRUPO 1 : TODO RIESGO DAÑOS MATERIALES, AUTOMOVILES, MANEJO GLOBAL, RESPONSABILIDAD CIVIL EXTRACONTRACTUAL.</t>
  </si>
  <si>
    <t>ENTREGAR A TITULO DE VENTA REAL Y MATERIAL LAS CHAQUETAS INSTITUCIONALES PARA LA ALCALDÍA LOCAL DE BOSA DE ACUERDO CON LAS ESPECIFICACIONES TÉCNICAS CONSIGNADAS EN EL ESTUDIO PREVIO.</t>
  </si>
  <si>
    <t>EL CONTRATISTA SE OBLIGA CON EL FONDO DE DESARROLLO LOCAL DE BOSA A SUMINISTRAR A MONTO AGOTABLE LOS ELEMENTOS DE FERRETERÍA, PLOMERÍA, ELECTRICIDAD Y OTROS QUE SE LLEGAREN A REQUERIR, DE ACUERDO CON LOS ESTUDIOS PREVIOS, ANEXO TÉCNICO Y PROPUESTA PRESENTADA.</t>
  </si>
  <si>
    <t>EL CONTRATISTA SE OBLIGA PARA CON EL FONDO DE DESARROLLO LOCAL DE BOSA A PRESTAR EL SERVICIO INTEGRAL DE VIGILANCIA , SEGURIDAD PRIVADA FIJA ,MOVIL PERMANENTE CON ARMAS Y MEDIOS TECNOLÓGICOS EN LOS PREDIOS QUE DESIGNE LA ALCALDIA LOCAL DE BOSA ; DE CONFORMIDAD CON LAS CARACTERÍSTICAS , Y ESPECIFICACIONES TÉCNICAS , LAS CONDICIONES Y OBLIGACIONES ESTABLECIDAS EN LOS ESTUDIOS PREVIOS Y EL PLIEGO DE CONDICIONES.</t>
  </si>
  <si>
    <t>EL ARRENDAMIENTO DE SEIS (6) FOTOCOPIADORAS MULTIFUNCIONALES INCLUIDO EL MANTENIMIENTO PREVENTIVO , CORRECTIVO , SUMINISTRO DE RESPUESTO Y TONERS , PARA LAS DIFERENTES DEPENDENCIAS DE LA ALCALDIA LOCAL DE BOSA , DE CONFORMIDAD CON LAS CARACTERISTICAS Y ESPECIFICACIONES TÉCNICAS , LAS CONDICIONES Y OBLIGACIONES ESTABLECIDAS EN EL ESTUDIO PREVIO.</t>
  </si>
  <si>
    <t>SUMINISTRAR A PRECIOS UNITARIOS Y A MONTO AGOTABLE, LOS REFRIGERIOS, PASABOCAS Y MENÚS QUE REQUIERA LA ALCALDÍA LOCAL DE BOSA PARA APOYAR LOS DIFERENTES EVENTOS Y ACTIVIDADES DE CARÁCTER INSTITUCIONAL Y COMUNITARIO, SEGÚN LOS ESTUDIOS PREVIOS, PLIEGO DE CONDICIONES, LA PROPUESTA PRESENTADA Y DEMÁS CONDICIONES ESTABLECIDAS EN EL ANEXO TÉCNICO.</t>
  </si>
  <si>
    <t>El contratista se compromete a suministrar a monto agotable combustible gasolina corriente para los vehiculos propios y en servicio de la Alcaldía Local de Bosa</t>
  </si>
  <si>
    <t>CONTRATAR LA PÓLIZA DE SEGURO DE VIDA GRUPO, PARA LOS EDILES DE LA LOCALDIDAD DE BOSA PARA LA VIGENCIA 2018-2019 DE CONFORMIDAD CON LO ESTABLECIDO EN LOS ESTUDIOS PREVIOS INVITACION PÚBLICA Y FORMATOS DEL ANEXO TÉCNICO.</t>
  </si>
  <si>
    <t>CONTRATO 171-ORDEN DE COMPRA 30342 ADQUIRIR UN MICROBUS PARA MEJORAR LA CAPACIDAD OPERATIVA DE LA ALCALDÍA LOCAL DE BOSA CON BASE AL ACUERDO MARCO DE PRECIOS CCE-312-1-AMP-2015 DE COLOMBIA COMPRA EFICIENTE Y LOS ESTUDIOS PREVIOS.</t>
  </si>
  <si>
    <t>CONTRATO 172 ORDEN DE COMPRA 30341 ADQUIRIR UN VEHÍCULO PICK UP PARA MEJORAR LA CAPACIDAD OPERATIVA DE LA ALCALDÍA LOCAL DE BOSA CON BASE AL ACUERDO MARCO DE PRECIOS CCE-312-1-AMP-2015.</t>
  </si>
  <si>
    <t>CONTRATO 173 - ORDEN DE COMPRA 30368 ADQUIRIR UNA CAMIONETA CAMPERO PARA MEJORAR LA CAPACIDAD OPERATIVA DE LA ALCALDÍA LOCAL DE BOSA CON BASE AL ACUERDO MARCO DE PRECIOS CCE-312-1-AMP-2015 DE COLOMBIA COMPRA EFICIENTE Y LOS ESTUDIOS PREVIOS.</t>
  </si>
  <si>
    <t>ORDEN DE COMPRA CCE 30589: "CONTRATAR EL SUMINISTRO DE ELEMENTOS DE PAPELERÍA, ÚTILES DE ESCRITORIO, ARTÍCULOS DE OFICINA, MEDIOS MAGNÉTICOS DE ALMACENAMIENTO, CON DESTINO AL FONDO DE DESARROLLO LOCAL DE BOSA Y LA JUNTA ADMINISTRADORA LOCAL CON BASE EN EL ACUERDO MARCO DE PRECIOS CCE-432-1-AMP-2016 SUSCRITO POR COLOMBIA COMPRA EFICIENTE".</t>
  </si>
  <si>
    <t>ORDEN DE COMPRA CCE 30617 : "EL CONTRATISTA SE OBLIGA CON LA ALCALDÍA LOCAL A GARANTIZAR EL SERVICIO DE INTERNET POR MEDIO DE CANAL DEDICADO PARA EL PUNTO VIVE DIGITAL UBICADO EN LA CRA 100 N° 52-24 SUR SEGUNDO PISO CON BASE AL ACUERDO MARCO DE PRECIOS CCE-427-AMP-2016"</t>
  </si>
  <si>
    <t>CONTRATAR EL SUMINISTRO A MONTO AGOTABLE DE TÓNER, CARTUCHOS Y UNIDAD DE IMÁGEN PARA LAS IMPRESORAS Y PLOTTER CON DESTINO AL FONDO DE DESARROLLO LOCAL DE BOSA Y LA JUNTA ADMNISTRADORA LOCAL.</t>
  </si>
  <si>
    <t>CONTRATAR EL SUMINISTRO DE PUBLICIDAD IMPRESA Y ELEMENTOS POP CON LA IMÁGEN INSTITUCIONAL DE LA ALCALDÍA LOCAL DE BOSA, DE ACUERDO CON LOS ESTUDIOS PREVIOS, ANEXO TÉCNICO E INVITACÓN PÚBLICA.</t>
  </si>
  <si>
    <t>EL CONTRATISTA SE OBLIGA A PRESTAR SUS SERVICIOS PROFESIONALES COMO ABOGADO EN EL ÁREA DE GESTIÓN DEL DESARROLLO LOCAL , OFICINA DE CONTRATACIÓN EN EL ACOMPAÑAMIENTO PRECONTRACTUAL, CONTRACTUAL Y POSTCONTRACTUAL DEL POAI 2018.</t>
  </si>
  <si>
    <t>EL CONTRATISTA SE OBLIGA CON EL FONDO DE DESARROLLO LOCAL DE BOSA A PRESTAR SUS SERVICIOS EN EL ACOMPAÑAMIENTO EN LA GESTIÓN SOCIAL DE LAS OBRAS DE INFRAESTRUCTURA QUE SE EJECUTEN EN LA LOCALIDAD CON RECURSOS DE LA ADMINISTRACIÓN LOCAL, DE ACUERDO CON LOS ESTUDIOS PREVIOS.</t>
  </si>
  <si>
    <t>EL CONTRATISTA SE OBLIGA PARA CON EL FONDO A PRESTAR SUS SERVICIOS PROFESIONALES COMO ABOGADO - COBRO PERSUASIVO- EN EL ÁREA DE GESTIÓN POLICIVA.</t>
  </si>
  <si>
    <t>EL CONTRATISTA SE OBLIGA A PRESTAR SUS SERVICIOS PROFESIONALES PARA APOYAR TÉCNICAMENTE LAS DISTINTAS ETAPAS DE LOS PROCESOS DE COMPETENCIA DE LA ALCALDÍA LOCAL PARA LA DEPURACIÓN DE ACTUACIONES ADMINISTRATÍVAS.</t>
  </si>
  <si>
    <t>EL CONTRATISTA SE OBLIGA A PRESTAR SUS SERVICIOS DE APOYO LOGISTICO Y ASISTENCIAL EN EL ÁREA DE GESTIÓN DEL DESARROLLO LOCAL - ALMACÉN DE LA ALCALDÍA LOCAL DE BOSA.</t>
  </si>
  <si>
    <t>REALIZAR LAS ACTIVIDADES CULTURALES PARA DIFUNDIR Y PROMOCIONAR LAS EXPRESIONES, USOS Y COSTUMBRES TRADICIONALES DE LA CULTURA AFROCOLOMBIANA, A TRAVÉS DE LA REALIZACIÓN DEL FESTIVAL DE LA CULTURA AFRO EN LA LOCALIDAD DE BOSA, EN EL MARCO DEL PROYECTO 1342, DENOMINADO : BOSA TERRITORIO CULYUTAL, RECREATIVO Y DEPORTIVO.</t>
  </si>
  <si>
    <t>EL CONTRATISTA SE OBLIGA CON EL FONDO DE DESARROLLO LOCAL DE BOSA A PRESTAR LOS SERVICIOS PARA CONMEMORAR EL DÍA DE LOS DERECHOS HUMANOS EN LA LOCALIDAD DE BOSA.</t>
  </si>
  <si>
    <t>ARRENDAR IMPRESORAS MULTIFUNCIONALES INCLUIDO EL MANTENIMIENTO PREVENTIVO, CORRECTIVO, SOPORTE, SUMINISTRO DE REPUESTOS Y TONERS, PARA LAS DIFERENTES DEPENDENCIAS DE LA ALCALDÍA LOCAL DE BOSA.</t>
  </si>
  <si>
    <t>EL CONTRATISTA SE OBLIGA CON EL FONDO DE DESARROLLO LOCAL DE BOSA PARA APOYAR ADMINISTRATIVA Y ASISTENCIALMENTE A LAS INSPECCIONES DE POLICIA DE LA LOCALIDAD.</t>
  </si>
  <si>
    <t>EL CONTRATISTA SE OBLIGA CON EL FONDO DE DESARROLLO LOCAL DE BOSA, PARA APOYAR JURÍDICAMNETE LA EJECUCIÓN DE LAS ACCIONES REQUERIDAS PARA EL TRÁMITE E IMPULSO PROCESAL DE LAS ACTUACIONES CONTRAVENCIONALES Y/O QUERELLAS QUE CURSEN EN LAS INSPECCIONES DE POLICIA DE LA LOCALIDAD.</t>
  </si>
  <si>
    <t>EL CONTRATISTA SE OBLIGA CON EL FONDO DE DESARROLLO LOCAL DE BOSA PARA APOYAR LA GESTIÓN DOCUMENTAL DE LA ALCALDÍA LOCAL PARA LA IMPLEMENTACIÓN DEL PROCESO DE VERIFICACIÓN, SOPORTE, ACOMPAÑAMIENTO DE LAS ACTIVIDADES PROPIAS DE LOS PROCESOS Y ACTUACIONES ADMINISTRATIVAS EXISTENTES.</t>
  </si>
  <si>
    <t>EL CONTRATISTA SE OBLIGA PARA CON EL FONDO DE DESARROLLO LOCAL DE BOSA A PRESTAR SUS SERVICIOS PARA APOYAR LAS LABORES DE ENTREGA Y RECIBO DE LAS COMUNICACIONES EMITIDAS O RECIBIDAS POR EL ÁREA DE GESTIÓN POLICIVA Y JURÍDICA.</t>
  </si>
  <si>
    <t>PRESTAR SERVICIOS PROFESIONALES PARA LA OPERACIÓN, SEGUIMIENTO Y CUMPLIMIENTO DE LOS PROCESOS Y PROCEDIMIENTOS DEL SERVICIO SOCIAL APOYO ECONÓMICO TIPO C, REQUERIDOS PARA EL OPORTUNO Y ADECUADO REGISTRO, CRUCE Y REPORTE DE LOS DATOS EN EL SISTEMA DE INFORMACIÓN Y REGISTRO - SIRBE, QUE CONTRIBUYAN A LA GARANTÍA DE LOS DERECHOS DE LA POBLACIÓN MAYOR, EN EL MARCO DE LA POLÍTICA PÚBLICA SOCIAL PARA EL ENVEJECIMIENTO Y VEJEZ EN EL DISTRITO CAPITAL A CARGO DE LA ALCALDÍA LOCAL.</t>
  </si>
  <si>
    <t>CONTRATAR LA ADQUISICIÓN DE ELEMENTOS PARA EL PLAN INSTITUCIONAL DE GESTIÓN AMBIENTAL.</t>
  </si>
  <si>
    <t>PRESTAR SERVICIOS PROFESIONALES PARA LA OPERACIÓN, SEGUIMIENTO Y CUMPLIMIENTO DE LOS PROCEDIMIENTOS ADMINISTRATIVOS, OPERATIVOS Y PROGRAMÁTICOS DE LOS SERVICIOS SOCIALES DEL PROYECTO DE SUBSIDIO C, QUE CONTRIBUYAN A LA GARANTÍA DE LOS DERECHOS DE LA POBLACIÓN MAYOR EN EL MARCO DE LA POLÍTICA PÚBLICA SOCIAL PARA EL ENVEJECIMIENTO Y VEJEZ EN EL DISTRITO CAPITAL A CARGO DE LA ALCALDÍA LOCAL DE BOSA.</t>
  </si>
  <si>
    <t>EL CONTRATISTA SE OBLIGA CON EL FONDO DE DESARROLLO LOCAL DE BOSA, PARA APOYAR JURÍDICAMENTE LA EJECUCIÓN DE LAS ACCIONES REQUERIDAS PARA LA DEPURACIÓN DE LAS ACTUACIONES ADMINISTRATÍVAS QUE CURSAN EN LA ALCALDÍA LOCAL</t>
  </si>
  <si>
    <t>EL CONTRATISTA SE OBLIGA CON EL FONDO DE DESARROLLO LOCAL DE BOSA, PARA APOYAR TÉCNICAMENTE LAS DISTINTA ESTAPAS DE LOS PROCESOS DE COMPETENCIA DE LA ALCALDÍA LOCAL PARA DEPURACIÓN DE ACTUACIONES ADMINISTRATIVAS.</t>
  </si>
  <si>
    <t>EL CONTRATISTA SE OBLIGA CON EL FONDO DE DESARROLLO LOCAL DE BOSA, PARA APOYAR JURÍDICAMNETE LA EJECUCIÓN DE LAS ACCIONES REQUERIDAS PARA LA DEPURACIÓN DE LAS ACTUACIONES ADMINISTRATIVAS QUE CURSAN EN LA ALCALDÍA LOCAL.</t>
  </si>
  <si>
    <t>EL CONTRATISTA SE OBLIGA CON EL FONDO DE DESARROLLO LOCAL DE BOSA PARA APOYAR TÉCNICA Y ADMINISTRATIVAMENTE EN TODAS LAS ACTIVIDADES ASIGNADAS EN EL TRÁMITE Y DESARROLLO DE LOS DESPACHOS COMISORIOS QUE POR COMPETENCIA CORRESPONDE A LA ALCALDÍA LOCAL.</t>
  </si>
  <si>
    <t>EL CONTRATISTA SE OBLIGA A PRESTAR SUS SERVICIOS PROFESIONALES COMO COMMUNITY MANAGER EN LA OFICINA DE PRENSA Y COMUNICACIONES DE LA ALCALDÍA LOCAL DE BOSA.</t>
  </si>
  <si>
    <t>CONTRATAR EL SUMINISTRO DE CAJAS, CARPETAS Y TARJETAS AFUERA, PARA EL ARCHIVO DEL FONDO DE DESAROOLLO LOCAL DE BOSA, DE CONFORMIDAD CON LAS CARACTERÍSTICAS Y ESPECIFICACIONES TÉCNICAS, LAS CONDICIONES Y OBLIGACIONES ESTABLECIDAS EN LOS ESTUDIOS PREVIOS.</t>
  </si>
  <si>
    <t>EL CONTRATISTA SE OBLIGA PARA CON EL FONDO DE DESARROLLO LOCAL DE BOSA A PRESTAR SUS SERVICIOS PARA APOYAR LAS LABORES DE ENTREGA Y RECIBO DE LAS COMUNICACIONES EMITIDAS O RECIBIDAS POR LAS INSPECCIONES DE POLICIA DE LA ALCALDÍA LOCAL.</t>
  </si>
  <si>
    <t>EL CONTRATISTA SE OBLIGA A PRESTAR SUS SERVICIOS PROFESIONALES PARA COORDINAR Y REALIZAR ESTRATÉGIAS DE ACTIVIDAD FÍSICA MEDIANTE LA VINCULACIÓN DE 1030 PERSONAS A PROCESOS DE FORMACIÓN DEPORTIVA Y ACTIVIDAD FÍSICA, EN ACCIONES DE SEGUIMIENTO Y MEJORA CONTINUA EN LAS 5 UPZs DE LA LOCALIDAD DE BOSA.</t>
  </si>
  <si>
    <t>EL CONTRATISTA SE OBLIGA A PRESTAR SUS SERVICIOS PARA, FORMAR Y REALIZAR ESTRATÉGIAS DE ACTIVIDAD FÍSICA MEDIANTE LA VINCULACIÓN DE 1030 PERSONAS A PROCESOS DE FORMACIÓN DEPORTIVA Y ACTIVIDAD FÍSICA, EN ACCIONES DE SEGUIMIENTO Y MEJORA CONTINUA EN LAS 5 UPZs DE LA LOCALIDAD DE BOSA.</t>
  </si>
  <si>
    <t>EL ARRENDADOR SE OBLIGA PARA CON EL FONDO A ENTREGAR A TITULO DE ARRENDAMIENTO PARA EL USO Y GOCE EL INMUEBLE UBICADO EN LA CALLE 65J SUR N° 78G-69 DE LA CIUDAD DE BOGOTA D.C., ALINDERADO E INDIVIDUALIZADO COMO APARECE EN LA RESPECTIVA ESCRITURA PÚBLICA, CON MATRICULA INMOBILIARIA N° 50S-40382094, PARA SALVAGUARDAR LOS BIENES INCAUTADOS EN LOS OPERATIVOS QUE ADELANTA LA ALCALDÍA LOCAL DE BOSA Y DEMÁS NECESIDADES QUE REQUIERA EL FONDO SEGÚN SU CARÁCTER MISIONAL.</t>
  </si>
  <si>
    <t>ADQUISICIÓN DE 1 CAI MOVIL RENAULT MASTER (3) 2.3L MT 2300CC TD 4X2 2AA - CAI2. ORDEN DE COMPRA 32419.</t>
  </si>
  <si>
    <t>ADQUISICIÓN DE 54 MOTOS SUZUKI DRX 200MT 200CC1 ORDEN DE COMPRA 32421.</t>
  </si>
  <si>
    <t>ADQUISICIÓN DE 9 MOTOS YAMAHA C25 250 CC. ORDEN DE COMPRA 32420.</t>
  </si>
  <si>
    <t>ADQUISICIÓN DE 10 PANELES DE VIGILANCIA RENAULT TRAFIC 1.6L TECHO ALTO MT 1600CC AA 2T. ORDEN DE COMPRA 32418.</t>
  </si>
  <si>
    <t>EL CONTRATISTA, EN SU CALIDAD DE OPERADOR LOGÍSTICO, SE OBLIGA PARA CON EL FONDO DE DESARROLLO LOCAL DE BOSA A ORGANIZAR Y EJECUTAR EL EVENTO DEL DIA DE LA ACCIÓN COMUNAL, CON LA PARTICIPACIÓN DE INTEGRANTES DE LAS JUNTAS DE ACCIÓN COMUNAL, EN EL MARCO DEL PROYECTO 1352 "PARTICIPACIÓN MEJOR PARA TODOS" DE CONFORMIDAD CON LAS ESPECIFICACIONES, CONDICIONES Y OBLIGACIONES ESTABLECIDAS EN EL ESTUDIO PREVIO Y EN EL PLIEGO DE CONDICIONES.</t>
  </si>
  <si>
    <t>EL CONTRATISTA SE OBLIGA CON EL FONDO DE DESARROLLO LOCAL DE BOSA A SUMINISTRAR LOS BIENES Y SERVICIOS A MONTO AGOTABLE PARA EL DESARROLLO DE EVENTOS INSTITUCIONALES DE ACUERDO CON LOS ESTUDIOS PREVIOS, ANEXO TÉNICO Y DEMÁS DOCUMENTOS QUE FORMAN PARTE INTEGRAL DEL PROCESO.</t>
  </si>
  <si>
    <t>EL CONTRATISTA SE OBLIGA CON EL FONDO DE DESARROLLO LOCAL DE BOSA PARA APOYAR LA GESTIÓN DOCUMENTAL DE LA ALCALDIA LOCAL PARA LA IMPLEMENTACIÓN DEL PROCESO DE VERIFICACIÓN, SOPORTE, ACOMPAÑAMIENTO DE LAS ACTIVIDADES PROPIAS DE LOS PROCESOS Y ACTUACIONES ADMINISTRATIVAS EXISTENTES.</t>
  </si>
  <si>
    <t>EL CONTRATISTA SE OBLIGA A PRESTAR SUS SERVICIOS, PARA FORMAR Y REALIZAR ESTRATEGIAS DE ACTIVIDAD FÍSICA MEDIANTE LA VINCULACIÓN DE 1030 PERSONAS A PROCESOS DE FORMACIÓN DEPORTIVA Y ACTIVIDAD FÍSICA, EN ACCIONES DE SEGUIMIENTO Y MEJORA CONTINUA EN LAS 5 UPZS DE LA LOCALIDAD DE BOSA.</t>
  </si>
  <si>
    <t>EL CONTRATISTA SE OBLIGA PARA CON EL FONDO A EJECUTAR POR EL SISTEMA DE PRECIOS UNITARIOS FIJOS  SIN FORMULA DE REAJUSTE Y A MONTO AGOTABLE LAS OBRAS NECESARIAS PARA LA ADECUACIÓN, MANTENIMIENTO Y/O DOTACIÓN DE MOBILIARIO DE DIFERENTES PARQUES VECINALES Y DE BOLSILLO DE LA LOCALIDAD DE BOSA, DE ACUERDO CON LA DESCRIPCIÓN, ESPECIFICACIONES Y DEMÁS CONDICIONES ESTABLECIDAS EN EL ANEXO TÉCNICO.</t>
  </si>
  <si>
    <t>CONTRATAR POR EL SISTEMA DE PRECIOS GLOBAL FIJO, SIN FORMULA DE REAJUSTE Y A MONTO AGOTABLE, LOS ESTUDIOS Y DISEÑOS PARA LA CONSTRUCCIÓN DE PARQUES VECINALES Y DE BOLSILLO DE LA LOCALIDAD DE BOSA.</t>
  </si>
  <si>
    <t>EL CONTRATISTA SE OBLIGA CON EL FONDO DE DESARROLLO LOCAL DE BOSA, PARA APOYAR JURÍDICAMENTE LA EJECUCIÓN DE LAS ACCIONES REQUERIDAS PARA LA DEPURACIÓN DE LAS ACTUACIONES ADMINISTRATIVAS QUE CURSAN EN LA ALCALDÍA LOCAL .</t>
  </si>
  <si>
    <t>ADQUISICIÓN E INSTALACIÓN DE ELEMENTOS TECNOLÓGICOS PERIFÉRICOS PARA FORTALECER LA CAPACIDAD OPERATIVA Y ADMINISTRATIVA DE LA ALCALDÍA LOCAL DE BOSA.</t>
  </si>
  <si>
    <t>SUSCRIPCIÓN AL LIBRO ELECTRÓNICO DENOMINADO: ESTATUTO DE LA CONTRATACIÓN ESTATAL EN COLOMBIA, UBICADO EN LA DIRECCIÓN DE INTERNET WWW.CONTRATACIÓNESTATAL.COM, EN LA MODALIDAD DE LICENCIA DE USO (2 EDICIÓN-ISBN 978-958-98685-1-5)</t>
  </si>
  <si>
    <t>CONTRATAR EL SERVICIO DE PAUTA INFORMATIVA DE LAS PUBLICACIONES QUE REALIZA EL ÁREA DE PRENSA EN REDES SOCIALES (FACEBOOK, TWITTER, INSTAGRAM), EMISORAS LOCALES Y EMISORAS NACIONALES DE LAS ACTIVIDADES Y ACTUACIONES PROPIAS DE LA ALCALDÍA LOCAL DE BOSA, SEGÚN LOS ESTUDIOS PREVIOS, ANEXO TÉCNICO, DOCUMENTOS QUE HACEN PARTE INTEGRAL DEL PROCESO.</t>
  </si>
  <si>
    <t>El contratista se obliga para con del fondo de desarrollo local de bosa a realizar el mantenimiento y adecuaciones locativas de equipamientos e infraestructura, de los jardines Abeja Maya" e "Isrraelita" ubicados en los barrios Motorista (cll 57 n bis sur N° 75b 26) e Isrraelita (Kr 78 c 73 b 15 sur) respectivamente, en el marco del proyecto N° 1244 denominado: "Bosa Feliz desde la gestación hasta la adolescencia", de conformidad con las actividades, condiciones, especificaciones y obligaciones establecidas en los estudios previos, el anexo técnico y el pliego de condiciones".</t>
  </si>
  <si>
    <t>EL CONTRATISTA SE OBLIGA CON EL FONDO DE DESARROLLO LOCAL DE BOSA, PARA APOYAR AL ALCALDE LOCAL EN LA FORMULACIÓN, SEGUIMIENTO E IMPLEMENTACIÓN DE LA ESTRATÉGIA LOCAL PARA LA TERMINACIÓN JURÍDICA DE LAS ACTUACIONES ADMINISTRATIVAS QUE CURSAN EN LA ALCALDÍA LOCAL.</t>
  </si>
  <si>
    <t>EL CONTRATISTA SE OBLIGA CON EL FONDO DE DESARROLLO LOCAL DE BOSA, PARA APOYAR TÉCNICAMENTE LAS DISTINTAS ETAPAS DE LOS PROCESOS DE COMPETENCIA DE LAS INSPECCIONES DE POLICÍA DE LA LOCALIDAD DE BOSA</t>
  </si>
  <si>
    <t>CONTRATAR LOS SEGUROS QUE AMPAREN LOS INTERESES PATRIMONIALES ACTUALES Y FUTUROS, ASÍ COMO LOS BIENES DE PROPIEDAD DEL FONDO DE DESARROLLO LOCAL DE BOSA, QUE ESTÉN BAJO SU RESPONSABILIDAD Y CUSTODIA Y AQUELLOS QUE SEAN ADQUIRIDOS PARA DESARROLLAR LAS FUNCIONES INHERENTES A SU ACTIVIDAD ASÍ COMO LA EXPEDICIÓN DE CUALQUIER OTRA PÓLIZA DE SEGUROS QUE REQUIERA LA ENTIDAD EN EL DESARROLLO DE SU ACTIVIDAD.</t>
  </si>
  <si>
    <t>CONTRATAR LA COMPRAVENTA DE MOBILIARIO, CABLEADO ESTRUCTURADO Y REDES ELÉCTRICAS INCLUIDA INSTALACIÓN, PARA LA ALCALDÍA LOCAL Y JUNTA ADMINISTRADORA LOCAL DE BOSA.</t>
  </si>
  <si>
    <t>REALIZAR EVENTOS DE EXPRESIÓN ARTÍSTICA Y CULTURAL DE LAS COMUNIDADES INGAS, KICHWAS Y PIJAO CON EL FIN DE FORTALECER LAS CREENCIAS COMO LA COSMOGONÍA Y COSMOVISIÓN DE ESTOS PUEBLOS INDÍGENAS HABITANTES DE LA LOCALIDAD DE BOSA, EN EL MARCO DEL PROYECTO 1342, DENOMINADO BOSA TERRITORIO CULTURAL, RECREATIVO Y DEPORTIVO", COMPONENTE 1: EVENTOS CULTURALES Y ARTÍSTICOS".</t>
  </si>
  <si>
    <t>CONTRATAR A TITULO DE COMPRAVENTA, CON PRECIOS UNITARIOS Y SIN FORMULA DE REAJUSTE , LA ADQUISICIÓN, CONFIGURACIÓN, INSTALACIÓN Y PUESTA EN FUNCIONAMIENTO DE ELEMENTOS DE DOTACIÓN DE ASOCIACIONES DE HOGARES DE BIENESTAR DEL INSTITUTO COLOMBIANO DE BIENESTAR FAMILIAR DE LA LOCALIDAD DE BOSA, DE CONFORMIDAD CON LAS ESPECIFICACIONES Y CANTIDADES ESTABLECIDAS EN LOS PRESENTES ESTUDIOS PREVIOS Y LA FICHA TÉNICA.</t>
  </si>
  <si>
    <t>EL CONTRATISTA SE OBLIGA PARA CON EL FONDO DE DESARROLLO LOCAL DE BOSA A REALIZAR EL EVENTO "ENCUENTROS NAVIDEÑOS", EN EL MARCO DEL PROYECTO 1342 DENOMINADO: BOSA TERRITORIO CULTURAL, RECREATIVO Y DEPORTIVO".</t>
  </si>
  <si>
    <t>EJECUTAR CABALMENTE EL PROYECTO N° 1342 DENOMINADO "BOSA, TERRITORIO CULTURAL, RECREATIVO Y DEPORTIVO" : REALIZANDO LA INSTALACIÓN DEL ALUMBRADO NAVIDEÑO EN LA PLAZA FUNDACIONAL DE LA LOCALIDAD CON EL FIN DE PROMOVER EL DESARROLLO DE ACTIVIDADES DE APROPIACIÓN SOCIAL Y FORTALECIMIENTO DE LAS FESTIVIDADES DECEMBRINAS CON LOS HABITANTES DE LA LOCALIDAD.</t>
  </si>
  <si>
    <t>GRUPO 1 "EJECUTAR POR EL SISTEMA DE PRECIOS UNITARIOS FIJOS SIN FORMULA DE REAJUSTE Y A MONTO AGOTABLE LAS OBRAS Y ACTIVIDADES NECESARIAS PARA LA CONSERVACIÓN DE LA MALLA VIAL Y ESPACIO PÚBLICO ASOCIADO, DE LA LOCALIDAD DE BOSA".</t>
  </si>
  <si>
    <t>GRUPO 2 "EJECUTAR POR EL SISTEMA DE PRECIOS UNITARIOS FIJOS SIN FORMULA DE REAJUSTE Y A MONTO AGOTABLE LAS OBRAS Y ACTIVIDADES NECESARIAS PARA LA CONSERVACIÓN DE LA MALLA VIAL Y ESPACIO PÚBLICO ASOCIADO, DE LA LOCALIDAD DE BOSA".</t>
  </si>
  <si>
    <t>EL CONTRATISTA SE OBLIGA PARA CON EL FONDO DE DESARROLLO LOCAL DE BOSA A DESARROLLAR OBRAS DE GESTIÓN DEL RIESGO Y/O ACCIONES DE GESTIÓN DEL RIESGO A TRAVÉS DE ESTRATÉGIAS PREVENTIVAS Y DE MITIGACIÓN ENCAMINADAS A FORTALECER HABILIDADES, CONOCIMIENTOS, REDUCCIÓN Y ELIMINACIÓN DE FACTORES GENERADORES DE RIESGO EN LA LOCALIDAD DE BOSA, DE CONFORMIDAD CON LAS CARATERÍSTICAS, CANTIDADES Y ESPECIFICACIONES TÉCNICAS, LAS CONDICIONES Y OBLIGACIONES ESTABLECIDAS EN LOS ESTUDIOS PREVIOS.</t>
  </si>
  <si>
    <t>EL CONTRATISTA SE OBLIGA PARA CON EL FONDO A REALIZAR ACTIVIDADES DE ORIENTACIÓN FAMILIAR, ASESORÍA, SENSIBILIZACIÓN, FORMACIÓN Y MOVILIZACIÓN ASOCIADAS A LA PROMOCIÓN DEL BUEN TRATO Y PREVENCIÓN DE VIOLENCIAS EN LA LOCAIDAD DE BOSA, DE CONFORMIDAD CON LAS ESPECIFICCAIONES TÉCNICAS Y LOS ESTUDIOS PREVIOS.</t>
  </si>
  <si>
    <t>PRESTAR LOS SERVICIOS PARA LA PLANTACIÓN DE ÁRBOLES Y ESTABLECIMIENTO DE JARDINERÍA CON EL FIN DE INCREMENTAR LAS COBERTURAS VERDES Y LA ARBORIZACIÓN DE LA LOCALIDAD DE BOSA FORTALECIENDO LA PARTICIPACIÓN COMUNITARIA.</t>
  </si>
  <si>
    <t>EL CONTRATISTA SE OBLIGA PARA CON EL FONO DE DESARROLLO LOCAL DE BOSA A DESARROLLAR ACTIVIDADES Y PROCESOS DE DIFUSIÓN Y SENSIBILIZACIÓN CON ENFOQUE DIFERENCIAL Y DE GÉNERO EN MATERIA DE PREVENCIÓN DE VIOLENCIAS CONTRA LAS MUJERES DE DIFERENTES GRUPOS POBLACIONALES EN LA LOCALIDAD DE BOSA, DE CONFORMIDAD CON LAS CONDICIONES, ESPECIFICACIONES Y OBLIGACIONES ESTABLECIDAS EN ESTE ESTUDIO PREVIO.</t>
  </si>
  <si>
    <t>EJECUTAR LAS ACTIVIDADES PARA LA REALIZACIÓN DEL XVII FESTIVAL JIZCA CHIA ZHUE, REIVINDICANDO LAS FIESTAS Y RITUALES TRADICIONALES DE LA COMUNIDAD MUISCA DE BOSA, EN EL MARCO DEL PROYECTO 1342 DENOMINADO BOSA TERRITORIO CULTURAL, RECREATIVO Y DEPORTIVO" COMPONENTE 1: EVENTOS CULTURALES Y ARTÍSTICOS".</t>
  </si>
  <si>
    <t>REALIZAR EVENTOS ARTÍSTICOS, CULTURALES Y PATRIMONIALES: 1) APROPIACIÓN PLAZA FUNDACIONAL, 2) ESBOSARTE, 3) MUESTRA DE ARTE POPULAR Y 4) INVASIÓN CULTURAL A BOSA CON DESTINO A LA LOCALIDAD DE BOSA.</t>
  </si>
  <si>
    <t>REALIZAR LA INTERVENTORIA TÉCNICA, ADMINISTRATIVA, LEGAL, CONTABLE, FINANCIERA, SOCIAL, AMBIENTAL Y DE SEGURIDAD Y SALUD EN EL TRABAJO, AL CONTRATO DE OBRA PUBLICA N°225 DE 2018 , CELEBRADO ENTRE EL FONDO DE DESARROLLO LOCAL DE BOSA E INCITECO SAS</t>
  </si>
  <si>
    <t>EL CONTRATO QUE SE PRETENDE CELEBRAR TENDRA POR OBJETO: "EJECUTAR EL PROYECTO "1337 BOSA SIN LÍMITES" CON EL OTORGAMIENTO DE DISPOSITIVOS DE SISTENCIA PERSONAL-AYUDAS TÉCNICAS, NO INCLUIDAS O NO CUBIERTAS EN EL PLAN OBLIGATORIO DE SALUD POS, REALIZAR SEGUIMIENTO DE DISPOSITIVOS DE ASISTENCIA PERSONAL- AYUDAS TÉCNICAS ENTREGADAS EN LAS VIGENCIAS 2014 Y 2016, DE ACUERDO A LOS LINEAMIENTOS DE LA SECRETARIA DE SALUD DEL AÑO 2018 Y REALIZAR ACCIONES DE CAPACITACIÓN QUE PROMUEVAN LA CALIDAD DE VIDA Y BIENESTAR PARA LAS PERSONAS CON DISCAPACIDAD, FAMILIARES Y CUIDADORES (RAS), RESIDENTES DE LA LOCALIDAD DE BOSA".</t>
  </si>
  <si>
    <t>FORTALECER ORGANIZACIONES, INSTANCIAS, EXPRESIONES SOCIALES COMUNITARIAS Y COMUNALES A TRAVÉS DE LA FORMULACIÓN Y EJECUCIÓN DE PROYECTOS E INICIATIVAS SOCIALES Y COMUNALES, EN EL MARCO DEL MODELO DE PARTICIPACIÓN DISTRITAL.</t>
  </si>
  <si>
    <t>CONTRATAR EL SERVICIO DE MANTENIMIENTO PREVENTIVO Y CORRECTIVO PARA LA MOTO Y SERVICIO DE LAVADO Y MONTALLANTAS PARA TODOS LOS VEHÍCULOS DE PROPIEDAD DEL FONDO DE DESARROLLO LOCAL DE BOSA.</t>
  </si>
  <si>
    <t>EJECUTAR POR EL SISTEMA DE PRECIOS GLOBAL FIJO SIN FORMULA DE REAJUSTE Y A MONTO AGOTABLE LOS ESTUDIOS Y DISEÑOS DE LA MALLA VIAL Y ESPACIO PÚBLICO DE LA LOCALIDAD DE BOSA.</t>
  </si>
  <si>
    <t>EJECUTAR EL PROYECTO 1342: BOSA TERRITORIO CULTURAL, RECREATIVO Y DEPORTIVO, COMPONENTE TRES: FORMACIÓN ARTÍSTICA Y CULTURAL : ESCUELA DE FORMACIÓN ARTÍSTICA  Y CULTURAL" VIGENCIA 2018.</t>
  </si>
  <si>
    <t>ADQUIRIR EQUIPOS TECNOLÓGICOS PARA EL ÁREA DE PRENSA, CON EL FIN DE DESARROLLAR DIFERENTES ESTRATÉGIAS DE COMUNICACIÓN INTERNA Y EXTERNA DE LA ALCALDÍA LOCAL DE BOSA, DE ACUERDO CON LOS ESTUDIOS PREVIOS Y ANEXOS TÉCNICOS DOCUMENTOS QUE HACEN PARTE INTEGRAL DEL PRESENTE PROCESO DE SELECCIÓN</t>
  </si>
  <si>
    <t>IMPLEMENTAR EL PROYECTO ESTRATÉGICO BOSA PONTE EN SUS PATAS COMO HERRAMIENTA DE TRANSFORMACIÓN DE IMAGINARIOS , PREVENCIÓN Y ATENCIÓN MÉDICA VETERINARIA PRIORIZADA HACIA EL ANIMAL DE CALLE O EN CONDICIÓN DE ABANDONO, DESARROLLANDO ACCIONES TÉCNICAS Y PEDAGÓGICAS QUE DISMINUYAN TODO TIPO DE MALTRATO ANIMAL EN CUMPLIMIENTO DE LA POLÍTICA PÚBLICA DE PROTECCIÓN Y BIENESTAR ANIMAL A NIVEL LOCAL.</t>
  </si>
  <si>
    <t>CONTRATAR A TITULO DE COMPRAVENTA LA ADQUISICIÓN E INSTALACIÓN DE ELEMENTOS TENOLÓGICOS PERIFÉRICOS CON EL FIN DE DOTAR TECOLÓGICAMENTE 7 IEDS DE LA LOCALIDAD DE BOSA.</t>
  </si>
  <si>
    <t>REALIZAR LA INTERVENTORÍA TÉCNICA, ADMINISTRATIVA, FINANCIERA, LEGAL SOCIAL, AMBIENTAL Y DE SEGURIDAD Y SALUD EN EL TRABAJO PARA LOS CONTRATOS DE OBRA DERIVADOS DE LA LICITACIÓN PÚBLICA ADELANTADA POR EL FDLB, CUYO OBJETO ES: EJECUTAR, POR EL SISTEMA DE PRECIOS UNITARIOS FIJOS SIN FORMULA DE REAJUSTE, Y A MONTO AGOTABLE LAS OBRAS Y ACTIVIDADES NECESARIAS PARA LA CONSERVACIÓN DE LA MALLA VIAL Y ESPACIO PÚBLICO ASOCIADO DE LA LOCALIDAD DE BOSA, GRUPOS 1 Y 2".</t>
  </si>
  <si>
    <t>REALIZAR LA INTERVENTORIA TÉCNICA, ADMINISTRATIVA, LEGAL, CONTABLE, FINANCIERA, SOCIAL, AMBIENTAL Y DE SEGURIDAD Y SALUD EN EL TRABAJO, AL CONTRATO DE CONSULTORIA RESULTANTE DEL PROCESO DE CONCURSO DE MERITOS N° FDLB--CMA-001-2018 CUYO OBJETO ES : CONTRATAR ´POR EL SISTEMA DE PRECIO GLOBAL FIJO SIN FORMULA DE REAJUSTE, Y A MONTO AGOTABLE, LOS ESTUDIOS Y DISEÑOS PARA LA CONSTRUCCIÓN DE PARQUES VECINALES Y DE BOLSILLO DE LA LOCALIDAD DE BOSA.</t>
  </si>
  <si>
    <t>PRESTAR LOS SERVICIOS PARA EJECUTAR CABALMENTE LA REALIZACIÓN DEL PRIMER FORO LOCAL DE RECONOCIMIENTO DE LA POLÍTICA PÚBLICA DE LIBERTAD DE CULTOS Y LAS ACCIONES EN PRO DE LA PROMOCIÓN DE LA SEGURIDAD, LA PAZ Y LA CONVIVENCIA.</t>
  </si>
  <si>
    <t>REALIZAR LA INTERVENTORÍA TÉCNICA, ADMINISTRATIVA, FINANCIERA, CONTABLE Y JURÍDICA AL CONTRATO QUE RESULTE DEL PROCESO POR LICITACIÓN PÚBLICA FDLB-LP-003-2018, CUYO OBJETO ES REALIZAR ACTIVIDADES DE ORIENTACIÓN FAMILIAR, ASESORIA, SENSIBILIZACIÓN, FORMACIÓN Y MOVILIZACIÓN ASOCIADAS A LA PROMOCIÓN DEL BUEN TRATO Y PREVENCIÓN DE VIOLENCIAS EN LA LOCALIDAD DE BOSA.</t>
  </si>
  <si>
    <t>EL INTERVENTOR SE OBLIGA PARA CON EL FONDO A REALIZAR LA INTERVENTORÍA TÉCNICA, ADMINISTRATIVA, FINANCIERA, CONTABLE Y JURÍDICA AL CONTRATO DE PRESTACION DE SERVICIOS N° 251 CELEBRADO ENTRE EL FONDO DE DESARROLLO LOCAL DE BOSA Y LA UNION TEMPORAL RJ"</t>
  </si>
  <si>
    <t>CONTRATAR LA ADQUISICIÓN DE CARPAS PARA LOS EVENTOS Y ACTIVIDADES INSTITUCIONALES DE LA ALCALDIA LOCAL DE BOSA.</t>
  </si>
  <si>
    <t>CONTRATAR EL MANTENIMIENTO PREVENTIVO Y CORRECTIVO CON SUMINISTRO DE REPUESTOS , DE LOS SISTEMAS TELEFÓNICOS - EQUIPOS Y RED TELEFÓNICA - , INSTALADOS EN LAS DEPENDENCIAS DE LA ALCLADIA LOCAL</t>
  </si>
  <si>
    <t>CONTRATAR EL OPERADOR LOGISTICO PARA DESARROLLAR EL FESTIVAL GOSPEL DE LA LOCALIDAD DE BOSA VIGENCIA 2018, EN EL MARCO DEL PROYECTO 1342: "BOSA, TERRITORIO CULTURAL, RECREATIVO Y DEPORTIVO", COMPONENTE UNO: EVENTOS CULTURALES Y ARTÍSTICOS.</t>
  </si>
  <si>
    <t>DESARROLLAR ACCIONES Y EJERCICIOS DE CAPACITACIÓN Y CONCIENTIZACIÓN EN MATERIA DE PREVENCIÓN DE VIOLENCIAS CONTRA LAS POBLACIONES MAS SENSIBLES DE LA LOCALIDAD DE BOSA. DENTRO DEL MARCO DEL PROYECTO 1346 "CONVIVENCIA CIUDADANA PARA UNA BOSA MAS SEGURA PARA TODOS".</t>
  </si>
  <si>
    <t>EL CONTRATISTA SE OBLIGA PARA CON EL FONDO DE DESARROLLO LOCAL DE BOSA A REALIZAR EL EVENTO "ENCUENTRO ARTÍSTICO Y CULTURAL DE JOVENES", EN EL MARCO DEL PROYECTO 1342 DENOMINADO: BOSA TERRITORIO CULTURAL, RECREATIVO Y DEPORTIVO".</t>
  </si>
  <si>
    <t>EL CONTRATISTA SE OBLIGA PARA CON EL FONDO DE DESARROLLO LOCAL DE BOSA A DESARROLLAR ACCIONES QUE PROMUEVAN EL RESPETO Y COADYUVEN EN LA PREVENCIÓN DE LAS VIOLENCIAS, EL MALTRATO Y ABUSO A LA VEJEZ EN LA LOCALIDAD DE BOSA. DENTRO DEL MARCO DEL PROYECTO 1346 "CONVIVENCIA CIUDADANA PARA UNA BOSA MAS SEGURA PARA TODOS".</t>
  </si>
  <si>
    <t>REALIZAR EVENTOS ARTÍSTICOS, CULTURALES Y PATRIMONIALES: 1) FESTIVAL BOSA LA ESCENA DEL ROCK", 2) FESTIVAL HIP HOP "HIP BOSA", 3) FESTIVAL "BOSALSA", 4) FESTIVAL DE NIÑOS Y NIÑAS "FESTIVALITO" Y 5) ENCUENTRO LOCAL DE DISCAPACIDAD, DE CONFORMIDAD CON LO ESTABLECIDO EN LOS ESTUDIOS PREVIOS".</t>
  </si>
  <si>
    <t>EL CONTRATISTA SE OBLIGA PARA CON EL FONDO A REALIZAR LA INTERVENTORÍA TÉCNICA, ADMINISTRATIVA, FINANCIERA, CONTABLE, SOCIAL, AMBIENTAL Y JURÍDICA AL CONTRATO DE OBRA PÚBLICA QUE RESULTE DE LA ADJUDICACIÓN DEL PROCESO DE SELECCIÓN ABREVIADA DE MENOR CUANTÍA N° FDLB-PSAMC-009-2018, DE CONFORMIDAD CON LAS ACTIVIDADES, CONDICIONES, ESPECIFICACIONES Y OBLIGACIONES ESTABLECIDAS EN LOS ESTUDIOS PREVIOS.</t>
  </si>
  <si>
    <t>JUAN PABLO BELTRAN VARGAS</t>
  </si>
  <si>
    <t>ANGELICA MARIA ORTEGA MEDINA</t>
  </si>
  <si>
    <t>ANA MARIA TRUJILLO CORONADO</t>
  </si>
  <si>
    <t>SANDRA PATRICIA GONZALEZ GONZALEZ</t>
  </si>
  <si>
    <t>AMPARO  RAMIREZ CASTILLO</t>
  </si>
  <si>
    <t>NELSON DAVID VELOZA ALFONSO</t>
  </si>
  <si>
    <t>SANDRA JULIETA IBARRA RUIZ</t>
  </si>
  <si>
    <t>YEGCID  WALTEROS RUIZ</t>
  </si>
  <si>
    <t>JUAN STEVENS RAMIREZ PIÑEROS</t>
  </si>
  <si>
    <t>JOHN FREDY SILVA LOZANO</t>
  </si>
  <si>
    <t>NELSON RODOLFO OSORIO PINILLA</t>
  </si>
  <si>
    <t>MIGUEL ANGEL PEREZ QUIROGA</t>
  </si>
  <si>
    <t>ALEXANDRA  BUSTOS TRUJILLO</t>
  </si>
  <si>
    <t>SONIA PATRICIA RINCON FONSECA</t>
  </si>
  <si>
    <t>KATIA MARIA BELTRAN CASTRO</t>
  </si>
  <si>
    <t>EDWARD FERNANDO MONTOYA GOMEZ</t>
  </si>
  <si>
    <t>CARLOS JAVIER CASTAÑO ALVARADO</t>
  </si>
  <si>
    <t>EDWIN ALEJANDRO BUENHOMBRE MORENO</t>
  </si>
  <si>
    <t>WILSON ALBERTO SANCHEZ RODRIGUEZ</t>
  </si>
  <si>
    <t>NIXON  ORTIZ GUERRERO</t>
  </si>
  <si>
    <t>JUAN CARLOS CALDERON AYALA</t>
  </si>
  <si>
    <t>LUZ AYDEE SIACHOQUE GARZON</t>
  </si>
  <si>
    <t>ALEXANDER  ARIAS CASTELLANOS</t>
  </si>
  <si>
    <t>LUZ CONSUELO FERNANDEZ CARDENAS</t>
  </si>
  <si>
    <t>MONICA LILIANA DEL VILLAR CALLEJAS</t>
  </si>
  <si>
    <t>SANDRA MILENA SANCHEZ GAMBA</t>
  </si>
  <si>
    <t>OSCAR LEONARDO ARIAS REYES</t>
  </si>
  <si>
    <t>CAMILO ANDRES DURAN CEPEDA</t>
  </si>
  <si>
    <t>NESTOR HUGO RAMIREZ CAMERO</t>
  </si>
  <si>
    <t>LINA PAOLA BONILLA BENITEZ</t>
  </si>
  <si>
    <t>NARCY JOHANNA MANOSALVA BERNAL</t>
  </si>
  <si>
    <t>JOSE STIVE CORREDOR CELEITA</t>
  </si>
  <si>
    <t>RICARDO  GARCIA ALVARADO</t>
  </si>
  <si>
    <t>RICARDO  RUBIO ANGULO</t>
  </si>
  <si>
    <t>ANDREA PAOLA VILLAMARIN NAVERO</t>
  </si>
  <si>
    <t>CESAR AUGUSTO CASAS PACHECO</t>
  </si>
  <si>
    <t>JOHN FREDY FONSECA RICO</t>
  </si>
  <si>
    <t>SINDY STEFANIA LOPEZ GALARZA</t>
  </si>
  <si>
    <t>CLAUDIA YANNETH MURCIA RUIZ</t>
  </si>
  <si>
    <t>SONIA GERALDINE RUIZ BARBOSA</t>
  </si>
  <si>
    <t>ASTRID LORENA VALBUENA MUÑOZ</t>
  </si>
  <si>
    <t>MARIBEL  NEUSA SOTELO</t>
  </si>
  <si>
    <t>ARIZ FELIPE YEPEZ PUERTO</t>
  </si>
  <si>
    <t>LINA MARCELA FLOREZ CARDENAS</t>
  </si>
  <si>
    <t>GINA  PALOMINO REYES</t>
  </si>
  <si>
    <t>MARYERLI  VARGAS DAZA</t>
  </si>
  <si>
    <t>FREDDY ANDRES ARANGO RODRIGUEZ</t>
  </si>
  <si>
    <t>ANDREA  MOGOLLON RUGE</t>
  </si>
  <si>
    <t>DAIRO ALEXANDER MAHECHA MAHECHA</t>
  </si>
  <si>
    <t>WILSON ALBERTO GONZALEZ SALAMANCA</t>
  </si>
  <si>
    <t>MARIA NUBIA ZAMBRANO ROMERO</t>
  </si>
  <si>
    <t>ANDRES  GARCIA CUBILLOS</t>
  </si>
  <si>
    <t>MARIA ANGELICA GARZON VERA</t>
  </si>
  <si>
    <t>CAROLINA DEL CARMEN CARABALLO CASTILLA</t>
  </si>
  <si>
    <t>DIANA CAROLINA ORTIZ</t>
  </si>
  <si>
    <t>OSCAR GIOVANNY CONTRERAS NOVOA</t>
  </si>
  <si>
    <t>ANDRES FERNANDO MENDOZA ROCHA</t>
  </si>
  <si>
    <t>LUIS EDUARDO POLO ARRIGUI</t>
  </si>
  <si>
    <t>RAUL ARCADIO FORERO MARTINEZ</t>
  </si>
  <si>
    <t>JESSICA PAOLA QUITIAN ARIZA</t>
  </si>
  <si>
    <t>ANGELA PATRICIA GARCIA CRUZ</t>
  </si>
  <si>
    <t>EDNA CAROLINA ARANGO CORREA</t>
  </si>
  <si>
    <t>CARMEN ELISA LADINO RODRIGUEZ</t>
  </si>
  <si>
    <t>STEFANI LIZETH ECHEVERRIA SANCHEZ</t>
  </si>
  <si>
    <t>ADRIANA LUCIA ESPINOSA BALLEN</t>
  </si>
  <si>
    <t>CLAUDIA MARCELA OCHOA PAEZ</t>
  </si>
  <si>
    <t>FABIO  AVENDAÑO VALENCIA</t>
  </si>
  <si>
    <t>RICARDO  RODRIGUEZ GARCIA</t>
  </si>
  <si>
    <t>NANCY ESTELLA QUEVEDO JARA</t>
  </si>
  <si>
    <t>LUZ ADRIANA VILLAREAL SANCHEZ</t>
  </si>
  <si>
    <t>LUCY LEONILA SEPULVEDA ARAUJO</t>
  </si>
  <si>
    <t>VIRNA LISA ESPITIA MORENO</t>
  </si>
  <si>
    <t>MARIA NATHALYA DELGADO MUÑOZ</t>
  </si>
  <si>
    <t>DIANA MARIA REALPE ROSERO</t>
  </si>
  <si>
    <t>ALBEIRO  SANCHEZ RODRIGUEZ</t>
  </si>
  <si>
    <t>CINDY YICED ARDILA ARROYO</t>
  </si>
  <si>
    <t>MILDRED TATIANA MORENO CASTRO</t>
  </si>
  <si>
    <t>WILLIAM  SANCHEZ FERRUCHO</t>
  </si>
  <si>
    <t>JOSE ORLANDO RUIZ GARCIA</t>
  </si>
  <si>
    <t>ALBA AZUCENA PEÑA GARZON</t>
  </si>
  <si>
    <t>JULIO ANDRES BAUTISTA ALBARRACIN</t>
  </si>
  <si>
    <t>FAINORY LIZETH TIBADUIZA LANDINEZ</t>
  </si>
  <si>
    <t>PRUDENCIO  BECERRA FINO</t>
  </si>
  <si>
    <t>CARMEN CAROLINA URREGO BERNAL</t>
  </si>
  <si>
    <t>MARIA JULIANA GONZALEZ RINCON</t>
  </si>
  <si>
    <t>MONICA ADRIANA HERRERA VACCA</t>
  </si>
  <si>
    <t>EMERSON  RIVERA CORTES</t>
  </si>
  <si>
    <t>JHON ALEXANDER TIBADUIZA CASTAÑEDA</t>
  </si>
  <si>
    <t>HUGO ALBERTO ARDILA SANCHEZ</t>
  </si>
  <si>
    <t>YUDY STELLA FONSECA RICO</t>
  </si>
  <si>
    <t>JOSE GABRIEL MOLINA LAGOS</t>
  </si>
  <si>
    <t>LUIS FELIX GUTIERREZ MERINO</t>
  </si>
  <si>
    <t>ALBA LUZ MARTINEZ SALAZAR</t>
  </si>
  <si>
    <t>JAVIER AUGUSTO GARCIA PAEZ</t>
  </si>
  <si>
    <t>SANDRA MILENA GUZMAN ROMERO</t>
  </si>
  <si>
    <t>JOHANNA ALEXANDRA LEGUIZAMON ACEVEDO</t>
  </si>
  <si>
    <t>LEOSMEL  MEDINA MOLINA</t>
  </si>
  <si>
    <t>MONICA YULIETH GUTIERREZ VALCARCEL</t>
  </si>
  <si>
    <t>PEDRO AUGUSTO DEL CAMPO NEIRA</t>
  </si>
  <si>
    <t>ROLANDO ESTEBAN CRUZ ACOSTA</t>
  </si>
  <si>
    <t>ALEJANDRO  RINCON GARCIA</t>
  </si>
  <si>
    <t>MARIO ALONSO MORENO MONTES</t>
  </si>
  <si>
    <t>ENRIQUE  ESCOBAR JIMENEZ</t>
  </si>
  <si>
    <t>NESTOR GERMAN GONZALEZ MOTTA</t>
  </si>
  <si>
    <t>MARTHA CONSUELO PRIETO LEON</t>
  </si>
  <si>
    <t>HELMER OSWALDO LOPEZ RODRIGUEZ</t>
  </si>
  <si>
    <t>CARLOS ENRIQUE FREYLE MATIZ</t>
  </si>
  <si>
    <t>JENNIFER PAOLA MONDRAGON PACHON</t>
  </si>
  <si>
    <t>OMAR  RODRIGUEZ QUIÑONES</t>
  </si>
  <si>
    <t>CARLOS ANDRES SERRANO GARZON</t>
  </si>
  <si>
    <t>LIZETH CAROLINA SANTIAGO TIBAVIZCO</t>
  </si>
  <si>
    <t>LEIDY CAMILA ALVAREZ GIL</t>
  </si>
  <si>
    <t>YAMIL DE JESUS MACIAS CARRERA</t>
  </si>
  <si>
    <t>JOHANNA MARCELA LOPEZ SALAMANCA</t>
  </si>
  <si>
    <t>GINELL CAMILA CUERVO BUITRAGO</t>
  </si>
  <si>
    <t>MIGUEL ANGEL GONZALEZ BARRETO</t>
  </si>
  <si>
    <t>ANGELA SOFIA SEPULVEDA TORRIJOS</t>
  </si>
  <si>
    <t>YENNY ALEXANDRA MORA ROA</t>
  </si>
  <si>
    <t>ALBERT JOSE OTERO PABA</t>
  </si>
  <si>
    <t>DIANA MARCELA CABRERA GIL</t>
  </si>
  <si>
    <t>FABIAN ESTIVEN HIGUERA ROMERO</t>
  </si>
  <si>
    <t>HOLMAN FERNANDO PIÑEROS ARENAS</t>
  </si>
  <si>
    <t>MARIA ISABEL CARREÑO MARQUEZ</t>
  </si>
  <si>
    <t>CARLOS EDUARDO TELLEZ DIAZ</t>
  </si>
  <si>
    <t>WILLIAM ALBERTO SUAREZ QUESADA</t>
  </si>
  <si>
    <t>JOSE DAVID CRISTANCHO PEREZ</t>
  </si>
  <si>
    <t>ANDREA LILIANA VARGAS TRIANA</t>
  </si>
  <si>
    <t>MALEIDY ALEXANDRA CHAVES MARTINEZ</t>
  </si>
  <si>
    <t>KATHERIN JOHANNA MORENO CASTAÑEDA</t>
  </si>
  <si>
    <t>MARY LUZ CARDENAS PARRA</t>
  </si>
  <si>
    <t>DIANA MARCELA GOMEZ ESPITIA</t>
  </si>
  <si>
    <t>FERNANDO ANDRÉS CARVAJAL MOLINA</t>
  </si>
  <si>
    <t>EUTIMIO  GARZON RODRIGUEZ</t>
  </si>
  <si>
    <t>GERMAN EDUARDO GODOY RIVERA</t>
  </si>
  <si>
    <t>AXA COLPATRIA SEGUROS SA</t>
  </si>
  <si>
    <t>VANEGAS VALLEJO INVERSORES SAS</t>
  </si>
  <si>
    <t>REDES Y CONEXIONES ELECTRICAS SAS</t>
  </si>
  <si>
    <t>SEGURIDAD NUEVA ERA LTDA</t>
  </si>
  <si>
    <t>VASQUEZ CARO &amp; CIA S.A.S.</t>
  </si>
  <si>
    <t>CESAR AUGUSTO CALDERON RODRIGUEZ</t>
  </si>
  <si>
    <t>ORGANIZACION TERPEL S A</t>
  </si>
  <si>
    <t>SOCIEDAD DE FABRICACION DE AUTOMOTORES S. A. SOFASA S. A.</t>
  </si>
  <si>
    <t>AUTOMOTORES COMAGRO S.A.</t>
  </si>
  <si>
    <t>GRUPO LOS LAGOS S.A.S</t>
  </si>
  <si>
    <t>EMPRESA DE TELECOMUNICACIONES DE BOGOTA SA ESP</t>
  </si>
  <si>
    <t>S O S SOLUCIONES DE OFICINA &amp; SUMINISTROS S A S</t>
  </si>
  <si>
    <t>FENIX MEDIA GROUP LIMITADA</t>
  </si>
  <si>
    <t>ZAIDA VIANNEY RODRIGUEZ RODRIGUEZ</t>
  </si>
  <si>
    <t>CARLOS ARTURO BELLO PACHON</t>
  </si>
  <si>
    <t>GINNA LIZETH SERNA GARCIA</t>
  </si>
  <si>
    <t>CITIUS COLOMBIA</t>
  </si>
  <si>
    <t>LUX MARINELA FORERO CHIGUAZUQUE</t>
  </si>
  <si>
    <t>FRANKLIN  GONZALEZ PLAZAS</t>
  </si>
  <si>
    <t>NASLY  VARGAS CHAVARRO</t>
  </si>
  <si>
    <t>MARIA CAMILA ZUKIM OSORIO</t>
  </si>
  <si>
    <t>JHON FREDY RODRIGUEZ</t>
  </si>
  <si>
    <t>IMPECOS SAS</t>
  </si>
  <si>
    <t>MAYNER  ARDILA VARGAS</t>
  </si>
  <si>
    <t>JUAN PABLO ORTEGA WALTEROS</t>
  </si>
  <si>
    <t>CARLOS ANDRES PEÑA GONZALEZ</t>
  </si>
  <si>
    <t>SHIRLEY YADEIBY BARBOSA PARRA</t>
  </si>
  <si>
    <t>KETTY JOHANA TOVAR RODRIGUEZ</t>
  </si>
  <si>
    <t>LEGARCHIVO S A S</t>
  </si>
  <si>
    <t>JENNY JOHANA HERNANDEZ AGUILAR</t>
  </si>
  <si>
    <t>JOSE LUIS CABEZAS PULGARIN</t>
  </si>
  <si>
    <t>LEIDY JOHANA GUAYAZAN GUERRERO</t>
  </si>
  <si>
    <t>HEBER ELIAS ROJAS VARGAS</t>
  </si>
  <si>
    <t>JHONATAN DAVID VIDAL AREVALO</t>
  </si>
  <si>
    <t>GERMAN EDUARDO ROJAS MORA</t>
  </si>
  <si>
    <t>ADRIANA LISBET RIVERA DIAZ</t>
  </si>
  <si>
    <t>MIGUEL ANGEL VANEGAS HUERTA</t>
  </si>
  <si>
    <t>JOHANNA  RICO</t>
  </si>
  <si>
    <t>RENAULT SOCIEDAD DE FABRICACION DE AUTOMOTORES S A S</t>
  </si>
  <si>
    <t>SUZUKI MOTOR DE COLOMBIA S  A</t>
  </si>
  <si>
    <t>INCOLMOTOS YAMAHA S A</t>
  </si>
  <si>
    <t>CORPORACION ACADEMICA Y DE INVESTIGACION PARA EL DESARROLLO , LA COMUNICACION Y LA CULTURA</t>
  </si>
  <si>
    <t>ASOCIACION DE DISCAPACITADOS FISICOS DEL SUR ASODISFISUR</t>
  </si>
  <si>
    <t>VLADIMIR  VARGAS MONTENEGRO</t>
  </si>
  <si>
    <t>YENIFER JOANA ARANGO LOAIZA</t>
  </si>
  <si>
    <t>WILLIAM ANDRES OLARTE CORREDOR</t>
  </si>
  <si>
    <t>BORIS JAVIER ECHEVERRIA GUTIERREZ</t>
  </si>
  <si>
    <t>INCITECO S A S</t>
  </si>
  <si>
    <t>CONSORCIO DR PARQUES BOSA</t>
  </si>
  <si>
    <t>MABEL TATIANA RODRIGUEZ BETANCOURT</t>
  </si>
  <si>
    <t>UNION TEMPORAL SICVEL BOSA 2018</t>
  </si>
  <si>
    <t>EDITORIAL CONTEXTO JURIDICO LTDA</t>
  </si>
  <si>
    <t>SOCIALVEC SAS</t>
  </si>
  <si>
    <t>SAFRID INGENIERIA SAS</t>
  </si>
  <si>
    <t>PEDRO EUGENIO GONZALEZ RODRIGUEZ</t>
  </si>
  <si>
    <t>JORGE ALEXSANDER CÉSPEDES RODRÍGUEZ</t>
  </si>
  <si>
    <t>ASEGURADORA SOLIDARIA DE COLOMBIA ENTIDAD COOPERATIVA</t>
  </si>
  <si>
    <t>BASA DISEÑO S A S</t>
  </si>
  <si>
    <t>CORPORACION TIEMPO DE MUJERES COLOMBIA</t>
  </si>
  <si>
    <t>UNION TEMPORAL SS 2018</t>
  </si>
  <si>
    <t>UNION TEMPORAL NAVIDADES</t>
  </si>
  <si>
    <t>CONSORCIO NAVIDADES BOSA 2018</t>
  </si>
  <si>
    <t>CONSORCIO HI BOSA</t>
  </si>
  <si>
    <t>CONSORCIO VIAL BOSA CCC</t>
  </si>
  <si>
    <t>ZEA MAYZ ASOCIACION PARA EL DESARROLLO INTEGRAL DE LA CULTURA Y EL MEDIO AMBIENTE</t>
  </si>
  <si>
    <t>TECNOPHONE COLOMBIA S.A.S.</t>
  </si>
  <si>
    <t>FUNDACION ECODES</t>
  </si>
  <si>
    <t>UNION TEMPORAL TECNOLOGICA MERANI</t>
  </si>
  <si>
    <t>CONSORCIO ECOIMCO</t>
  </si>
  <si>
    <t>CENTRO DE RECURSOS EDUCATIVOS PARA LA COMPETITIVIDAD EMPRESARIAL LTDA</t>
  </si>
  <si>
    <t>NEUTA INGENIERIA Y CONSTRUCCION SAS</t>
  </si>
  <si>
    <t>CORPORACION FAICP FESTIVAL ARTISTICO INTERNACIONAL INVASION DE CULTURA POPULAR</t>
  </si>
  <si>
    <t>CONSORCIO  INTERPARQUES</t>
  </si>
  <si>
    <t>UNION TEMPORAL RJ</t>
  </si>
  <si>
    <t>ASOCIACION DE HOGARES SI A LA VIDA</t>
  </si>
  <si>
    <t>CENTRO CAR 19 LIMITADA</t>
  </si>
  <si>
    <t>INGENIERIA Y GESTION VIAL SOCIEDAD POR ACCIONES SIMPLIFICADA</t>
  </si>
  <si>
    <t>SECURITY VIDEO EQUIPMENT SAS</t>
  </si>
  <si>
    <t>INGENIERIA DE PROYECTOS S.A.S.</t>
  </si>
  <si>
    <t>ENVIRONMENTAL AND GEOMECHANICAL SOLUTIONS EGS SAS</t>
  </si>
  <si>
    <t>CORPORACION FRACTAL</t>
  </si>
  <si>
    <t>CORPORACION CONVIVENCIA</t>
  </si>
  <si>
    <t>HAGGEN AUDIT S A S</t>
  </si>
  <si>
    <t>MOSTHYE VICENTE MEDINA RODRIGUEZ</t>
  </si>
  <si>
    <t>JAMES  RIVEROS TELLEZ</t>
  </si>
  <si>
    <t>CORPORACION METAMORFOSIS</t>
  </si>
  <si>
    <t>FUNDACION DE CIENCIA Y TECNOLOGIA GLOBAL</t>
  </si>
  <si>
    <t>FUNDACION SOCIAL COLOMBIA ACTIVA</t>
  </si>
  <si>
    <t>FUNDACION SOCIAL PARA LA RECREACION LA CULTURA Y EL DEPORTE</t>
  </si>
  <si>
    <t>HECTOR MILCIADES GUERRA MONCALEANO</t>
  </si>
  <si>
    <t>1244</t>
  </si>
  <si>
    <t>1337</t>
  </si>
  <si>
    <t>1339</t>
  </si>
  <si>
    <t>1341</t>
  </si>
  <si>
    <t>1342</t>
  </si>
  <si>
    <t>1344</t>
  </si>
  <si>
    <t>1345</t>
  </si>
  <si>
    <t>1346</t>
  </si>
  <si>
    <t>1347</t>
  </si>
  <si>
    <t>ADICIÓN 1 A LA ORDEN DE COMPRA 15740 DE 2017 UNION TEMPORAL BIOLIMPIEZA " EL CONTRATISTA SE OBLIGA PARA CON EL FONDO DE DESARROLLO LOCAL DE BOSA A PRESTAR EL SERVICIO DE ASEO Y CAFETERIA INCLUIDO EL SUMINISTRO DE INSUMOS, PARA LA SEDE DE LA ALCALDIA LOCAL DE BOSA, LA JUNTA ADMINISTRADORA LOCAL Y LA CASA DE LA PARTICIPACIÓN, DE CONFORMIDAD CON LAS CONDICIONES TÉCNICAS Y OBLIGACIONES ESTABLECIDAS EN EL AMP PARA LA ADQUISICIÓN DEL SERVICIO INTEGRAL DE ASEO Y CAFETERIA".</t>
  </si>
  <si>
    <t>UNION TEMPORAL BIOLIMPIEZA</t>
  </si>
  <si>
    <t>ADICIÓN N° 1 A LA ORDEN DE COMPRA 16251 DE 2017 : ORGANIZACIÓN TERPEL S.A. "CONTRATAR EL SUMINISTRO DE COMBUSTIBLE (GASOLINA CORRIENTE) DE ACUERDO A PRECIOS REGULADOS MENSUALMENTE POR EL MINISTERIO DE MINAS Y ENERGIA, PARA LOS VEHÍCULOS PROPIEDAD O AL SERVICIO DEL FONDO DE DESARROLLO LOCAL DE BOSA".</t>
  </si>
  <si>
    <t>EL CONTRATISTA SE OBLIGA CON LA ALCALDIA LOCAL DE BOSA A PRESTAR EL SERVICIO INTEGRAL DE ASEO Y CAFETERÍA PARA LA SEDE PRINCIPAL DE LA ENTIDAD Y LA CASA DE LA PARTICIPACIÓN; CON BASE EN EL ACUERDO MARCO DE PRECIOS CCE-455-1-AMP-2016.</t>
  </si>
  <si>
    <t>CATEGORIA 1 Y 3 "EL CONTRATISTA SE OBLIGA CON LA ALCALDÍA LOCAL DE BOSA A ENTREGAR A MODO DE COMPRAVENTA LOS ELEMENTOS DE EMERGENCIA SOLICITADOS CON BASE EN EL ACUERDO MARCO DE PRECIOS CCE-579-2017 DE COLOMBIA COMPRA EFICENTE Y ESTUDIOS PREVIOS".</t>
  </si>
  <si>
    <t>PRODUCTOS DE SEGURIDAD S.A. - PRODESEG S.A.</t>
  </si>
  <si>
    <t>CATEGORIA 2 "EL CONTRATISTA SE OBLIGA CON LA ALCALDÍA LOCAL DE BOSA A ENTREGAR A MODO DE COMPRAVENTA LOS ELEMENTOS DE EMERGENCIA SOLICITADOS CON BASE EN EL ACUERDO MARCO DE PRECIOS CCE-579-2017 DE COLOMBIA COMPRA EFICENTE Y ESTUDIOS PREVIOS".</t>
  </si>
  <si>
    <t>RES-Q SOLUTIONS S A S</t>
  </si>
  <si>
    <t>El Contratista se obliga con la Alcaldía Local a entregar e instalar 35 licenicas OFFICE 365 MICROSOFT con base al acuerdo marco de precios CCE-578-2017 de Colombia Compra Eficiente</t>
  </si>
  <si>
    <t>UT SOFT  IG</t>
  </si>
  <si>
    <t>MOISES ANDRES DIAZ ANGULO</t>
  </si>
  <si>
    <t>MARTIN EMIL MOLINA FORERO</t>
  </si>
  <si>
    <t>HILDA LEONOR SILVA MALAGON</t>
  </si>
  <si>
    <t>LINA FERNANDA LOPEZ GARCIA</t>
  </si>
  <si>
    <t>DARIO FERNANDO MONTERO SANCHEZ</t>
  </si>
  <si>
    <t>CARLOS ARTURO MAZ PONCE DE LEON</t>
  </si>
  <si>
    <t>JESUS ADOLFO GUTIERREZ CHAPARRO</t>
  </si>
  <si>
    <t>YEIMIN EMILIA AMAYA</t>
  </si>
  <si>
    <t>ANDRES RICARDO HERRERA BERNAL</t>
  </si>
  <si>
    <t>JULIA ADRIANA TELLEZ VANEGAS</t>
  </si>
  <si>
    <t>ANDREA DEL PILAR GUERRERO RODRIGUEZ</t>
  </si>
  <si>
    <t>JAYNIE LIANNE BECERRA SALVADOR</t>
  </si>
  <si>
    <t>CARLOS ENRIQUE SANCHEZ ALVAREZ</t>
  </si>
  <si>
    <t>PAOLA ANDREA DUARTE ALVAREZ</t>
  </si>
  <si>
    <t>JUAN PABLO GOMEZ MONTAÑA</t>
  </si>
  <si>
    <t>LILIANA ANGELICA RAMIREZ ALVAREZ</t>
  </si>
  <si>
    <t>JOSE VICENTE BRIÑEZ ROJAS</t>
  </si>
  <si>
    <t>YIMI ALEXANDER BELTRAN ORTIZ</t>
  </si>
  <si>
    <t>IRMA LUZ COGOLLOS PEREZ</t>
  </si>
  <si>
    <t>CARLOS ANDRES CASTILLO CAMPO</t>
  </si>
  <si>
    <t>INES ESTHER ESTEBAN PARRA</t>
  </si>
  <si>
    <t>NURY JASBLEIDY CAMACHO REMOLINA</t>
  </si>
  <si>
    <t>JHON JAIRO BARRETO FERIA</t>
  </si>
  <si>
    <t xml:space="preserve">9. Nombre de quien diligencia el formato: JULIO ANDRES BAUTISTA </t>
  </si>
  <si>
    <t>APOYO TECNICO OFICINA CONTRATACION FDLB</t>
  </si>
  <si>
    <t>CONTRATACION</t>
  </si>
  <si>
    <t>andresssbaaa@gmail.com</t>
  </si>
  <si>
    <t>ADICIÓN Y PRÓRROGA N° 1 AL CONTRATO DE PRESTACIÓN DE SERVICIOS N° 151 DE 2017, CUYO OBJETO ES: "REALIZAR EL AVALÚO TÉCNICO DE LOS BIENES MUEBLES E INMUEBLES DE PROPIEDAD Y A CARGO DEL FONDO DE DESARROLLO LOCAL DE BOSA, CON BASE EN LAS NORMAS INTERNACIONALES DE INFORMACIÓN FINANCIERA (NIIF), LAS NORMAS INTERNACIONALES DE CONTABILIDAD PARA EL SECTOR PÚBLICO (NICSP) Y NORMATIVADAD VIGENTE COMO LA RESOLUCIÓN N° 533-2015 Y EL INSTRUCTIVO 002-2015 DE LA CONTADURÁ GENERAL DE LA NACIÓN".</t>
  </si>
  <si>
    <t>LUIS EDUARDO CARVAJALINO SANCHEZ</t>
  </si>
  <si>
    <t>FDLB-CD-001</t>
  </si>
  <si>
    <t>FDLB-CD-002</t>
  </si>
  <si>
    <t>FDLB-CD-003</t>
  </si>
  <si>
    <t>FDLB-CD-004</t>
  </si>
  <si>
    <t>FDLB-CD-005</t>
  </si>
  <si>
    <t>FDLB-CD-006</t>
  </si>
  <si>
    <t>FDLB-CD-007</t>
  </si>
  <si>
    <t>FDLB-CD-008</t>
  </si>
  <si>
    <t>FDLB-CD-009</t>
  </si>
  <si>
    <t>FDLB-CD-010</t>
  </si>
  <si>
    <t>FDLB-CD-011</t>
  </si>
  <si>
    <t>FDLB-CD-012</t>
  </si>
  <si>
    <t>FDLB-CD-013</t>
  </si>
  <si>
    <t>FDLB-CD-014</t>
  </si>
  <si>
    <t>FDLB-CD-015</t>
  </si>
  <si>
    <t>FDLB-CD-016</t>
  </si>
  <si>
    <t>FDLB-CD-017</t>
  </si>
  <si>
    <t>FDLB-CD-018</t>
  </si>
  <si>
    <t>FDLB-CD-019</t>
  </si>
  <si>
    <t>FDLB-CD-020</t>
  </si>
  <si>
    <t>FDLB-CD-021</t>
  </si>
  <si>
    <t>FDLB-CD-022</t>
  </si>
  <si>
    <t>FDLB-CD-023</t>
  </si>
  <si>
    <t>FDLB-CD-024</t>
  </si>
  <si>
    <t>FDLB-CD-025</t>
  </si>
  <si>
    <t>FDLB-CD-026</t>
  </si>
  <si>
    <t>FDLB-CD-027</t>
  </si>
  <si>
    <t>FDLB-CD-028</t>
  </si>
  <si>
    <t>FDLB-CD-029</t>
  </si>
  <si>
    <t>FDLB-CD-030</t>
  </si>
  <si>
    <t>FDLB-CD-031</t>
  </si>
  <si>
    <t>FDLB-CD-032</t>
  </si>
  <si>
    <t>FDLB-CD-033</t>
  </si>
  <si>
    <t>FDLB-CD-034</t>
  </si>
  <si>
    <t>FDLB-CD-035</t>
  </si>
  <si>
    <t>FDLB-CD-036</t>
  </si>
  <si>
    <t>FDLB-CD-037</t>
  </si>
  <si>
    <t>FDLB-CD-038</t>
  </si>
  <si>
    <t>FDLB-CD-039</t>
  </si>
  <si>
    <t>FDLB-CD-040</t>
  </si>
  <si>
    <t>FDLB-CD-041</t>
  </si>
  <si>
    <t>FDLB-CD-042</t>
  </si>
  <si>
    <t>FDLB-CD-043</t>
  </si>
  <si>
    <t>FDLB-CD-044</t>
  </si>
  <si>
    <t>FDLB-CD-045</t>
  </si>
  <si>
    <t>FDLB-CD-046</t>
  </si>
  <si>
    <t>FDLB-CD-047</t>
  </si>
  <si>
    <t>FDLB-CD-048</t>
  </si>
  <si>
    <t>FDLB-CD-049</t>
  </si>
  <si>
    <t>FDLB-CD-050</t>
  </si>
  <si>
    <t>FDLB-CD-052</t>
  </si>
  <si>
    <t>FDLB-CD-053</t>
  </si>
  <si>
    <t>FDLB-CD-054</t>
  </si>
  <si>
    <t>FDLB-CD-055</t>
  </si>
  <si>
    <t>FDLB-CD-056</t>
  </si>
  <si>
    <t>FDLB-CD-057</t>
  </si>
  <si>
    <t>FDLB-CD-058</t>
  </si>
  <si>
    <t>FDLB-CD-059</t>
  </si>
  <si>
    <t>FDLB-CD-060</t>
  </si>
  <si>
    <t>FDLB-CD-061</t>
  </si>
  <si>
    <t>FDLB-CD-062</t>
  </si>
  <si>
    <t>FDLB-CD-063</t>
  </si>
  <si>
    <t>FDLB-CD-065</t>
  </si>
  <si>
    <t>FDLB-CD-066</t>
  </si>
  <si>
    <t>FDLB-CD-067</t>
  </si>
  <si>
    <t>FDLB-CD-068</t>
  </si>
  <si>
    <t>FDLB-CD-069</t>
  </si>
  <si>
    <t>FDLB-CD-070</t>
  </si>
  <si>
    <t>FDLB-CD-071</t>
  </si>
  <si>
    <t>FDLB-CD-072</t>
  </si>
  <si>
    <t>FDLB-CD-073</t>
  </si>
  <si>
    <t>FDLB-CD-074</t>
  </si>
  <si>
    <t>FDLB-CD-075</t>
  </si>
  <si>
    <t>FDLB-CD-076</t>
  </si>
  <si>
    <t>FDLB-CD-077</t>
  </si>
  <si>
    <t>FDLB-CD-078</t>
  </si>
  <si>
    <t>FDLB-CD-079</t>
  </si>
  <si>
    <t>FDLB-CD-081</t>
  </si>
  <si>
    <t>FDLB-CD-082</t>
  </si>
  <si>
    <t>FDLB-CD-083</t>
  </si>
  <si>
    <t>FDLB-CD-084</t>
  </si>
  <si>
    <t>FDLB-CD-085</t>
  </si>
  <si>
    <t>FDLB-CD-086</t>
  </si>
  <si>
    <t>FDLB-CD-087</t>
  </si>
  <si>
    <t>FDLB-CD-088</t>
  </si>
  <si>
    <t>FDLB-CD-089</t>
  </si>
  <si>
    <t>FDLB-CD-090</t>
  </si>
  <si>
    <t>FDLB-CD-091</t>
  </si>
  <si>
    <t>FDLB-CD-092</t>
  </si>
  <si>
    <t>FDLB-CD-093</t>
  </si>
  <si>
    <t>FDLB-CD-094</t>
  </si>
  <si>
    <t>FDLB-CD-095</t>
  </si>
  <si>
    <t>FDLB-CD-096</t>
  </si>
  <si>
    <t>FDLB-CD-097</t>
  </si>
  <si>
    <t>FDLB-CD-098</t>
  </si>
  <si>
    <t>FDLB-CD-099</t>
  </si>
  <si>
    <t>FDLB-CD-100</t>
  </si>
  <si>
    <t>FDLB-CD-101</t>
  </si>
  <si>
    <t>FDLB-CD-102</t>
  </si>
  <si>
    <t>FDLB-CD-103</t>
  </si>
  <si>
    <t>FDLB-CD-104</t>
  </si>
  <si>
    <t>FDLB-CD-105</t>
  </si>
  <si>
    <t>FDLB-CD-106</t>
  </si>
  <si>
    <t>FDLB-CD-107</t>
  </si>
  <si>
    <t>FDLB-CD-108</t>
  </si>
  <si>
    <t>FDLB-CD-109</t>
  </si>
  <si>
    <t>FDLB-CD-110</t>
  </si>
  <si>
    <t>FDLB-CD-111</t>
  </si>
  <si>
    <t>FDLB-CD-112</t>
  </si>
  <si>
    <t>FDLB-CD-113</t>
  </si>
  <si>
    <t>FDLB-CD-114</t>
  </si>
  <si>
    <t>FDLB-CD-115</t>
  </si>
  <si>
    <t>FDLB-CD-116</t>
  </si>
  <si>
    <t>FDLB-CD-119</t>
  </si>
  <si>
    <t>FDLB-CD-120</t>
  </si>
  <si>
    <t>FDLB-CD-121</t>
  </si>
  <si>
    <t>FDLB-CD-122</t>
  </si>
  <si>
    <t>FDLB-CD-123</t>
  </si>
  <si>
    <t>FDLB-CD-157-2018</t>
  </si>
  <si>
    <t>FDLB-CD-156-2018</t>
  </si>
  <si>
    <t>FDLB-CD-155-2018</t>
  </si>
  <si>
    <t>FDLB-CD-154-2018</t>
  </si>
  <si>
    <t>FDLB-CD-153-2018</t>
  </si>
  <si>
    <t>FDLB-CD-152-2018</t>
  </si>
  <si>
    <t>FDLB-CD-151-2018</t>
  </si>
  <si>
    <t>FDLB-CD-150-2018</t>
  </si>
  <si>
    <t>FDLB-CD-149-2018</t>
  </si>
  <si>
    <t>FDLB-CD-148-2018</t>
  </si>
  <si>
    <t>FDLB-CD-147-2018</t>
  </si>
  <si>
    <t>FDLB-CD-146-2018</t>
  </si>
  <si>
    <t>FDLB-CD-145-2018</t>
  </si>
  <si>
    <t>FDLB-CD-144-2018</t>
  </si>
  <si>
    <t>FDLB-CD-143-2018</t>
  </si>
  <si>
    <t>FDLB-CD-142-2018</t>
  </si>
  <si>
    <t>FDLB-CD-141-2018</t>
  </si>
  <si>
    <t>FDLB-CD-140-2018</t>
  </si>
  <si>
    <t>FDLB-CD-139-2018</t>
  </si>
  <si>
    <t>FDLB-CD-136-2018</t>
  </si>
  <si>
    <t>FDLB-CD-135-2018</t>
  </si>
  <si>
    <t>FDLB-CD-134-2018</t>
  </si>
  <si>
    <t>FDLB-CD-133-2018</t>
  </si>
  <si>
    <t>FDLB-CD-132-2018</t>
  </si>
  <si>
    <t>FDLB-CD-131-2018</t>
  </si>
  <si>
    <t>FDLB-CD-130-2018</t>
  </si>
  <si>
    <t>FDLB-CD-129-2018</t>
  </si>
  <si>
    <t>FDLB-CD-128-2018</t>
  </si>
  <si>
    <t>FDLB-CD-127-2018</t>
  </si>
  <si>
    <t>FDLB-CD-126-2018</t>
  </si>
  <si>
    <t>FDLB-CD-125-2018</t>
  </si>
  <si>
    <t>FDLB-CD-124-2018</t>
  </si>
  <si>
    <t>FDLB-CD-158-2018</t>
  </si>
  <si>
    <t>FDLB-CD-159-2018</t>
  </si>
  <si>
    <t>FDLB-CD-160-2018</t>
  </si>
  <si>
    <t>FDLB-CD-162-2018</t>
  </si>
  <si>
    <t>x</t>
  </si>
  <si>
    <t>FDLB-MC-001-2018</t>
  </si>
  <si>
    <t>FDLB-PMC-003-2018</t>
  </si>
  <si>
    <t>FDLB-PMC-002-2018</t>
  </si>
  <si>
    <t>FDLB-PSAMC-002-2018</t>
  </si>
  <si>
    <t>FDLB-PMC-004-2018</t>
  </si>
  <si>
    <t xml:space="preserve">DLB-PSAMC-003-2018 </t>
  </si>
  <si>
    <t>FDLB-PMC-005-2018</t>
  </si>
  <si>
    <t>FDLB-PMC-006-2018</t>
  </si>
  <si>
    <t>X</t>
  </si>
  <si>
    <t>FDLB-PMC-007-2018</t>
  </si>
  <si>
    <t>FDLB-PMC-008-2018</t>
  </si>
  <si>
    <t>FDLB-CD - 0178-2018</t>
  </si>
  <si>
    <t>FDLB-CD-179-2018</t>
  </si>
  <si>
    <t>FDLB-CD-180-2018</t>
  </si>
  <si>
    <t>FDLF-CD-181-2018</t>
  </si>
  <si>
    <t>FDLB-CD-182-2018</t>
  </si>
  <si>
    <t>FDLB-CD-184-2018</t>
  </si>
  <si>
    <t>FDLB-PSAMC-004-2018</t>
  </si>
  <si>
    <t>FDLB-PMC-011-2018</t>
  </si>
  <si>
    <t>FDLB-PMC-009-2018</t>
  </si>
  <si>
    <t>FDLB-CD-189-2018</t>
  </si>
  <si>
    <t>FDLB-CD-0190-2018</t>
  </si>
  <si>
    <t>FDLB-CD-0191-2018</t>
  </si>
  <si>
    <t>FDLB-CD-193-2018</t>
  </si>
  <si>
    <t>CPS-194-2018</t>
  </si>
  <si>
    <t>FDLB-PMC-012-2018</t>
  </si>
  <si>
    <t>FDLB-CD-196-2018</t>
  </si>
  <si>
    <t>FDLB-CD-0197-2018</t>
  </si>
  <si>
    <t>FDLB-CD-198-2018</t>
  </si>
  <si>
    <t>FDLB-CD-199-2018</t>
  </si>
  <si>
    <t>FDLB-CD-200-2018</t>
  </si>
  <si>
    <t>FDLB-CD-201-2018</t>
  </si>
  <si>
    <t>FDLB-PMC-013-2018</t>
  </si>
  <si>
    <t>FDLB-CD-203-2018</t>
  </si>
  <si>
    <t>FDLB-CD-204-2018</t>
  </si>
  <si>
    <t>FDLB-CD-205-2018</t>
  </si>
  <si>
    <t>FDLB-CD-206-2018</t>
  </si>
  <si>
    <t>FDLB-CD-208-2018</t>
  </si>
  <si>
    <t>FDLB-CD-209-2018</t>
  </si>
  <si>
    <t>FDLB-CD-210-2018</t>
  </si>
  <si>
    <t>FDLB-CD-211-2018</t>
  </si>
  <si>
    <t>FDLB-212-2018</t>
  </si>
  <si>
    <t>FDLB-CD-213-2018</t>
  </si>
  <si>
    <t>FDLB-SAMC-08-2018</t>
  </si>
  <si>
    <t>FDLB-PSAMC-007-2018</t>
  </si>
  <si>
    <t>FDLB-CD-221-2018</t>
  </si>
  <si>
    <t>FDLB-CD-222-2018</t>
  </si>
  <si>
    <t>FDLB-CD-223-2018</t>
  </si>
  <si>
    <t>FDLB-CD-224-2018</t>
  </si>
  <si>
    <t>FDLB-LP-001-2018</t>
  </si>
  <si>
    <t>FDLB-CMA-001-2018</t>
  </si>
  <si>
    <t>FDLB-CD-226-2018</t>
  </si>
  <si>
    <t>FDLB-SIE-003-2018</t>
  </si>
  <si>
    <t>FDLB-CD-228-2018</t>
  </si>
  <si>
    <t>FDLB-PSAMC-006-2018</t>
  </si>
  <si>
    <t>FDLB-PSAMC-009-2018</t>
  </si>
  <si>
    <t>FDLB-CD-232-2018</t>
  </si>
  <si>
    <t>FDLB-CD-233-2018</t>
  </si>
  <si>
    <t>FDLB-PSAMC-011-2018</t>
  </si>
  <si>
    <t>FDLB-LP-04-2018</t>
  </si>
  <si>
    <t>FDLB-PSAMC-010-2018</t>
  </si>
  <si>
    <t>FDLB-SASIP-02-2018</t>
  </si>
  <si>
    <t>FDLB-SAMC-015-2018</t>
  </si>
  <si>
    <t>FDLB-SAMC-017-2018</t>
  </si>
  <si>
    <t>FDLB-LP-02-2018</t>
  </si>
  <si>
    <t>FDLB-PSAMC-012-2018</t>
  </si>
  <si>
    <t>FDLB-SASIP-001-2018</t>
  </si>
  <si>
    <t>FDLB-LP-006-2018</t>
  </si>
  <si>
    <t>FDLB-LP-003-2018</t>
  </si>
  <si>
    <t>FDLB-LP-008-2018</t>
  </si>
  <si>
    <t>FDLB-PSAMC-016-2018</t>
  </si>
  <si>
    <t>FDLB-PSAMC-013-2018</t>
  </si>
  <si>
    <t>FDLB-LP-009-2018</t>
  </si>
  <si>
    <t>FDLB-CMA-006-2018</t>
  </si>
  <si>
    <t>FDLB-LP-005-2018</t>
  </si>
  <si>
    <t>FDLB-LP-010-2018</t>
  </si>
  <si>
    <t>FDLB-MC-014-2018</t>
  </si>
  <si>
    <t>FDLB-PCMA-002-2018</t>
  </si>
  <si>
    <t>FDLB-LP-012-2018</t>
  </si>
  <si>
    <t>FDLB-SIE-006-2018</t>
  </si>
  <si>
    <t>FDLB-CMA-004-2018</t>
  </si>
  <si>
    <t>FDLB-CMA-008-2018</t>
  </si>
  <si>
    <t>FDLB-PSAMC-019-2018</t>
  </si>
  <si>
    <t>FDLB-CMA-009-2018</t>
  </si>
  <si>
    <t>FDLB-MC-018-2018</t>
  </si>
  <si>
    <t>FDLB-MC-019-2018</t>
  </si>
  <si>
    <t>FDLB-PSAMC-018-2018</t>
  </si>
  <si>
    <t>FDLB-PSAMIC-022-2018</t>
  </si>
  <si>
    <t>FDLB-PSAMC-014-2018</t>
  </si>
  <si>
    <t>FDLB-SAMC-023-2018</t>
  </si>
  <si>
    <t>FDLB-LP-011-2018</t>
  </si>
  <si>
    <t>FDLB-PMC-016-2018</t>
  </si>
  <si>
    <t>FDLB-PSMIC-006-2016</t>
  </si>
  <si>
    <t>FDLB-PSAMC-002-2017</t>
  </si>
  <si>
    <t>FDLB-PSMIC-007-2016</t>
  </si>
  <si>
    <t>FDLB-PSMIC-019-2017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</si>
</sst>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_(* \(#,##0.00\);_(* &quot;-&quot;??_);_(@_)"/>
    <numFmt numFmtId="165" formatCode="&quot;$&quot;\ #,##0.00"/>
    <numFmt numFmtId="166" formatCode="_(* #,##0_);_(* \(#,##0\);_(* &quot;-&quot;??_);_(@_)"/>
    <numFmt numFmtId="167" formatCode="0.0"/>
  </numFmts>
  <fonts count="30" x14ac:knownFonts="1">
    <font>
      <sz val="11"/>
      <color theme="1"/>
      <name val="Calibri"/>
      <family val="2"/>
      <scheme val="minor"/>
    </font>
    <font>
      <sz val="11"/>
      <color theme="1"/>
      <name val="Calibri"/>
      <family val="2"/>
      <scheme val="minor"/>
    </font>
    <font>
      <b/>
      <sz val="11"/>
      <color theme="1"/>
      <name val="Calibri"/>
      <family val="2"/>
      <scheme val="minor"/>
    </font>
    <font>
      <sz val="10"/>
      <name val="Arial Narrow"/>
      <family val="2"/>
    </font>
    <font>
      <b/>
      <sz val="10"/>
      <name val="Arial Narrow"/>
      <family val="2"/>
    </font>
    <font>
      <sz val="11"/>
      <name val="Arial Narrow"/>
      <family val="2"/>
    </font>
    <font>
      <u/>
      <sz val="11"/>
      <color theme="10"/>
      <name val="Calibri"/>
      <family val="2"/>
      <scheme val="minor"/>
    </font>
    <font>
      <sz val="10"/>
      <color rgb="FF000000"/>
      <name val="Arial"/>
      <family val="2"/>
    </font>
    <font>
      <sz val="11"/>
      <color indexed="8"/>
      <name val="Calibri"/>
      <family val="2"/>
    </font>
    <font>
      <b/>
      <sz val="18"/>
      <color rgb="FFFF0000"/>
      <name val="Calibri"/>
      <family val="2"/>
      <scheme val="minor"/>
    </font>
    <font>
      <sz val="9"/>
      <name val="Arial"/>
      <family val="2"/>
    </font>
    <font>
      <sz val="11"/>
      <color theme="1"/>
      <name val="Arial Narrow"/>
      <family val="2"/>
    </font>
    <font>
      <sz val="11"/>
      <name val="Calibri"/>
      <family val="2"/>
      <scheme val="minor"/>
    </font>
    <font>
      <sz val="10"/>
      <color theme="1"/>
      <name val="Arial Narrow"/>
      <family val="2"/>
    </font>
    <font>
      <sz val="9"/>
      <color theme="1"/>
      <name val="Arial Narrow"/>
      <family val="2"/>
    </font>
    <font>
      <b/>
      <sz val="10"/>
      <color theme="1"/>
      <name val="Times New Roman"/>
      <family val="1"/>
    </font>
    <font>
      <b/>
      <i/>
      <sz val="10"/>
      <color theme="1"/>
      <name val="Times New Roman"/>
      <family val="1"/>
    </font>
    <font>
      <sz val="10"/>
      <color theme="1"/>
      <name val="Times New Roman"/>
      <family val="1"/>
    </font>
    <font>
      <sz val="11"/>
      <color theme="1"/>
      <name val="Arial"/>
      <family val="2"/>
    </font>
    <font>
      <sz val="10"/>
      <name val="Arial"/>
      <family val="2"/>
    </font>
    <font>
      <b/>
      <sz val="10"/>
      <color rgb="FFFF0000"/>
      <name val="Arial Narrow"/>
      <family val="2"/>
    </font>
    <font>
      <b/>
      <sz val="11"/>
      <color rgb="FFFF0000"/>
      <name val="Calibri"/>
      <family val="2"/>
      <scheme val="minor"/>
    </font>
    <font>
      <b/>
      <sz val="10"/>
      <name val="Times New Roman"/>
      <family val="1"/>
    </font>
    <font>
      <sz val="10"/>
      <name val="Times New Roman"/>
      <family val="1"/>
    </font>
    <font>
      <b/>
      <sz val="8"/>
      <name val="Times New Roman"/>
      <family val="1"/>
    </font>
    <font>
      <u/>
      <sz val="11"/>
      <color theme="10"/>
      <name val="Times New Roman"/>
      <family val="1"/>
    </font>
    <font>
      <b/>
      <sz val="14"/>
      <name val="Times New Roman"/>
      <family val="1"/>
    </font>
    <font>
      <sz val="11"/>
      <color rgb="FF000000"/>
      <name val="Calibri"/>
      <family val="2"/>
    </font>
    <font>
      <b/>
      <sz val="10"/>
      <color rgb="FFFF0000"/>
      <name val="Times New Roman"/>
      <family val="1"/>
    </font>
    <font>
      <b/>
      <sz val="10"/>
      <color rgb="FF00B050"/>
      <name val="Times New Roman"/>
      <family val="1"/>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2F2F2"/>
        <bgColor indexed="64"/>
      </patternFill>
    </fill>
  </fills>
  <borders count="4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auto="1"/>
      </top>
      <bottom style="thin">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auto="1"/>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s>
  <cellStyleXfs count="4">
    <xf numFmtId="0" fontId="0" fillId="0" borderId="0"/>
    <xf numFmtId="164" fontId="1" fillId="0" borderId="0" applyFont="0" applyFill="0" applyBorder="0" applyAlignment="0" applyProtection="0"/>
    <xf numFmtId="0" fontId="6" fillId="0" borderId="0" applyNumberFormat="0" applyFill="0" applyBorder="0" applyAlignment="0" applyProtection="0"/>
    <xf numFmtId="0" fontId="7" fillId="0" borderId="0"/>
  </cellStyleXfs>
  <cellXfs count="170">
    <xf numFmtId="0" fontId="0" fillId="0" borderId="0" xfId="0"/>
    <xf numFmtId="0" fontId="10" fillId="0" borderId="0" xfId="0" applyFont="1" applyAlignment="1">
      <alignment vertical="center"/>
    </xf>
    <xf numFmtId="0" fontId="0" fillId="0" borderId="0" xfId="0" applyFill="1"/>
    <xf numFmtId="0" fontId="11" fillId="0" borderId="4" xfId="0" applyFont="1" applyFill="1" applyBorder="1"/>
    <xf numFmtId="0" fontId="11" fillId="0" borderId="4" xfId="0" applyFont="1" applyFill="1" applyBorder="1" applyAlignment="1">
      <alignment wrapText="1"/>
    </xf>
    <xf numFmtId="0" fontId="5" fillId="0" borderId="4" xfId="0" applyFont="1" applyFill="1" applyBorder="1"/>
    <xf numFmtId="0" fontId="12" fillId="0" borderId="0" xfId="0" applyFont="1" applyFill="1"/>
    <xf numFmtId="0" fontId="13" fillId="0" borderId="0" xfId="0" applyFont="1"/>
    <xf numFmtId="0" fontId="13" fillId="0" borderId="0" xfId="0" applyFont="1" applyAlignment="1">
      <alignment wrapText="1"/>
    </xf>
    <xf numFmtId="0" fontId="14" fillId="0" borderId="0" xfId="0" applyFont="1"/>
    <xf numFmtId="0" fontId="11" fillId="0" borderId="0" xfId="0" applyFont="1" applyAlignment="1">
      <alignment wrapText="1"/>
    </xf>
    <xf numFmtId="0" fontId="13" fillId="0" borderId="0" xfId="0" applyFont="1" applyAlignment="1">
      <alignment wrapText="1"/>
    </xf>
    <xf numFmtId="0" fontId="13" fillId="0" borderId="0" xfId="0" applyFont="1" applyAlignment="1"/>
    <xf numFmtId="0" fontId="13" fillId="0" borderId="0" xfId="0" applyFont="1" applyAlignment="1">
      <alignment horizontal="left"/>
    </xf>
    <xf numFmtId="0" fontId="14" fillId="0" borderId="0" xfId="0" applyFont="1" applyAlignment="1"/>
    <xf numFmtId="0" fontId="0" fillId="0" borderId="0" xfId="0" applyFont="1" applyBorder="1" applyAlignment="1" applyProtection="1">
      <alignment wrapText="1"/>
      <protection hidden="1"/>
    </xf>
    <xf numFmtId="167" fontId="0" fillId="0" borderId="0" xfId="0" applyNumberFormat="1" applyProtection="1">
      <protection hidden="1"/>
    </xf>
    <xf numFmtId="0" fontId="0" fillId="0" borderId="0" xfId="0" applyFont="1" applyFill="1" applyBorder="1" applyAlignment="1" applyProtection="1">
      <alignment wrapText="1"/>
      <protection hidden="1"/>
    </xf>
    <xf numFmtId="0" fontId="0" fillId="0" borderId="0" xfId="0" applyFill="1" applyBorder="1"/>
    <xf numFmtId="0" fontId="0" fillId="0" borderId="0" xfId="0" applyBorder="1"/>
    <xf numFmtId="0" fontId="11" fillId="0" borderId="0" xfId="0" applyFont="1" applyFill="1" applyBorder="1" applyAlignment="1">
      <alignment wrapText="1"/>
    </xf>
    <xf numFmtId="0" fontId="2" fillId="0" borderId="0" xfId="0" applyFont="1"/>
    <xf numFmtId="0" fontId="17" fillId="0" borderId="0" xfId="0" applyFont="1"/>
    <xf numFmtId="0" fontId="17" fillId="0" borderId="38" xfId="0" applyFont="1" applyBorder="1" applyAlignment="1">
      <alignment horizontal="center" wrapText="1"/>
    </xf>
    <xf numFmtId="0" fontId="17" fillId="0" borderId="41" xfId="0" applyFont="1" applyBorder="1" applyAlignment="1">
      <alignment horizontal="justify" vertical="top" wrapText="1"/>
    </xf>
    <xf numFmtId="0" fontId="17" fillId="0" borderId="42" xfId="0" applyFont="1" applyBorder="1" applyAlignment="1">
      <alignment horizontal="justify" vertical="top" wrapText="1"/>
    </xf>
    <xf numFmtId="0" fontId="17" fillId="0" borderId="37" xfId="0" applyFont="1" applyBorder="1" applyAlignment="1">
      <alignment horizontal="center" wrapText="1"/>
    </xf>
    <xf numFmtId="0" fontId="17" fillId="0" borderId="3" xfId="0" applyFont="1" applyBorder="1" applyAlignment="1">
      <alignment horizontal="justify" vertical="top" wrapText="1"/>
    </xf>
    <xf numFmtId="0" fontId="19" fillId="0" borderId="19" xfId="0" applyFont="1" applyFill="1" applyBorder="1" applyAlignment="1">
      <alignment vertical="center"/>
    </xf>
    <xf numFmtId="0" fontId="18" fillId="0" borderId="0" xfId="0" applyFont="1" applyProtection="1">
      <protection hidden="1"/>
    </xf>
    <xf numFmtId="0" fontId="20" fillId="3" borderId="4" xfId="0" applyFont="1" applyFill="1" applyBorder="1" applyAlignment="1">
      <alignment vertical="center"/>
    </xf>
    <xf numFmtId="0" fontId="21" fillId="3" borderId="0" xfId="0" applyFont="1" applyFill="1"/>
    <xf numFmtId="0" fontId="21" fillId="3" borderId="0" xfId="0" applyFont="1" applyFill="1" applyBorder="1" applyAlignment="1" applyProtection="1">
      <alignment wrapText="1"/>
      <protection hidden="1"/>
    </xf>
    <xf numFmtId="0" fontId="0" fillId="0" borderId="0" xfId="0" applyAlignment="1">
      <alignment vertical="top"/>
    </xf>
    <xf numFmtId="0" fontId="0" fillId="0" borderId="0" xfId="0" applyFont="1" applyBorder="1" applyAlignment="1" applyProtection="1">
      <alignment vertical="top" wrapText="1"/>
      <protection hidden="1"/>
    </xf>
    <xf numFmtId="0" fontId="17" fillId="0" borderId="4" xfId="0" applyFont="1" applyBorder="1" applyAlignment="1">
      <alignment horizontal="justify" vertical="top" wrapText="1"/>
    </xf>
    <xf numFmtId="0" fontId="17" fillId="0" borderId="38" xfId="0" applyFont="1" applyBorder="1" applyAlignment="1">
      <alignment horizontal="center" vertical="center" wrapText="1"/>
    </xf>
    <xf numFmtId="0" fontId="17" fillId="0" borderId="42" xfId="0" applyFont="1" applyFill="1" applyBorder="1" applyAlignment="1">
      <alignment horizontal="justify" vertical="top" wrapText="1"/>
    </xf>
    <xf numFmtId="0" fontId="17" fillId="0" borderId="41" xfId="0" applyFont="1" applyFill="1" applyBorder="1" applyAlignment="1">
      <alignment horizontal="justify" vertical="top" wrapText="1"/>
    </xf>
    <xf numFmtId="0" fontId="17" fillId="0" borderId="4" xfId="0" applyFont="1" applyFill="1" applyBorder="1" applyAlignment="1">
      <alignment horizontal="justify" vertical="top" wrapText="1"/>
    </xf>
    <xf numFmtId="0" fontId="22" fillId="2" borderId="10" xfId="0" applyFont="1" applyFill="1" applyBorder="1" applyAlignment="1" applyProtection="1">
      <alignment horizontal="justify" vertical="top" wrapText="1"/>
    </xf>
    <xf numFmtId="0" fontId="22" fillId="2" borderId="8" xfId="0" applyFont="1" applyFill="1" applyBorder="1" applyAlignment="1" applyProtection="1">
      <alignment horizontal="justify" vertical="top" wrapText="1"/>
    </xf>
    <xf numFmtId="0" fontId="22" fillId="2" borderId="18" xfId="0" applyFont="1" applyFill="1" applyBorder="1" applyAlignment="1" applyProtection="1">
      <alignment horizontal="justify" vertical="top" wrapText="1"/>
    </xf>
    <xf numFmtId="0" fontId="24" fillId="2" borderId="8" xfId="0" applyFont="1" applyFill="1" applyBorder="1" applyAlignment="1" applyProtection="1">
      <alignment horizontal="justify" vertical="top" wrapText="1"/>
    </xf>
    <xf numFmtId="0" fontId="22" fillId="2" borderId="9" xfId="0" applyFont="1" applyFill="1" applyBorder="1" applyAlignment="1" applyProtection="1">
      <alignment horizontal="justify" vertical="top" wrapText="1"/>
    </xf>
    <xf numFmtId="10" fontId="24" fillId="2" borderId="11" xfId="0" applyNumberFormat="1" applyFont="1" applyFill="1" applyBorder="1" applyAlignment="1" applyProtection="1">
      <alignment vertical="center" textRotation="90" wrapText="1"/>
    </xf>
    <xf numFmtId="0" fontId="22" fillId="2" borderId="8" xfId="0" applyFont="1" applyFill="1" applyBorder="1" applyAlignment="1" applyProtection="1">
      <alignment horizontal="center" vertical="center"/>
    </xf>
    <xf numFmtId="0" fontId="22" fillId="2" borderId="4" xfId="0" applyFont="1" applyFill="1" applyBorder="1" applyAlignment="1" applyProtection="1">
      <alignment horizontal="center" vertical="center"/>
    </xf>
    <xf numFmtId="0" fontId="22" fillId="2" borderId="4" xfId="0" applyFont="1" applyFill="1" applyBorder="1" applyAlignment="1" applyProtection="1">
      <alignment horizontal="center" vertical="center" wrapText="1"/>
    </xf>
    <xf numFmtId="3" fontId="22" fillId="2" borderId="4" xfId="0" applyNumberFormat="1" applyFont="1" applyFill="1" applyBorder="1" applyAlignment="1" applyProtection="1">
      <alignment horizontal="center" vertical="center"/>
    </xf>
    <xf numFmtId="0" fontId="22" fillId="2" borderId="13" xfId="0" applyFont="1" applyFill="1" applyBorder="1" applyAlignment="1" applyProtection="1">
      <alignment horizontal="center" vertical="center"/>
    </xf>
    <xf numFmtId="3" fontId="22" fillId="2" borderId="4" xfId="0" applyNumberFormat="1" applyFont="1" applyFill="1" applyBorder="1" applyAlignment="1" applyProtection="1">
      <alignment horizontal="center" vertical="center" wrapText="1"/>
    </xf>
    <xf numFmtId="0" fontId="22" fillId="2" borderId="19" xfId="0" applyFont="1" applyFill="1" applyBorder="1" applyAlignment="1" applyProtection="1">
      <alignment horizontal="center" vertical="center" wrapText="1"/>
    </xf>
    <xf numFmtId="3" fontId="22" fillId="2" borderId="19" xfId="0" applyNumberFormat="1" applyFont="1" applyFill="1" applyBorder="1" applyAlignment="1" applyProtection="1">
      <alignment horizontal="center" vertical="center" wrapText="1"/>
    </xf>
    <xf numFmtId="0" fontId="22" fillId="2" borderId="5" xfId="0" applyFont="1" applyFill="1" applyBorder="1" applyAlignment="1" applyProtection="1">
      <alignment vertical="center" textRotation="90" wrapText="1"/>
    </xf>
    <xf numFmtId="0" fontId="22" fillId="2" borderId="21" xfId="0" applyFont="1" applyFill="1" applyBorder="1" applyAlignment="1" applyProtection="1">
      <alignment horizontal="center" vertical="center"/>
    </xf>
    <xf numFmtId="0" fontId="22" fillId="2" borderId="24" xfId="0" applyFont="1" applyFill="1" applyBorder="1" applyAlignment="1" applyProtection="1">
      <alignment horizontal="justify" vertical="top" wrapText="1"/>
    </xf>
    <xf numFmtId="0" fontId="22" fillId="2" borderId="31" xfId="0" applyFont="1" applyFill="1" applyBorder="1" applyAlignment="1" applyProtection="1">
      <alignment horizontal="justify" vertical="top" wrapText="1"/>
    </xf>
    <xf numFmtId="0" fontId="22" fillId="2" borderId="27" xfId="0" applyFont="1" applyFill="1" applyBorder="1" applyAlignment="1" applyProtection="1">
      <alignment horizontal="justify" vertical="top" wrapText="1"/>
    </xf>
    <xf numFmtId="0" fontId="22" fillId="2" borderId="25" xfId="0" applyFont="1" applyFill="1" applyBorder="1" applyAlignment="1" applyProtection="1">
      <alignment horizontal="justify" vertical="top" wrapText="1"/>
    </xf>
    <xf numFmtId="0" fontId="22" fillId="2" borderId="6" xfId="0" applyFont="1" applyFill="1" applyBorder="1" applyAlignment="1" applyProtection="1">
      <alignment horizontal="center" vertical="center" wrapText="1"/>
    </xf>
    <xf numFmtId="0" fontId="22" fillId="2" borderId="23" xfId="0" applyFont="1" applyFill="1" applyBorder="1" applyAlignment="1" applyProtection="1">
      <alignment horizontal="center" vertical="center" wrapText="1"/>
    </xf>
    <xf numFmtId="0" fontId="22" fillId="2" borderId="24" xfId="0" applyFont="1" applyFill="1" applyBorder="1" applyAlignment="1" applyProtection="1">
      <alignment horizontal="center" vertical="center" wrapText="1"/>
    </xf>
    <xf numFmtId="0" fontId="22" fillId="2" borderId="5" xfId="0" applyFont="1" applyFill="1" applyBorder="1" applyAlignment="1" applyProtection="1">
      <alignment horizontal="center" vertical="center" textRotation="90" wrapText="1"/>
    </xf>
    <xf numFmtId="0" fontId="22" fillId="2" borderId="16" xfId="0" applyFont="1" applyFill="1" applyBorder="1" applyAlignment="1" applyProtection="1">
      <alignment horizontal="center" vertical="center" textRotation="90" wrapText="1"/>
    </xf>
    <xf numFmtId="0" fontId="22" fillId="2" borderId="34" xfId="0" applyFont="1" applyFill="1" applyBorder="1" applyAlignment="1" applyProtection="1">
      <alignment horizontal="justify" vertical="top" wrapText="1"/>
    </xf>
    <xf numFmtId="0" fontId="22" fillId="2" borderId="23" xfId="0" applyFont="1" applyFill="1" applyBorder="1" applyAlignment="1" applyProtection="1">
      <alignment horizontal="justify" vertical="top" wrapText="1"/>
    </xf>
    <xf numFmtId="0" fontId="22" fillId="2" borderId="24" xfId="0" applyFont="1" applyFill="1" applyBorder="1" applyAlignment="1" applyProtection="1">
      <alignment horizontal="justify" vertical="top" wrapText="1"/>
    </xf>
    <xf numFmtId="0" fontId="22" fillId="2" borderId="35" xfId="0" applyFont="1" applyFill="1" applyBorder="1" applyAlignment="1" applyProtection="1">
      <alignment horizontal="justify" vertical="top" wrapText="1"/>
    </xf>
    <xf numFmtId="0" fontId="22" fillId="2" borderId="22" xfId="0" applyFont="1" applyFill="1" applyBorder="1" applyAlignment="1" applyProtection="1">
      <alignment horizontal="justify" vertical="top" wrapText="1"/>
    </xf>
    <xf numFmtId="0" fontId="22" fillId="2" borderId="21" xfId="0" applyFont="1" applyFill="1" applyBorder="1" applyAlignment="1" applyProtection="1">
      <alignment horizontal="justify" vertical="top" wrapText="1"/>
    </xf>
    <xf numFmtId="0" fontId="22" fillId="2" borderId="1" xfId="0" applyFont="1" applyFill="1" applyBorder="1" applyAlignment="1" applyProtection="1">
      <alignment horizontal="justify" vertical="top" wrapText="1"/>
    </xf>
    <xf numFmtId="0" fontId="22" fillId="2" borderId="2" xfId="0" applyFont="1" applyFill="1" applyBorder="1" applyAlignment="1" applyProtection="1">
      <alignment horizontal="justify" vertical="top" wrapText="1"/>
    </xf>
    <xf numFmtId="0" fontId="22" fillId="2" borderId="3" xfId="0" applyFont="1" applyFill="1" applyBorder="1" applyAlignment="1" applyProtection="1">
      <alignment horizontal="justify" vertical="top" wrapText="1"/>
    </xf>
    <xf numFmtId="0" fontId="22" fillId="2" borderId="5" xfId="0" applyFont="1" applyFill="1" applyBorder="1" applyAlignment="1" applyProtection="1">
      <alignment horizontal="center" vertical="center" wrapText="1"/>
    </xf>
    <xf numFmtId="0" fontId="22" fillId="2" borderId="16" xfId="0" applyFont="1" applyFill="1" applyBorder="1" applyAlignment="1" applyProtection="1">
      <alignment horizontal="center" vertical="center" wrapText="1"/>
    </xf>
    <xf numFmtId="0" fontId="22" fillId="2" borderId="20" xfId="0" applyFont="1" applyFill="1" applyBorder="1" applyAlignment="1" applyProtection="1">
      <alignment horizontal="center" vertical="center" wrapText="1"/>
    </xf>
    <xf numFmtId="0" fontId="22" fillId="2" borderId="22" xfId="0" applyFont="1" applyFill="1" applyBorder="1" applyAlignment="1" applyProtection="1">
      <alignment horizontal="center" vertical="center" wrapText="1"/>
    </xf>
    <xf numFmtId="0" fontId="22" fillId="2" borderId="21" xfId="0" applyFont="1" applyFill="1" applyBorder="1" applyAlignment="1" applyProtection="1">
      <alignment horizontal="center" vertical="center" wrapText="1"/>
    </xf>
    <xf numFmtId="0" fontId="22" fillId="2" borderId="9"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3" fontId="22" fillId="2" borderId="5" xfId="0" applyNumberFormat="1" applyFont="1" applyFill="1" applyBorder="1" applyAlignment="1" applyProtection="1">
      <alignment horizontal="center" vertical="center" wrapText="1"/>
    </xf>
    <xf numFmtId="3" fontId="22" fillId="2" borderId="16" xfId="0" applyNumberFormat="1" applyFont="1" applyFill="1" applyBorder="1" applyAlignment="1" applyProtection="1">
      <alignment horizontal="center" vertical="center" wrapText="1"/>
    </xf>
    <xf numFmtId="0" fontId="22" fillId="2" borderId="34" xfId="0" applyFont="1" applyFill="1" applyBorder="1" applyAlignment="1" applyProtection="1">
      <alignment horizontal="center" vertical="center" wrapText="1"/>
    </xf>
    <xf numFmtId="0" fontId="22" fillId="2" borderId="20" xfId="0" applyFont="1" applyFill="1" applyBorder="1" applyAlignment="1" applyProtection="1">
      <alignment horizontal="center" vertical="center"/>
    </xf>
    <xf numFmtId="0" fontId="22" fillId="2" borderId="21" xfId="0" applyFont="1" applyFill="1" applyBorder="1" applyAlignment="1" applyProtection="1">
      <alignment horizontal="center" vertical="center"/>
    </xf>
    <xf numFmtId="0" fontId="22" fillId="2" borderId="22" xfId="0" applyFont="1" applyFill="1" applyBorder="1" applyAlignment="1" applyProtection="1">
      <alignment horizontal="center" vertical="center"/>
    </xf>
    <xf numFmtId="0" fontId="22" fillId="2" borderId="14" xfId="0" applyFont="1" applyFill="1" applyBorder="1" applyAlignment="1" applyProtection="1">
      <alignment horizontal="center" vertical="center" textRotation="90" wrapText="1"/>
    </xf>
    <xf numFmtId="0" fontId="22" fillId="2" borderId="36" xfId="0" applyFont="1" applyFill="1" applyBorder="1" applyAlignment="1" applyProtection="1">
      <alignment horizontal="center" vertical="center" textRotation="90" wrapText="1"/>
    </xf>
    <xf numFmtId="0" fontId="17" fillId="0" borderId="4" xfId="0" applyFont="1" applyBorder="1" applyAlignment="1">
      <alignment horizontal="justify" vertical="top" wrapText="1"/>
    </xf>
    <xf numFmtId="0" fontId="17" fillId="0" borderId="40" xfId="0" applyFont="1" applyBorder="1" applyAlignment="1">
      <alignment horizontal="center" vertical="center" wrapText="1"/>
    </xf>
    <xf numFmtId="0" fontId="17" fillId="0" borderId="39" xfId="0" applyFont="1" applyBorder="1" applyAlignment="1">
      <alignment horizontal="center" vertical="center" wrapText="1"/>
    </xf>
    <xf numFmtId="0" fontId="17" fillId="0" borderId="33"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40" xfId="0" applyFont="1" applyBorder="1" applyAlignment="1">
      <alignment horizontal="center" wrapText="1"/>
    </xf>
    <xf numFmtId="0" fontId="17" fillId="0" borderId="39" xfId="0" applyFont="1" applyBorder="1" applyAlignment="1">
      <alignment horizontal="center" wrapText="1"/>
    </xf>
    <xf numFmtId="0" fontId="17" fillId="0" borderId="38" xfId="0" applyFont="1" applyBorder="1" applyAlignment="1">
      <alignment horizontal="center" wrapText="1"/>
    </xf>
    <xf numFmtId="0" fontId="17" fillId="0" borderId="40" xfId="0" applyFont="1" applyBorder="1" applyAlignment="1">
      <alignment horizontal="justify" vertical="top" wrapText="1"/>
    </xf>
    <xf numFmtId="0" fontId="17" fillId="0" borderId="39" xfId="0" applyFont="1" applyBorder="1" applyAlignment="1">
      <alignment horizontal="justify" vertical="top" wrapText="1"/>
    </xf>
    <xf numFmtId="0" fontId="17" fillId="0" borderId="38" xfId="0" applyFont="1" applyBorder="1" applyAlignment="1">
      <alignment horizontal="justify" vertical="top" wrapText="1"/>
    </xf>
    <xf numFmtId="0" fontId="16" fillId="4" borderId="1" xfId="0" applyFont="1" applyFill="1" applyBorder="1" applyAlignment="1">
      <alignment horizontal="center" vertical="top" wrapText="1"/>
    </xf>
    <xf numFmtId="0" fontId="16" fillId="4" borderId="2" xfId="0" applyFont="1" applyFill="1" applyBorder="1" applyAlignment="1">
      <alignment horizontal="center" vertical="top" wrapText="1"/>
    </xf>
    <xf numFmtId="0" fontId="16" fillId="4" borderId="3" xfId="0" applyFont="1" applyFill="1" applyBorder="1" applyAlignment="1">
      <alignment horizontal="center" vertical="top" wrapText="1"/>
    </xf>
    <xf numFmtId="0" fontId="17" fillId="0" borderId="38" xfId="0" applyFont="1" applyBorder="1" applyAlignment="1">
      <alignment horizontal="center" vertical="center" wrapText="1"/>
    </xf>
    <xf numFmtId="0" fontId="17" fillId="0" borderId="43" xfId="0" applyFont="1" applyBorder="1" applyAlignment="1">
      <alignment horizontal="center" vertical="center" wrapText="1"/>
    </xf>
    <xf numFmtId="0" fontId="15" fillId="0" borderId="0" xfId="0" applyFont="1" applyAlignment="1">
      <alignment horizontal="center" vertical="top"/>
    </xf>
    <xf numFmtId="0" fontId="16" fillId="4" borderId="33" xfId="0" applyFont="1" applyFill="1" applyBorder="1" applyAlignment="1">
      <alignment horizontal="center" vertical="top" wrapText="1"/>
    </xf>
    <xf numFmtId="0" fontId="16" fillId="4" borderId="0" xfId="0" applyFont="1" applyFill="1" applyBorder="1" applyAlignment="1">
      <alignment horizontal="center" vertical="top" wrapText="1"/>
    </xf>
    <xf numFmtId="0" fontId="3" fillId="2" borderId="0" xfId="0" applyFont="1" applyFill="1" applyAlignment="1" applyProtection="1">
      <alignment vertical="center"/>
    </xf>
    <xf numFmtId="0" fontId="3" fillId="2" borderId="0" xfId="0" applyFont="1" applyFill="1" applyAlignment="1" applyProtection="1">
      <alignment vertical="center" wrapText="1"/>
    </xf>
    <xf numFmtId="3" fontId="4" fillId="2" borderId="0" xfId="0" applyNumberFormat="1" applyFont="1" applyFill="1" applyAlignment="1" applyProtection="1">
      <alignment vertical="center"/>
    </xf>
    <xf numFmtId="3" fontId="3" fillId="2" borderId="0" xfId="0" applyNumberFormat="1" applyFont="1" applyFill="1" applyAlignment="1" applyProtection="1">
      <alignment vertical="center"/>
    </xf>
    <xf numFmtId="1" fontId="3" fillId="2" borderId="0" xfId="0" applyNumberFormat="1" applyFont="1" applyFill="1" applyAlignment="1" applyProtection="1">
      <alignment vertical="center"/>
    </xf>
    <xf numFmtId="0" fontId="26" fillId="2" borderId="0" xfId="0" applyFont="1" applyFill="1" applyBorder="1" applyAlignment="1" applyProtection="1">
      <alignment horizontal="center" vertical="top" wrapText="1"/>
    </xf>
    <xf numFmtId="0" fontId="22" fillId="2" borderId="11" xfId="0" applyFont="1" applyFill="1" applyBorder="1" applyAlignment="1" applyProtection="1">
      <alignment horizontal="justify" vertical="top" wrapText="1"/>
    </xf>
    <xf numFmtId="0" fontId="23" fillId="2" borderId="0" xfId="0" applyFont="1" applyFill="1" applyBorder="1" applyAlignment="1" applyProtection="1">
      <alignment horizontal="justify" vertical="top" wrapText="1"/>
    </xf>
    <xf numFmtId="0" fontId="23" fillId="2" borderId="0" xfId="0" applyFont="1" applyFill="1" applyAlignment="1" applyProtection="1">
      <alignment horizontal="justify" vertical="top" wrapText="1"/>
    </xf>
    <xf numFmtId="0" fontId="22" fillId="2" borderId="6" xfId="0" applyFont="1" applyFill="1" applyBorder="1" applyAlignment="1" applyProtection="1">
      <alignment horizontal="justify" vertical="top" wrapText="1"/>
    </xf>
    <xf numFmtId="0" fontId="22" fillId="2" borderId="7" xfId="0" applyFont="1" applyFill="1" applyBorder="1" applyAlignment="1" applyProtection="1">
      <alignment horizontal="justify" vertical="top" wrapText="1"/>
    </xf>
    <xf numFmtId="0" fontId="22" fillId="2" borderId="0" xfId="0" applyFont="1" applyFill="1" applyBorder="1" applyAlignment="1" applyProtection="1">
      <alignment horizontal="justify" vertical="top" wrapText="1"/>
    </xf>
    <xf numFmtId="3" fontId="22" fillId="2" borderId="0" xfId="0" applyNumberFormat="1" applyFont="1" applyFill="1" applyBorder="1" applyAlignment="1" applyProtection="1">
      <alignment horizontal="justify" vertical="top" wrapText="1"/>
    </xf>
    <xf numFmtId="165" fontId="29" fillId="2" borderId="17" xfId="0" applyNumberFormat="1" applyFont="1" applyFill="1" applyBorder="1" applyAlignment="1" applyProtection="1">
      <alignment horizontal="justify" vertical="top" wrapText="1"/>
    </xf>
    <xf numFmtId="165" fontId="22" fillId="2" borderId="0" xfId="0" applyNumberFormat="1" applyFont="1" applyFill="1" applyBorder="1" applyAlignment="1" applyProtection="1">
      <alignment horizontal="justify" vertical="top" wrapText="1"/>
    </xf>
    <xf numFmtId="0" fontId="28" fillId="2" borderId="21" xfId="0" applyFont="1" applyFill="1" applyBorder="1" applyAlignment="1" applyProtection="1">
      <alignment horizontal="justify" vertical="top" wrapText="1"/>
    </xf>
    <xf numFmtId="165" fontId="22" fillId="2" borderId="20" xfId="0" applyNumberFormat="1" applyFont="1" applyFill="1" applyBorder="1" applyAlignment="1" applyProtection="1">
      <alignment horizontal="justify" vertical="top" wrapText="1"/>
    </xf>
    <xf numFmtId="165" fontId="22" fillId="2" borderId="32" xfId="0" applyNumberFormat="1" applyFont="1" applyFill="1" applyBorder="1" applyAlignment="1" applyProtection="1">
      <alignment horizontal="justify" vertical="top" wrapText="1"/>
    </xf>
    <xf numFmtId="0" fontId="28" fillId="2" borderId="25" xfId="0" applyFont="1" applyFill="1" applyBorder="1" applyAlignment="1" applyProtection="1">
      <alignment horizontal="justify" vertical="top" wrapText="1"/>
    </xf>
    <xf numFmtId="165" fontId="22" fillId="2" borderId="26" xfId="0" applyNumberFormat="1" applyFont="1" applyFill="1" applyBorder="1" applyAlignment="1" applyProtection="1">
      <alignment horizontal="justify" vertical="top" wrapText="1"/>
    </xf>
    <xf numFmtId="165" fontId="22" fillId="2" borderId="28" xfId="0" applyNumberFormat="1" applyFont="1" applyFill="1" applyBorder="1" applyAlignment="1" applyProtection="1">
      <alignment horizontal="justify" vertical="top" wrapText="1"/>
    </xf>
    <xf numFmtId="0" fontId="23" fillId="2" borderId="0" xfId="0" applyFont="1" applyFill="1" applyBorder="1" applyAlignment="1" applyProtection="1">
      <alignment horizontal="justify" vertical="top" wrapText="1"/>
    </xf>
    <xf numFmtId="0" fontId="22" fillId="2" borderId="20" xfId="0" applyFont="1" applyFill="1" applyBorder="1" applyAlignment="1" applyProtection="1">
      <alignment horizontal="justify" vertical="top" wrapText="1"/>
    </xf>
    <xf numFmtId="0" fontId="22" fillId="2" borderId="32" xfId="0" applyFont="1" applyFill="1" applyBorder="1" applyAlignment="1" applyProtection="1">
      <alignment horizontal="justify" vertical="top" wrapText="1"/>
    </xf>
    <xf numFmtId="0" fontId="22" fillId="2" borderId="33" xfId="0" applyFont="1" applyFill="1" applyBorder="1" applyAlignment="1" applyProtection="1">
      <alignment horizontal="justify" vertical="top" wrapText="1"/>
    </xf>
    <xf numFmtId="0" fontId="22" fillId="2" borderId="0" xfId="0" applyFont="1" applyFill="1" applyBorder="1" applyAlignment="1" applyProtection="1">
      <alignment horizontal="justify" vertical="top" wrapText="1"/>
    </xf>
    <xf numFmtId="0" fontId="5" fillId="2" borderId="0" xfId="0" applyFont="1" applyFill="1" applyAlignment="1" applyProtection="1">
      <alignment horizontal="center" vertical="center" wrapText="1"/>
    </xf>
    <xf numFmtId="1" fontId="5" fillId="2" borderId="0" xfId="0" applyNumberFormat="1" applyFont="1" applyFill="1" applyAlignment="1" applyProtection="1">
      <alignment horizontal="center" vertical="center" wrapText="1"/>
    </xf>
    <xf numFmtId="165" fontId="22" fillId="2" borderId="17" xfId="0" applyNumberFormat="1" applyFont="1" applyFill="1" applyBorder="1" applyAlignment="1" applyProtection="1">
      <alignment horizontal="justify" vertical="top" wrapText="1"/>
    </xf>
    <xf numFmtId="0" fontId="22" fillId="2" borderId="29" xfId="0" applyFont="1" applyFill="1" applyBorder="1" applyAlignment="1" applyProtection="1">
      <alignment horizontal="justify" vertical="top" wrapText="1"/>
    </xf>
    <xf numFmtId="0" fontId="22" fillId="2" borderId="30" xfId="0" applyFont="1" applyFill="1" applyBorder="1" applyAlignment="1" applyProtection="1">
      <alignment horizontal="justify" vertical="top" wrapText="1"/>
    </xf>
    <xf numFmtId="0" fontId="6" fillId="2" borderId="26" xfId="2" applyFill="1" applyBorder="1" applyAlignment="1" applyProtection="1">
      <alignment horizontal="justify" vertical="top" wrapText="1"/>
    </xf>
    <xf numFmtId="0" fontId="25" fillId="2" borderId="27" xfId="2" applyFont="1" applyFill="1" applyBorder="1" applyAlignment="1" applyProtection="1">
      <alignment horizontal="justify" vertical="top" wrapText="1"/>
    </xf>
    <xf numFmtId="0" fontId="25" fillId="2" borderId="28" xfId="2" applyFont="1" applyFill="1" applyBorder="1" applyAlignment="1" applyProtection="1">
      <alignment horizontal="justify" vertical="top" wrapText="1"/>
    </xf>
    <xf numFmtId="0" fontId="0" fillId="2" borderId="12" xfId="0" applyFill="1" applyBorder="1" applyProtection="1"/>
    <xf numFmtId="0" fontId="0" fillId="2" borderId="12" xfId="0" applyFill="1" applyBorder="1" applyAlignment="1" applyProtection="1">
      <alignment wrapText="1"/>
    </xf>
    <xf numFmtId="0" fontId="8" fillId="2" borderId="12" xfId="3" applyFont="1" applyFill="1" applyBorder="1" applyAlignment="1" applyProtection="1">
      <alignment wrapText="1"/>
    </xf>
    <xf numFmtId="0" fontId="0" fillId="2" borderId="12" xfId="0" applyNumberFormat="1" applyFill="1" applyBorder="1" applyProtection="1"/>
    <xf numFmtId="0" fontId="0" fillId="2" borderId="12" xfId="0" applyNumberFormat="1" applyFill="1" applyBorder="1" applyAlignment="1" applyProtection="1">
      <alignment wrapText="1"/>
    </xf>
    <xf numFmtId="49" fontId="0" fillId="2" borderId="12" xfId="0" applyNumberFormat="1" applyFill="1" applyBorder="1" applyProtection="1"/>
    <xf numFmtId="0" fontId="8" fillId="2" borderId="12" xfId="3" applyFont="1" applyFill="1" applyBorder="1" applyAlignment="1" applyProtection="1">
      <alignment horizontal="justify" vertical="top" wrapText="1"/>
    </xf>
    <xf numFmtId="164" fontId="8" fillId="2" borderId="12" xfId="1" applyNumberFormat="1" applyFont="1" applyFill="1" applyBorder="1" applyAlignment="1" applyProtection="1">
      <alignment horizontal="left" wrapText="1"/>
    </xf>
    <xf numFmtId="3" fontId="8" fillId="2" borderId="12" xfId="1" applyNumberFormat="1" applyFont="1" applyFill="1" applyBorder="1" applyAlignment="1" applyProtection="1">
      <alignment horizontal="right" wrapText="1"/>
    </xf>
    <xf numFmtId="166" fontId="8" fillId="2" borderId="12" xfId="1" applyNumberFormat="1" applyFont="1" applyFill="1" applyBorder="1" applyAlignment="1" applyProtection="1">
      <alignment horizontal="left" wrapText="1"/>
    </xf>
    <xf numFmtId="14" fontId="0" fillId="2" borderId="12" xfId="0" applyNumberFormat="1" applyFill="1" applyBorder="1" applyProtection="1"/>
    <xf numFmtId="0" fontId="4" fillId="2" borderId="16" xfId="0" applyFont="1" applyFill="1" applyBorder="1" applyAlignment="1" applyProtection="1">
      <alignment vertical="center" textRotation="90" wrapText="1"/>
    </xf>
    <xf numFmtId="10" fontId="0" fillId="2" borderId="12" xfId="0" applyNumberFormat="1" applyFill="1" applyBorder="1" applyProtection="1"/>
    <xf numFmtId="166" fontId="0" fillId="2" borderId="0" xfId="0" applyNumberFormat="1" applyFill="1" applyProtection="1"/>
    <xf numFmtId="1" fontId="0" fillId="2" borderId="0" xfId="0" applyNumberFormat="1" applyFill="1" applyProtection="1"/>
    <xf numFmtId="0" fontId="0" fillId="2" borderId="0" xfId="0" applyFill="1" applyProtection="1"/>
    <xf numFmtId="164" fontId="0" fillId="2" borderId="0" xfId="0" applyNumberFormat="1" applyFill="1" applyProtection="1"/>
    <xf numFmtId="14" fontId="0" fillId="2" borderId="4" xfId="0" applyNumberFormat="1" applyFill="1" applyBorder="1" applyProtection="1"/>
    <xf numFmtId="14" fontId="0" fillId="2" borderId="4" xfId="0" applyNumberFormat="1" applyFill="1" applyBorder="1" applyAlignment="1" applyProtection="1">
      <alignment vertical="center"/>
    </xf>
    <xf numFmtId="0" fontId="2" fillId="2" borderId="4" xfId="0" applyFont="1" applyFill="1" applyBorder="1" applyProtection="1"/>
    <xf numFmtId="0" fontId="0" fillId="2" borderId="4" xfId="0" applyFill="1" applyBorder="1" applyProtection="1"/>
    <xf numFmtId="0" fontId="3" fillId="2" borderId="4" xfId="0" applyFont="1" applyFill="1" applyBorder="1" applyAlignment="1" applyProtection="1">
      <alignment vertical="center"/>
    </xf>
    <xf numFmtId="0" fontId="0" fillId="2" borderId="4" xfId="0" applyFill="1" applyBorder="1" applyAlignment="1" applyProtection="1">
      <alignment wrapText="1"/>
    </xf>
    <xf numFmtId="0" fontId="0" fillId="2" borderId="4" xfId="0" applyFill="1" applyBorder="1" applyAlignment="1" applyProtection="1">
      <alignment horizontal="justify" vertical="top" wrapText="1"/>
    </xf>
    <xf numFmtId="167" fontId="0" fillId="2" borderId="4" xfId="0" applyNumberFormat="1" applyFill="1" applyBorder="1" applyProtection="1"/>
    <xf numFmtId="4" fontId="0" fillId="2" borderId="4" xfId="0" applyNumberFormat="1" applyFill="1" applyBorder="1" applyProtection="1"/>
    <xf numFmtId="0" fontId="0" fillId="2" borderId="0" xfId="0" applyFill="1" applyAlignment="1" applyProtection="1">
      <alignment wrapText="1"/>
    </xf>
    <xf numFmtId="166" fontId="9" fillId="2" borderId="0" xfId="1" applyNumberFormat="1" applyFont="1" applyFill="1" applyProtection="1"/>
  </cellXfs>
  <cellStyles count="4">
    <cellStyle name="Hipervínculo" xfId="2" builtinId="8"/>
    <cellStyle name="Millares" xfId="1" builtinId="3"/>
    <cellStyle name="Normal" xfId="0" builtinId="0"/>
    <cellStyle name="Normal_Hoja1"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161925</xdr:colOff>
          <xdr:row>294</xdr:row>
          <xdr:rowOff>85725</xdr:rowOff>
        </xdr:from>
        <xdr:to>
          <xdr:col>3</xdr:col>
          <xdr:colOff>390525</xdr:colOff>
          <xdr:row>297</xdr:row>
          <xdr:rowOff>38100</xdr:rowOff>
        </xdr:to>
        <xdr:sp macro="" textlink="">
          <xdr:nvSpPr>
            <xdr:cNvPr id="1028" name="Botón 4" hidden="1">
              <a:extLst>
                <a:ext uri="{63B3BB69-23CF-44E3-9099-C40C66FF867C}">
                  <a14:compatExt spid="_x0000_s1028"/>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cs typeface="Calibri"/>
                </a:rPr>
                <a:t>Insertar</a:t>
              </a:r>
            </a:p>
          </xdr:txBody>
        </xdr:sp>
        <xdr:clientData fPrintsWithSheet="0"/>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ndresssbaaa@gmail.com"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1:AL308"/>
  <sheetViews>
    <sheetView tabSelected="1" zoomScale="75" zoomScaleNormal="75" workbookViewId="0">
      <pane ySplit="13" topLeftCell="A14" activePane="bottomLeft" state="frozen"/>
      <selection pane="bottomLeft" activeCell="G13" sqref="G13"/>
    </sheetView>
  </sheetViews>
  <sheetFormatPr baseColWidth="10" defaultRowHeight="15" x14ac:dyDescent="0.25"/>
  <cols>
    <col min="1" max="2" width="9.7109375" style="157" customWidth="1"/>
    <col min="3" max="3" width="16.7109375" style="157" customWidth="1"/>
    <col min="4" max="4" width="9.140625" style="157" customWidth="1"/>
    <col min="5" max="5" width="40.28515625" style="157" customWidth="1"/>
    <col min="6" max="6" width="29" style="168" customWidth="1"/>
    <col min="7" max="7" width="60.140625" style="168" customWidth="1"/>
    <col min="8" max="8" width="65.42578125" style="168" customWidth="1"/>
    <col min="9" max="9" width="24.42578125" style="168" customWidth="1"/>
    <col min="10" max="10" width="8.140625" style="157" customWidth="1"/>
    <col min="11" max="11" width="57.7109375" style="157" customWidth="1"/>
    <col min="12" max="12" width="6.28515625" style="157" customWidth="1"/>
    <col min="13" max="13" width="15.28515625" style="157" customWidth="1"/>
    <col min="14" max="14" width="39" style="157" customWidth="1"/>
    <col min="15" max="15" width="17.85546875" style="157" customWidth="1"/>
    <col min="16" max="16" width="10.5703125" style="157" customWidth="1"/>
    <col min="17" max="17" width="15.140625" style="157" customWidth="1"/>
    <col min="18" max="18" width="17.140625" style="157" customWidth="1"/>
    <col min="19" max="19" width="17" style="157" customWidth="1"/>
    <col min="20" max="20" width="27.5703125" style="157" customWidth="1"/>
    <col min="21" max="21" width="18.85546875" style="157" customWidth="1"/>
    <col min="22" max="22" width="23.85546875" style="157" customWidth="1"/>
    <col min="23" max="23" width="21" style="157" customWidth="1"/>
    <col min="24" max="24" width="13.5703125" style="157" customWidth="1"/>
    <col min="25" max="25" width="8.42578125" style="157" customWidth="1"/>
    <col min="26" max="26" width="8.140625" style="157" customWidth="1"/>
    <col min="27" max="31" width="4.28515625" style="157" customWidth="1"/>
    <col min="32" max="32" width="10.42578125" style="157" customWidth="1"/>
    <col min="33" max="33" width="21.42578125" style="157" customWidth="1"/>
    <col min="34" max="34" width="17.28515625" style="157" bestFit="1" customWidth="1"/>
    <col min="35" max="35" width="32.85546875" style="156" customWidth="1"/>
    <col min="36" max="36" width="45.7109375" style="157" customWidth="1"/>
    <col min="37" max="37" width="35.140625" style="156" customWidth="1"/>
    <col min="38" max="38" width="23.42578125" style="157" customWidth="1"/>
    <col min="39" max="259" width="11" style="157"/>
    <col min="260" max="260" width="4.140625" style="157" customWidth="1"/>
    <col min="261" max="261" width="8" style="157" customWidth="1"/>
    <col min="262" max="262" width="10.7109375" style="157" customWidth="1"/>
    <col min="263" max="263" width="8.140625" style="157" customWidth="1"/>
    <col min="264" max="269" width="8.42578125" style="157" customWidth="1"/>
    <col min="270" max="270" width="9.42578125" style="157" customWidth="1"/>
    <col min="271" max="271" width="71.42578125" style="157" customWidth="1"/>
    <col min="272" max="273" width="8.85546875" style="157" customWidth="1"/>
    <col min="274" max="274" width="30.7109375" style="157" customWidth="1"/>
    <col min="275" max="275" width="12.7109375" style="157" customWidth="1"/>
    <col min="276" max="276" width="11.85546875" style="157" customWidth="1"/>
    <col min="277" max="277" width="11" style="157" bestFit="1" customWidth="1"/>
    <col min="278" max="278" width="12.7109375" style="157" bestFit="1" customWidth="1"/>
    <col min="279" max="280" width="5.7109375" style="157" customWidth="1"/>
    <col min="281" max="282" width="10.7109375" style="157" customWidth="1"/>
    <col min="283" max="283" width="6.140625" style="157" customWidth="1"/>
    <col min="284" max="284" width="8.140625" style="157" customWidth="1"/>
    <col min="285" max="287" width="4.28515625" style="157" customWidth="1"/>
    <col min="288" max="288" width="6.28515625" style="157" customWidth="1"/>
    <col min="289" max="515" width="11" style="157"/>
    <col min="516" max="516" width="4.140625" style="157" customWidth="1"/>
    <col min="517" max="517" width="8" style="157" customWidth="1"/>
    <col min="518" max="518" width="10.7109375" style="157" customWidth="1"/>
    <col min="519" max="519" width="8.140625" style="157" customWidth="1"/>
    <col min="520" max="525" width="8.42578125" style="157" customWidth="1"/>
    <col min="526" max="526" width="9.42578125" style="157" customWidth="1"/>
    <col min="527" max="527" width="71.42578125" style="157" customWidth="1"/>
    <col min="528" max="529" width="8.85546875" style="157" customWidth="1"/>
    <col min="530" max="530" width="30.7109375" style="157" customWidth="1"/>
    <col min="531" max="531" width="12.7109375" style="157" customWidth="1"/>
    <col min="532" max="532" width="11.85546875" style="157" customWidth="1"/>
    <col min="533" max="533" width="11" style="157" bestFit="1" customWidth="1"/>
    <col min="534" max="534" width="12.7109375" style="157" bestFit="1" customWidth="1"/>
    <col min="535" max="536" width="5.7109375" style="157" customWidth="1"/>
    <col min="537" max="538" width="10.7109375" style="157" customWidth="1"/>
    <col min="539" max="539" width="6.140625" style="157" customWidth="1"/>
    <col min="540" max="540" width="8.140625" style="157" customWidth="1"/>
    <col min="541" max="543" width="4.28515625" style="157" customWidth="1"/>
    <col min="544" max="544" width="6.28515625" style="157" customWidth="1"/>
    <col min="545" max="771" width="11" style="157"/>
    <col min="772" max="772" width="4.140625" style="157" customWidth="1"/>
    <col min="773" max="773" width="8" style="157" customWidth="1"/>
    <col min="774" max="774" width="10.7109375" style="157" customWidth="1"/>
    <col min="775" max="775" width="8.140625" style="157" customWidth="1"/>
    <col min="776" max="781" width="8.42578125" style="157" customWidth="1"/>
    <col min="782" max="782" width="9.42578125" style="157" customWidth="1"/>
    <col min="783" max="783" width="71.42578125" style="157" customWidth="1"/>
    <col min="784" max="785" width="8.85546875" style="157" customWidth="1"/>
    <col min="786" max="786" width="30.7109375" style="157" customWidth="1"/>
    <col min="787" max="787" width="12.7109375" style="157" customWidth="1"/>
    <col min="788" max="788" width="11.85546875" style="157" customWidth="1"/>
    <col min="789" max="789" width="11" style="157" bestFit="1" customWidth="1"/>
    <col min="790" max="790" width="12.7109375" style="157" bestFit="1" customWidth="1"/>
    <col min="791" max="792" width="5.7109375" style="157" customWidth="1"/>
    <col min="793" max="794" width="10.7109375" style="157" customWidth="1"/>
    <col min="795" max="795" width="6.140625" style="157" customWidth="1"/>
    <col min="796" max="796" width="8.140625" style="157" customWidth="1"/>
    <col min="797" max="799" width="4.28515625" style="157" customWidth="1"/>
    <col min="800" max="800" width="6.28515625" style="157" customWidth="1"/>
    <col min="801" max="1027" width="11" style="157"/>
    <col min="1028" max="1028" width="4.140625" style="157" customWidth="1"/>
    <col min="1029" max="1029" width="8" style="157" customWidth="1"/>
    <col min="1030" max="1030" width="10.7109375" style="157" customWidth="1"/>
    <col min="1031" max="1031" width="8.140625" style="157" customWidth="1"/>
    <col min="1032" max="1037" width="8.42578125" style="157" customWidth="1"/>
    <col min="1038" max="1038" width="9.42578125" style="157" customWidth="1"/>
    <col min="1039" max="1039" width="71.42578125" style="157" customWidth="1"/>
    <col min="1040" max="1041" width="8.85546875" style="157" customWidth="1"/>
    <col min="1042" max="1042" width="30.7109375" style="157" customWidth="1"/>
    <col min="1043" max="1043" width="12.7109375" style="157" customWidth="1"/>
    <col min="1044" max="1044" width="11.85546875" style="157" customWidth="1"/>
    <col min="1045" max="1045" width="11" style="157" bestFit="1" customWidth="1"/>
    <col min="1046" max="1046" width="12.7109375" style="157" bestFit="1" customWidth="1"/>
    <col min="1047" max="1048" width="5.7109375" style="157" customWidth="1"/>
    <col min="1049" max="1050" width="10.7109375" style="157" customWidth="1"/>
    <col min="1051" max="1051" width="6.140625" style="157" customWidth="1"/>
    <col min="1052" max="1052" width="8.140625" style="157" customWidth="1"/>
    <col min="1053" max="1055" width="4.28515625" style="157" customWidth="1"/>
    <col min="1056" max="1056" width="6.28515625" style="157" customWidth="1"/>
    <col min="1057" max="1283" width="11" style="157"/>
    <col min="1284" max="1284" width="4.140625" style="157" customWidth="1"/>
    <col min="1285" max="1285" width="8" style="157" customWidth="1"/>
    <col min="1286" max="1286" width="10.7109375" style="157" customWidth="1"/>
    <col min="1287" max="1287" width="8.140625" style="157" customWidth="1"/>
    <col min="1288" max="1293" width="8.42578125" style="157" customWidth="1"/>
    <col min="1294" max="1294" width="9.42578125" style="157" customWidth="1"/>
    <col min="1295" max="1295" width="71.42578125" style="157" customWidth="1"/>
    <col min="1296" max="1297" width="8.85546875" style="157" customWidth="1"/>
    <col min="1298" max="1298" width="30.7109375" style="157" customWidth="1"/>
    <col min="1299" max="1299" width="12.7109375" style="157" customWidth="1"/>
    <col min="1300" max="1300" width="11.85546875" style="157" customWidth="1"/>
    <col min="1301" max="1301" width="11" style="157" bestFit="1" customWidth="1"/>
    <col min="1302" max="1302" width="12.7109375" style="157" bestFit="1" customWidth="1"/>
    <col min="1303" max="1304" width="5.7109375" style="157" customWidth="1"/>
    <col min="1305" max="1306" width="10.7109375" style="157" customWidth="1"/>
    <col min="1307" max="1307" width="6.140625" style="157" customWidth="1"/>
    <col min="1308" max="1308" width="8.140625" style="157" customWidth="1"/>
    <col min="1309" max="1311" width="4.28515625" style="157" customWidth="1"/>
    <col min="1312" max="1312" width="6.28515625" style="157" customWidth="1"/>
    <col min="1313" max="1539" width="11" style="157"/>
    <col min="1540" max="1540" width="4.140625" style="157" customWidth="1"/>
    <col min="1541" max="1541" width="8" style="157" customWidth="1"/>
    <col min="1542" max="1542" width="10.7109375" style="157" customWidth="1"/>
    <col min="1543" max="1543" width="8.140625" style="157" customWidth="1"/>
    <col min="1544" max="1549" width="8.42578125" style="157" customWidth="1"/>
    <col min="1550" max="1550" width="9.42578125" style="157" customWidth="1"/>
    <col min="1551" max="1551" width="71.42578125" style="157" customWidth="1"/>
    <col min="1552" max="1553" width="8.85546875" style="157" customWidth="1"/>
    <col min="1554" max="1554" width="30.7109375" style="157" customWidth="1"/>
    <col min="1555" max="1555" width="12.7109375" style="157" customWidth="1"/>
    <col min="1556" max="1556" width="11.85546875" style="157" customWidth="1"/>
    <col min="1557" max="1557" width="11" style="157" bestFit="1" customWidth="1"/>
    <col min="1558" max="1558" width="12.7109375" style="157" bestFit="1" customWidth="1"/>
    <col min="1559" max="1560" width="5.7109375" style="157" customWidth="1"/>
    <col min="1561" max="1562" width="10.7109375" style="157" customWidth="1"/>
    <col min="1563" max="1563" width="6.140625" style="157" customWidth="1"/>
    <col min="1564" max="1564" width="8.140625" style="157" customWidth="1"/>
    <col min="1565" max="1567" width="4.28515625" style="157" customWidth="1"/>
    <col min="1568" max="1568" width="6.28515625" style="157" customWidth="1"/>
    <col min="1569" max="1795" width="11" style="157"/>
    <col min="1796" max="1796" width="4.140625" style="157" customWidth="1"/>
    <col min="1797" max="1797" width="8" style="157" customWidth="1"/>
    <col min="1798" max="1798" width="10.7109375" style="157" customWidth="1"/>
    <col min="1799" max="1799" width="8.140625" style="157" customWidth="1"/>
    <col min="1800" max="1805" width="8.42578125" style="157" customWidth="1"/>
    <col min="1806" max="1806" width="9.42578125" style="157" customWidth="1"/>
    <col min="1807" max="1807" width="71.42578125" style="157" customWidth="1"/>
    <col min="1808" max="1809" width="8.85546875" style="157" customWidth="1"/>
    <col min="1810" max="1810" width="30.7109375" style="157" customWidth="1"/>
    <col min="1811" max="1811" width="12.7109375" style="157" customWidth="1"/>
    <col min="1812" max="1812" width="11.85546875" style="157" customWidth="1"/>
    <col min="1813" max="1813" width="11" style="157" bestFit="1" customWidth="1"/>
    <col min="1814" max="1814" width="12.7109375" style="157" bestFit="1" customWidth="1"/>
    <col min="1815" max="1816" width="5.7109375" style="157" customWidth="1"/>
    <col min="1817" max="1818" width="10.7109375" style="157" customWidth="1"/>
    <col min="1819" max="1819" width="6.140625" style="157" customWidth="1"/>
    <col min="1820" max="1820" width="8.140625" style="157" customWidth="1"/>
    <col min="1821" max="1823" width="4.28515625" style="157" customWidth="1"/>
    <col min="1824" max="1824" width="6.28515625" style="157" customWidth="1"/>
    <col min="1825" max="2051" width="11" style="157"/>
    <col min="2052" max="2052" width="4.140625" style="157" customWidth="1"/>
    <col min="2053" max="2053" width="8" style="157" customWidth="1"/>
    <col min="2054" max="2054" width="10.7109375" style="157" customWidth="1"/>
    <col min="2055" max="2055" width="8.140625" style="157" customWidth="1"/>
    <col min="2056" max="2061" width="8.42578125" style="157" customWidth="1"/>
    <col min="2062" max="2062" width="9.42578125" style="157" customWidth="1"/>
    <col min="2063" max="2063" width="71.42578125" style="157" customWidth="1"/>
    <col min="2064" max="2065" width="8.85546875" style="157" customWidth="1"/>
    <col min="2066" max="2066" width="30.7109375" style="157" customWidth="1"/>
    <col min="2067" max="2067" width="12.7109375" style="157" customWidth="1"/>
    <col min="2068" max="2068" width="11.85546875" style="157" customWidth="1"/>
    <col min="2069" max="2069" width="11" style="157" bestFit="1" customWidth="1"/>
    <col min="2070" max="2070" width="12.7109375" style="157" bestFit="1" customWidth="1"/>
    <col min="2071" max="2072" width="5.7109375" style="157" customWidth="1"/>
    <col min="2073" max="2074" width="10.7109375" style="157" customWidth="1"/>
    <col min="2075" max="2075" width="6.140625" style="157" customWidth="1"/>
    <col min="2076" max="2076" width="8.140625" style="157" customWidth="1"/>
    <col min="2077" max="2079" width="4.28515625" style="157" customWidth="1"/>
    <col min="2080" max="2080" width="6.28515625" style="157" customWidth="1"/>
    <col min="2081" max="2307" width="11" style="157"/>
    <col min="2308" max="2308" width="4.140625" style="157" customWidth="1"/>
    <col min="2309" max="2309" width="8" style="157" customWidth="1"/>
    <col min="2310" max="2310" width="10.7109375" style="157" customWidth="1"/>
    <col min="2311" max="2311" width="8.140625" style="157" customWidth="1"/>
    <col min="2312" max="2317" width="8.42578125" style="157" customWidth="1"/>
    <col min="2318" max="2318" width="9.42578125" style="157" customWidth="1"/>
    <col min="2319" max="2319" width="71.42578125" style="157" customWidth="1"/>
    <col min="2320" max="2321" width="8.85546875" style="157" customWidth="1"/>
    <col min="2322" max="2322" width="30.7109375" style="157" customWidth="1"/>
    <col min="2323" max="2323" width="12.7109375" style="157" customWidth="1"/>
    <col min="2324" max="2324" width="11.85546875" style="157" customWidth="1"/>
    <col min="2325" max="2325" width="11" style="157" bestFit="1" customWidth="1"/>
    <col min="2326" max="2326" width="12.7109375" style="157" bestFit="1" customWidth="1"/>
    <col min="2327" max="2328" width="5.7109375" style="157" customWidth="1"/>
    <col min="2329" max="2330" width="10.7109375" style="157" customWidth="1"/>
    <col min="2331" max="2331" width="6.140625" style="157" customWidth="1"/>
    <col min="2332" max="2332" width="8.140625" style="157" customWidth="1"/>
    <col min="2333" max="2335" width="4.28515625" style="157" customWidth="1"/>
    <col min="2336" max="2336" width="6.28515625" style="157" customWidth="1"/>
    <col min="2337" max="2563" width="11" style="157"/>
    <col min="2564" max="2564" width="4.140625" style="157" customWidth="1"/>
    <col min="2565" max="2565" width="8" style="157" customWidth="1"/>
    <col min="2566" max="2566" width="10.7109375" style="157" customWidth="1"/>
    <col min="2567" max="2567" width="8.140625" style="157" customWidth="1"/>
    <col min="2568" max="2573" width="8.42578125" style="157" customWidth="1"/>
    <col min="2574" max="2574" width="9.42578125" style="157" customWidth="1"/>
    <col min="2575" max="2575" width="71.42578125" style="157" customWidth="1"/>
    <col min="2576" max="2577" width="8.85546875" style="157" customWidth="1"/>
    <col min="2578" max="2578" width="30.7109375" style="157" customWidth="1"/>
    <col min="2579" max="2579" width="12.7109375" style="157" customWidth="1"/>
    <col min="2580" max="2580" width="11.85546875" style="157" customWidth="1"/>
    <col min="2581" max="2581" width="11" style="157" bestFit="1" customWidth="1"/>
    <col min="2582" max="2582" width="12.7109375" style="157" bestFit="1" customWidth="1"/>
    <col min="2583" max="2584" width="5.7109375" style="157" customWidth="1"/>
    <col min="2585" max="2586" width="10.7109375" style="157" customWidth="1"/>
    <col min="2587" max="2587" width="6.140625" style="157" customWidth="1"/>
    <col min="2588" max="2588" width="8.140625" style="157" customWidth="1"/>
    <col min="2589" max="2591" width="4.28515625" style="157" customWidth="1"/>
    <col min="2592" max="2592" width="6.28515625" style="157" customWidth="1"/>
    <col min="2593" max="2819" width="11" style="157"/>
    <col min="2820" max="2820" width="4.140625" style="157" customWidth="1"/>
    <col min="2821" max="2821" width="8" style="157" customWidth="1"/>
    <col min="2822" max="2822" width="10.7109375" style="157" customWidth="1"/>
    <col min="2823" max="2823" width="8.140625" style="157" customWidth="1"/>
    <col min="2824" max="2829" width="8.42578125" style="157" customWidth="1"/>
    <col min="2830" max="2830" width="9.42578125" style="157" customWidth="1"/>
    <col min="2831" max="2831" width="71.42578125" style="157" customWidth="1"/>
    <col min="2832" max="2833" width="8.85546875" style="157" customWidth="1"/>
    <col min="2834" max="2834" width="30.7109375" style="157" customWidth="1"/>
    <col min="2835" max="2835" width="12.7109375" style="157" customWidth="1"/>
    <col min="2836" max="2836" width="11.85546875" style="157" customWidth="1"/>
    <col min="2837" max="2837" width="11" style="157" bestFit="1" customWidth="1"/>
    <col min="2838" max="2838" width="12.7109375" style="157" bestFit="1" customWidth="1"/>
    <col min="2839" max="2840" width="5.7109375" style="157" customWidth="1"/>
    <col min="2841" max="2842" width="10.7109375" style="157" customWidth="1"/>
    <col min="2843" max="2843" width="6.140625" style="157" customWidth="1"/>
    <col min="2844" max="2844" width="8.140625" style="157" customWidth="1"/>
    <col min="2845" max="2847" width="4.28515625" style="157" customWidth="1"/>
    <col min="2848" max="2848" width="6.28515625" style="157" customWidth="1"/>
    <col min="2849" max="3075" width="11" style="157"/>
    <col min="3076" max="3076" width="4.140625" style="157" customWidth="1"/>
    <col min="3077" max="3077" width="8" style="157" customWidth="1"/>
    <col min="3078" max="3078" width="10.7109375" style="157" customWidth="1"/>
    <col min="3079" max="3079" width="8.140625" style="157" customWidth="1"/>
    <col min="3080" max="3085" width="8.42578125" style="157" customWidth="1"/>
    <col min="3086" max="3086" width="9.42578125" style="157" customWidth="1"/>
    <col min="3087" max="3087" width="71.42578125" style="157" customWidth="1"/>
    <col min="3088" max="3089" width="8.85546875" style="157" customWidth="1"/>
    <col min="3090" max="3090" width="30.7109375" style="157" customWidth="1"/>
    <col min="3091" max="3091" width="12.7109375" style="157" customWidth="1"/>
    <col min="3092" max="3092" width="11.85546875" style="157" customWidth="1"/>
    <col min="3093" max="3093" width="11" style="157" bestFit="1" customWidth="1"/>
    <col min="3094" max="3094" width="12.7109375" style="157" bestFit="1" customWidth="1"/>
    <col min="3095" max="3096" width="5.7109375" style="157" customWidth="1"/>
    <col min="3097" max="3098" width="10.7109375" style="157" customWidth="1"/>
    <col min="3099" max="3099" width="6.140625" style="157" customWidth="1"/>
    <col min="3100" max="3100" width="8.140625" style="157" customWidth="1"/>
    <col min="3101" max="3103" width="4.28515625" style="157" customWidth="1"/>
    <col min="3104" max="3104" width="6.28515625" style="157" customWidth="1"/>
    <col min="3105" max="3331" width="11" style="157"/>
    <col min="3332" max="3332" width="4.140625" style="157" customWidth="1"/>
    <col min="3333" max="3333" width="8" style="157" customWidth="1"/>
    <col min="3334" max="3334" width="10.7109375" style="157" customWidth="1"/>
    <col min="3335" max="3335" width="8.140625" style="157" customWidth="1"/>
    <col min="3336" max="3341" width="8.42578125" style="157" customWidth="1"/>
    <col min="3342" max="3342" width="9.42578125" style="157" customWidth="1"/>
    <col min="3343" max="3343" width="71.42578125" style="157" customWidth="1"/>
    <col min="3344" max="3345" width="8.85546875" style="157" customWidth="1"/>
    <col min="3346" max="3346" width="30.7109375" style="157" customWidth="1"/>
    <col min="3347" max="3347" width="12.7109375" style="157" customWidth="1"/>
    <col min="3348" max="3348" width="11.85546875" style="157" customWidth="1"/>
    <col min="3349" max="3349" width="11" style="157" bestFit="1" customWidth="1"/>
    <col min="3350" max="3350" width="12.7109375" style="157" bestFit="1" customWidth="1"/>
    <col min="3351" max="3352" width="5.7109375" style="157" customWidth="1"/>
    <col min="3353" max="3354" width="10.7109375" style="157" customWidth="1"/>
    <col min="3355" max="3355" width="6.140625" style="157" customWidth="1"/>
    <col min="3356" max="3356" width="8.140625" style="157" customWidth="1"/>
    <col min="3357" max="3359" width="4.28515625" style="157" customWidth="1"/>
    <col min="3360" max="3360" width="6.28515625" style="157" customWidth="1"/>
    <col min="3361" max="3587" width="11" style="157"/>
    <col min="3588" max="3588" width="4.140625" style="157" customWidth="1"/>
    <col min="3589" max="3589" width="8" style="157" customWidth="1"/>
    <col min="3590" max="3590" width="10.7109375" style="157" customWidth="1"/>
    <col min="3591" max="3591" width="8.140625" style="157" customWidth="1"/>
    <col min="3592" max="3597" width="8.42578125" style="157" customWidth="1"/>
    <col min="3598" max="3598" width="9.42578125" style="157" customWidth="1"/>
    <col min="3599" max="3599" width="71.42578125" style="157" customWidth="1"/>
    <col min="3600" max="3601" width="8.85546875" style="157" customWidth="1"/>
    <col min="3602" max="3602" width="30.7109375" style="157" customWidth="1"/>
    <col min="3603" max="3603" width="12.7109375" style="157" customWidth="1"/>
    <col min="3604" max="3604" width="11.85546875" style="157" customWidth="1"/>
    <col min="3605" max="3605" width="11" style="157" bestFit="1" customWidth="1"/>
    <col min="3606" max="3606" width="12.7109375" style="157" bestFit="1" customWidth="1"/>
    <col min="3607" max="3608" width="5.7109375" style="157" customWidth="1"/>
    <col min="3609" max="3610" width="10.7109375" style="157" customWidth="1"/>
    <col min="3611" max="3611" width="6.140625" style="157" customWidth="1"/>
    <col min="3612" max="3612" width="8.140625" style="157" customWidth="1"/>
    <col min="3613" max="3615" width="4.28515625" style="157" customWidth="1"/>
    <col min="3616" max="3616" width="6.28515625" style="157" customWidth="1"/>
    <col min="3617" max="3843" width="11" style="157"/>
    <col min="3844" max="3844" width="4.140625" style="157" customWidth="1"/>
    <col min="3845" max="3845" width="8" style="157" customWidth="1"/>
    <col min="3846" max="3846" width="10.7109375" style="157" customWidth="1"/>
    <col min="3847" max="3847" width="8.140625" style="157" customWidth="1"/>
    <col min="3848" max="3853" width="8.42578125" style="157" customWidth="1"/>
    <col min="3854" max="3854" width="9.42578125" style="157" customWidth="1"/>
    <col min="3855" max="3855" width="71.42578125" style="157" customWidth="1"/>
    <col min="3856" max="3857" width="8.85546875" style="157" customWidth="1"/>
    <col min="3858" max="3858" width="30.7109375" style="157" customWidth="1"/>
    <col min="3859" max="3859" width="12.7109375" style="157" customWidth="1"/>
    <col min="3860" max="3860" width="11.85546875" style="157" customWidth="1"/>
    <col min="3861" max="3861" width="11" style="157" bestFit="1" customWidth="1"/>
    <col min="3862" max="3862" width="12.7109375" style="157" bestFit="1" customWidth="1"/>
    <col min="3863" max="3864" width="5.7109375" style="157" customWidth="1"/>
    <col min="3865" max="3866" width="10.7109375" style="157" customWidth="1"/>
    <col min="3867" max="3867" width="6.140625" style="157" customWidth="1"/>
    <col min="3868" max="3868" width="8.140625" style="157" customWidth="1"/>
    <col min="3869" max="3871" width="4.28515625" style="157" customWidth="1"/>
    <col min="3872" max="3872" width="6.28515625" style="157" customWidth="1"/>
    <col min="3873" max="4099" width="11" style="157"/>
    <col min="4100" max="4100" width="4.140625" style="157" customWidth="1"/>
    <col min="4101" max="4101" width="8" style="157" customWidth="1"/>
    <col min="4102" max="4102" width="10.7109375" style="157" customWidth="1"/>
    <col min="4103" max="4103" width="8.140625" style="157" customWidth="1"/>
    <col min="4104" max="4109" width="8.42578125" style="157" customWidth="1"/>
    <col min="4110" max="4110" width="9.42578125" style="157" customWidth="1"/>
    <col min="4111" max="4111" width="71.42578125" style="157" customWidth="1"/>
    <col min="4112" max="4113" width="8.85546875" style="157" customWidth="1"/>
    <col min="4114" max="4114" width="30.7109375" style="157" customWidth="1"/>
    <col min="4115" max="4115" width="12.7109375" style="157" customWidth="1"/>
    <col min="4116" max="4116" width="11.85546875" style="157" customWidth="1"/>
    <col min="4117" max="4117" width="11" style="157" bestFit="1" customWidth="1"/>
    <col min="4118" max="4118" width="12.7109375" style="157" bestFit="1" customWidth="1"/>
    <col min="4119" max="4120" width="5.7109375" style="157" customWidth="1"/>
    <col min="4121" max="4122" width="10.7109375" style="157" customWidth="1"/>
    <col min="4123" max="4123" width="6.140625" style="157" customWidth="1"/>
    <col min="4124" max="4124" width="8.140625" style="157" customWidth="1"/>
    <col min="4125" max="4127" width="4.28515625" style="157" customWidth="1"/>
    <col min="4128" max="4128" width="6.28515625" style="157" customWidth="1"/>
    <col min="4129" max="4355" width="11" style="157"/>
    <col min="4356" max="4356" width="4.140625" style="157" customWidth="1"/>
    <col min="4357" max="4357" width="8" style="157" customWidth="1"/>
    <col min="4358" max="4358" width="10.7109375" style="157" customWidth="1"/>
    <col min="4359" max="4359" width="8.140625" style="157" customWidth="1"/>
    <col min="4360" max="4365" width="8.42578125" style="157" customWidth="1"/>
    <col min="4366" max="4366" width="9.42578125" style="157" customWidth="1"/>
    <col min="4367" max="4367" width="71.42578125" style="157" customWidth="1"/>
    <col min="4368" max="4369" width="8.85546875" style="157" customWidth="1"/>
    <col min="4370" max="4370" width="30.7109375" style="157" customWidth="1"/>
    <col min="4371" max="4371" width="12.7109375" style="157" customWidth="1"/>
    <col min="4372" max="4372" width="11.85546875" style="157" customWidth="1"/>
    <col min="4373" max="4373" width="11" style="157" bestFit="1" customWidth="1"/>
    <col min="4374" max="4374" width="12.7109375" style="157" bestFit="1" customWidth="1"/>
    <col min="4375" max="4376" width="5.7109375" style="157" customWidth="1"/>
    <col min="4377" max="4378" width="10.7109375" style="157" customWidth="1"/>
    <col min="4379" max="4379" width="6.140625" style="157" customWidth="1"/>
    <col min="4380" max="4380" width="8.140625" style="157" customWidth="1"/>
    <col min="4381" max="4383" width="4.28515625" style="157" customWidth="1"/>
    <col min="4384" max="4384" width="6.28515625" style="157" customWidth="1"/>
    <col min="4385" max="4611" width="11" style="157"/>
    <col min="4612" max="4612" width="4.140625" style="157" customWidth="1"/>
    <col min="4613" max="4613" width="8" style="157" customWidth="1"/>
    <col min="4614" max="4614" width="10.7109375" style="157" customWidth="1"/>
    <col min="4615" max="4615" width="8.140625" style="157" customWidth="1"/>
    <col min="4616" max="4621" width="8.42578125" style="157" customWidth="1"/>
    <col min="4622" max="4622" width="9.42578125" style="157" customWidth="1"/>
    <col min="4623" max="4623" width="71.42578125" style="157" customWidth="1"/>
    <col min="4624" max="4625" width="8.85546875" style="157" customWidth="1"/>
    <col min="4626" max="4626" width="30.7109375" style="157" customWidth="1"/>
    <col min="4627" max="4627" width="12.7109375" style="157" customWidth="1"/>
    <col min="4628" max="4628" width="11.85546875" style="157" customWidth="1"/>
    <col min="4629" max="4629" width="11" style="157" bestFit="1" customWidth="1"/>
    <col min="4630" max="4630" width="12.7109375" style="157" bestFit="1" customWidth="1"/>
    <col min="4631" max="4632" width="5.7109375" style="157" customWidth="1"/>
    <col min="4633" max="4634" width="10.7109375" style="157" customWidth="1"/>
    <col min="4635" max="4635" width="6.140625" style="157" customWidth="1"/>
    <col min="4636" max="4636" width="8.140625" style="157" customWidth="1"/>
    <col min="4637" max="4639" width="4.28515625" style="157" customWidth="1"/>
    <col min="4640" max="4640" width="6.28515625" style="157" customWidth="1"/>
    <col min="4641" max="4867" width="11" style="157"/>
    <col min="4868" max="4868" width="4.140625" style="157" customWidth="1"/>
    <col min="4869" max="4869" width="8" style="157" customWidth="1"/>
    <col min="4870" max="4870" width="10.7109375" style="157" customWidth="1"/>
    <col min="4871" max="4871" width="8.140625" style="157" customWidth="1"/>
    <col min="4872" max="4877" width="8.42578125" style="157" customWidth="1"/>
    <col min="4878" max="4878" width="9.42578125" style="157" customWidth="1"/>
    <col min="4879" max="4879" width="71.42578125" style="157" customWidth="1"/>
    <col min="4880" max="4881" width="8.85546875" style="157" customWidth="1"/>
    <col min="4882" max="4882" width="30.7109375" style="157" customWidth="1"/>
    <col min="4883" max="4883" width="12.7109375" style="157" customWidth="1"/>
    <col min="4884" max="4884" width="11.85546875" style="157" customWidth="1"/>
    <col min="4885" max="4885" width="11" style="157" bestFit="1" customWidth="1"/>
    <col min="4886" max="4886" width="12.7109375" style="157" bestFit="1" customWidth="1"/>
    <col min="4887" max="4888" width="5.7109375" style="157" customWidth="1"/>
    <col min="4889" max="4890" width="10.7109375" style="157" customWidth="1"/>
    <col min="4891" max="4891" width="6.140625" style="157" customWidth="1"/>
    <col min="4892" max="4892" width="8.140625" style="157" customWidth="1"/>
    <col min="4893" max="4895" width="4.28515625" style="157" customWidth="1"/>
    <col min="4896" max="4896" width="6.28515625" style="157" customWidth="1"/>
    <col min="4897" max="5123" width="11" style="157"/>
    <col min="5124" max="5124" width="4.140625" style="157" customWidth="1"/>
    <col min="5125" max="5125" width="8" style="157" customWidth="1"/>
    <col min="5126" max="5126" width="10.7109375" style="157" customWidth="1"/>
    <col min="5127" max="5127" width="8.140625" style="157" customWidth="1"/>
    <col min="5128" max="5133" width="8.42578125" style="157" customWidth="1"/>
    <col min="5134" max="5134" width="9.42578125" style="157" customWidth="1"/>
    <col min="5135" max="5135" width="71.42578125" style="157" customWidth="1"/>
    <col min="5136" max="5137" width="8.85546875" style="157" customWidth="1"/>
    <col min="5138" max="5138" width="30.7109375" style="157" customWidth="1"/>
    <col min="5139" max="5139" width="12.7109375" style="157" customWidth="1"/>
    <col min="5140" max="5140" width="11.85546875" style="157" customWidth="1"/>
    <col min="5141" max="5141" width="11" style="157" bestFit="1" customWidth="1"/>
    <col min="5142" max="5142" width="12.7109375" style="157" bestFit="1" customWidth="1"/>
    <col min="5143" max="5144" width="5.7109375" style="157" customWidth="1"/>
    <col min="5145" max="5146" width="10.7109375" style="157" customWidth="1"/>
    <col min="5147" max="5147" width="6.140625" style="157" customWidth="1"/>
    <col min="5148" max="5148" width="8.140625" style="157" customWidth="1"/>
    <col min="5149" max="5151" width="4.28515625" style="157" customWidth="1"/>
    <col min="5152" max="5152" width="6.28515625" style="157" customWidth="1"/>
    <col min="5153" max="5379" width="11" style="157"/>
    <col min="5380" max="5380" width="4.140625" style="157" customWidth="1"/>
    <col min="5381" max="5381" width="8" style="157" customWidth="1"/>
    <col min="5382" max="5382" width="10.7109375" style="157" customWidth="1"/>
    <col min="5383" max="5383" width="8.140625" style="157" customWidth="1"/>
    <col min="5384" max="5389" width="8.42578125" style="157" customWidth="1"/>
    <col min="5390" max="5390" width="9.42578125" style="157" customWidth="1"/>
    <col min="5391" max="5391" width="71.42578125" style="157" customWidth="1"/>
    <col min="5392" max="5393" width="8.85546875" style="157" customWidth="1"/>
    <col min="5394" max="5394" width="30.7109375" style="157" customWidth="1"/>
    <col min="5395" max="5395" width="12.7109375" style="157" customWidth="1"/>
    <col min="5396" max="5396" width="11.85546875" style="157" customWidth="1"/>
    <col min="5397" max="5397" width="11" style="157" bestFit="1" customWidth="1"/>
    <col min="5398" max="5398" width="12.7109375" style="157" bestFit="1" customWidth="1"/>
    <col min="5399" max="5400" width="5.7109375" style="157" customWidth="1"/>
    <col min="5401" max="5402" width="10.7109375" style="157" customWidth="1"/>
    <col min="5403" max="5403" width="6.140625" style="157" customWidth="1"/>
    <col min="5404" max="5404" width="8.140625" style="157" customWidth="1"/>
    <col min="5405" max="5407" width="4.28515625" style="157" customWidth="1"/>
    <col min="5408" max="5408" width="6.28515625" style="157" customWidth="1"/>
    <col min="5409" max="5635" width="11" style="157"/>
    <col min="5636" max="5636" width="4.140625" style="157" customWidth="1"/>
    <col min="5637" max="5637" width="8" style="157" customWidth="1"/>
    <col min="5638" max="5638" width="10.7109375" style="157" customWidth="1"/>
    <col min="5639" max="5639" width="8.140625" style="157" customWidth="1"/>
    <col min="5640" max="5645" width="8.42578125" style="157" customWidth="1"/>
    <col min="5646" max="5646" width="9.42578125" style="157" customWidth="1"/>
    <col min="5647" max="5647" width="71.42578125" style="157" customWidth="1"/>
    <col min="5648" max="5649" width="8.85546875" style="157" customWidth="1"/>
    <col min="5650" max="5650" width="30.7109375" style="157" customWidth="1"/>
    <col min="5651" max="5651" width="12.7109375" style="157" customWidth="1"/>
    <col min="5652" max="5652" width="11.85546875" style="157" customWidth="1"/>
    <col min="5653" max="5653" width="11" style="157" bestFit="1" customWidth="1"/>
    <col min="5654" max="5654" width="12.7109375" style="157" bestFit="1" customWidth="1"/>
    <col min="5655" max="5656" width="5.7109375" style="157" customWidth="1"/>
    <col min="5657" max="5658" width="10.7109375" style="157" customWidth="1"/>
    <col min="5659" max="5659" width="6.140625" style="157" customWidth="1"/>
    <col min="5660" max="5660" width="8.140625" style="157" customWidth="1"/>
    <col min="5661" max="5663" width="4.28515625" style="157" customWidth="1"/>
    <col min="5664" max="5664" width="6.28515625" style="157" customWidth="1"/>
    <col min="5665" max="5891" width="11" style="157"/>
    <col min="5892" max="5892" width="4.140625" style="157" customWidth="1"/>
    <col min="5893" max="5893" width="8" style="157" customWidth="1"/>
    <col min="5894" max="5894" width="10.7109375" style="157" customWidth="1"/>
    <col min="5895" max="5895" width="8.140625" style="157" customWidth="1"/>
    <col min="5896" max="5901" width="8.42578125" style="157" customWidth="1"/>
    <col min="5902" max="5902" width="9.42578125" style="157" customWidth="1"/>
    <col min="5903" max="5903" width="71.42578125" style="157" customWidth="1"/>
    <col min="5904" max="5905" width="8.85546875" style="157" customWidth="1"/>
    <col min="5906" max="5906" width="30.7109375" style="157" customWidth="1"/>
    <col min="5907" max="5907" width="12.7109375" style="157" customWidth="1"/>
    <col min="5908" max="5908" width="11.85546875" style="157" customWidth="1"/>
    <col min="5909" max="5909" width="11" style="157" bestFit="1" customWidth="1"/>
    <col min="5910" max="5910" width="12.7109375" style="157" bestFit="1" customWidth="1"/>
    <col min="5911" max="5912" width="5.7109375" style="157" customWidth="1"/>
    <col min="5913" max="5914" width="10.7109375" style="157" customWidth="1"/>
    <col min="5915" max="5915" width="6.140625" style="157" customWidth="1"/>
    <col min="5916" max="5916" width="8.140625" style="157" customWidth="1"/>
    <col min="5917" max="5919" width="4.28515625" style="157" customWidth="1"/>
    <col min="5920" max="5920" width="6.28515625" style="157" customWidth="1"/>
    <col min="5921" max="6147" width="11" style="157"/>
    <col min="6148" max="6148" width="4.140625" style="157" customWidth="1"/>
    <col min="6149" max="6149" width="8" style="157" customWidth="1"/>
    <col min="6150" max="6150" width="10.7109375" style="157" customWidth="1"/>
    <col min="6151" max="6151" width="8.140625" style="157" customWidth="1"/>
    <col min="6152" max="6157" width="8.42578125" style="157" customWidth="1"/>
    <col min="6158" max="6158" width="9.42578125" style="157" customWidth="1"/>
    <col min="6159" max="6159" width="71.42578125" style="157" customWidth="1"/>
    <col min="6160" max="6161" width="8.85546875" style="157" customWidth="1"/>
    <col min="6162" max="6162" width="30.7109375" style="157" customWidth="1"/>
    <col min="6163" max="6163" width="12.7109375" style="157" customWidth="1"/>
    <col min="6164" max="6164" width="11.85546875" style="157" customWidth="1"/>
    <col min="6165" max="6165" width="11" style="157" bestFit="1" customWidth="1"/>
    <col min="6166" max="6166" width="12.7109375" style="157" bestFit="1" customWidth="1"/>
    <col min="6167" max="6168" width="5.7109375" style="157" customWidth="1"/>
    <col min="6169" max="6170" width="10.7109375" style="157" customWidth="1"/>
    <col min="6171" max="6171" width="6.140625" style="157" customWidth="1"/>
    <col min="6172" max="6172" width="8.140625" style="157" customWidth="1"/>
    <col min="6173" max="6175" width="4.28515625" style="157" customWidth="1"/>
    <col min="6176" max="6176" width="6.28515625" style="157" customWidth="1"/>
    <col min="6177" max="6403" width="11" style="157"/>
    <col min="6404" max="6404" width="4.140625" style="157" customWidth="1"/>
    <col min="6405" max="6405" width="8" style="157" customWidth="1"/>
    <col min="6406" max="6406" width="10.7109375" style="157" customWidth="1"/>
    <col min="6407" max="6407" width="8.140625" style="157" customWidth="1"/>
    <col min="6408" max="6413" width="8.42578125" style="157" customWidth="1"/>
    <col min="6414" max="6414" width="9.42578125" style="157" customWidth="1"/>
    <col min="6415" max="6415" width="71.42578125" style="157" customWidth="1"/>
    <col min="6416" max="6417" width="8.85546875" style="157" customWidth="1"/>
    <col min="6418" max="6418" width="30.7109375" style="157" customWidth="1"/>
    <col min="6419" max="6419" width="12.7109375" style="157" customWidth="1"/>
    <col min="6420" max="6420" width="11.85546875" style="157" customWidth="1"/>
    <col min="6421" max="6421" width="11" style="157" bestFit="1" customWidth="1"/>
    <col min="6422" max="6422" width="12.7109375" style="157" bestFit="1" customWidth="1"/>
    <col min="6423" max="6424" width="5.7109375" style="157" customWidth="1"/>
    <col min="6425" max="6426" width="10.7109375" style="157" customWidth="1"/>
    <col min="6427" max="6427" width="6.140625" style="157" customWidth="1"/>
    <col min="6428" max="6428" width="8.140625" style="157" customWidth="1"/>
    <col min="6429" max="6431" width="4.28515625" style="157" customWidth="1"/>
    <col min="6432" max="6432" width="6.28515625" style="157" customWidth="1"/>
    <col min="6433" max="6659" width="11" style="157"/>
    <col min="6660" max="6660" width="4.140625" style="157" customWidth="1"/>
    <col min="6661" max="6661" width="8" style="157" customWidth="1"/>
    <col min="6662" max="6662" width="10.7109375" style="157" customWidth="1"/>
    <col min="6663" max="6663" width="8.140625" style="157" customWidth="1"/>
    <col min="6664" max="6669" width="8.42578125" style="157" customWidth="1"/>
    <col min="6670" max="6670" width="9.42578125" style="157" customWidth="1"/>
    <col min="6671" max="6671" width="71.42578125" style="157" customWidth="1"/>
    <col min="6672" max="6673" width="8.85546875" style="157" customWidth="1"/>
    <col min="6674" max="6674" width="30.7109375" style="157" customWidth="1"/>
    <col min="6675" max="6675" width="12.7109375" style="157" customWidth="1"/>
    <col min="6676" max="6676" width="11.85546875" style="157" customWidth="1"/>
    <col min="6677" max="6677" width="11" style="157" bestFit="1" customWidth="1"/>
    <col min="6678" max="6678" width="12.7109375" style="157" bestFit="1" customWidth="1"/>
    <col min="6679" max="6680" width="5.7109375" style="157" customWidth="1"/>
    <col min="6681" max="6682" width="10.7109375" style="157" customWidth="1"/>
    <col min="6683" max="6683" width="6.140625" style="157" customWidth="1"/>
    <col min="6684" max="6684" width="8.140625" style="157" customWidth="1"/>
    <col min="6685" max="6687" width="4.28515625" style="157" customWidth="1"/>
    <col min="6688" max="6688" width="6.28515625" style="157" customWidth="1"/>
    <col min="6689" max="6915" width="11" style="157"/>
    <col min="6916" max="6916" width="4.140625" style="157" customWidth="1"/>
    <col min="6917" max="6917" width="8" style="157" customWidth="1"/>
    <col min="6918" max="6918" width="10.7109375" style="157" customWidth="1"/>
    <col min="6919" max="6919" width="8.140625" style="157" customWidth="1"/>
    <col min="6920" max="6925" width="8.42578125" style="157" customWidth="1"/>
    <col min="6926" max="6926" width="9.42578125" style="157" customWidth="1"/>
    <col min="6927" max="6927" width="71.42578125" style="157" customWidth="1"/>
    <col min="6928" max="6929" width="8.85546875" style="157" customWidth="1"/>
    <col min="6930" max="6930" width="30.7109375" style="157" customWidth="1"/>
    <col min="6931" max="6931" width="12.7109375" style="157" customWidth="1"/>
    <col min="6932" max="6932" width="11.85546875" style="157" customWidth="1"/>
    <col min="6933" max="6933" width="11" style="157" bestFit="1" customWidth="1"/>
    <col min="6934" max="6934" width="12.7109375" style="157" bestFit="1" customWidth="1"/>
    <col min="6935" max="6936" width="5.7109375" style="157" customWidth="1"/>
    <col min="6937" max="6938" width="10.7109375" style="157" customWidth="1"/>
    <col min="6939" max="6939" width="6.140625" style="157" customWidth="1"/>
    <col min="6940" max="6940" width="8.140625" style="157" customWidth="1"/>
    <col min="6941" max="6943" width="4.28515625" style="157" customWidth="1"/>
    <col min="6944" max="6944" width="6.28515625" style="157" customWidth="1"/>
    <col min="6945" max="7171" width="11" style="157"/>
    <col min="7172" max="7172" width="4.140625" style="157" customWidth="1"/>
    <col min="7173" max="7173" width="8" style="157" customWidth="1"/>
    <col min="7174" max="7174" width="10.7109375" style="157" customWidth="1"/>
    <col min="7175" max="7175" width="8.140625" style="157" customWidth="1"/>
    <col min="7176" max="7181" width="8.42578125" style="157" customWidth="1"/>
    <col min="7182" max="7182" width="9.42578125" style="157" customWidth="1"/>
    <col min="7183" max="7183" width="71.42578125" style="157" customWidth="1"/>
    <col min="7184" max="7185" width="8.85546875" style="157" customWidth="1"/>
    <col min="7186" max="7186" width="30.7109375" style="157" customWidth="1"/>
    <col min="7187" max="7187" width="12.7109375" style="157" customWidth="1"/>
    <col min="7188" max="7188" width="11.85546875" style="157" customWidth="1"/>
    <col min="7189" max="7189" width="11" style="157" bestFit="1" customWidth="1"/>
    <col min="7190" max="7190" width="12.7109375" style="157" bestFit="1" customWidth="1"/>
    <col min="7191" max="7192" width="5.7109375" style="157" customWidth="1"/>
    <col min="7193" max="7194" width="10.7109375" style="157" customWidth="1"/>
    <col min="7195" max="7195" width="6.140625" style="157" customWidth="1"/>
    <col min="7196" max="7196" width="8.140625" style="157" customWidth="1"/>
    <col min="7197" max="7199" width="4.28515625" style="157" customWidth="1"/>
    <col min="7200" max="7200" width="6.28515625" style="157" customWidth="1"/>
    <col min="7201" max="7427" width="11" style="157"/>
    <col min="7428" max="7428" width="4.140625" style="157" customWidth="1"/>
    <col min="7429" max="7429" width="8" style="157" customWidth="1"/>
    <col min="7430" max="7430" width="10.7109375" style="157" customWidth="1"/>
    <col min="7431" max="7431" width="8.140625" style="157" customWidth="1"/>
    <col min="7432" max="7437" width="8.42578125" style="157" customWidth="1"/>
    <col min="7438" max="7438" width="9.42578125" style="157" customWidth="1"/>
    <col min="7439" max="7439" width="71.42578125" style="157" customWidth="1"/>
    <col min="7440" max="7441" width="8.85546875" style="157" customWidth="1"/>
    <col min="7442" max="7442" width="30.7109375" style="157" customWidth="1"/>
    <col min="7443" max="7443" width="12.7109375" style="157" customWidth="1"/>
    <col min="7444" max="7444" width="11.85546875" style="157" customWidth="1"/>
    <col min="7445" max="7445" width="11" style="157" bestFit="1" customWidth="1"/>
    <col min="7446" max="7446" width="12.7109375" style="157" bestFit="1" customWidth="1"/>
    <col min="7447" max="7448" width="5.7109375" style="157" customWidth="1"/>
    <col min="7449" max="7450" width="10.7109375" style="157" customWidth="1"/>
    <col min="7451" max="7451" width="6.140625" style="157" customWidth="1"/>
    <col min="7452" max="7452" width="8.140625" style="157" customWidth="1"/>
    <col min="7453" max="7455" width="4.28515625" style="157" customWidth="1"/>
    <col min="7456" max="7456" width="6.28515625" style="157" customWidth="1"/>
    <col min="7457" max="7683" width="11" style="157"/>
    <col min="7684" max="7684" width="4.140625" style="157" customWidth="1"/>
    <col min="7685" max="7685" width="8" style="157" customWidth="1"/>
    <col min="7686" max="7686" width="10.7109375" style="157" customWidth="1"/>
    <col min="7687" max="7687" width="8.140625" style="157" customWidth="1"/>
    <col min="7688" max="7693" width="8.42578125" style="157" customWidth="1"/>
    <col min="7694" max="7694" width="9.42578125" style="157" customWidth="1"/>
    <col min="7695" max="7695" width="71.42578125" style="157" customWidth="1"/>
    <col min="7696" max="7697" width="8.85546875" style="157" customWidth="1"/>
    <col min="7698" max="7698" width="30.7109375" style="157" customWidth="1"/>
    <col min="7699" max="7699" width="12.7109375" style="157" customWidth="1"/>
    <col min="7700" max="7700" width="11.85546875" style="157" customWidth="1"/>
    <col min="7701" max="7701" width="11" style="157" bestFit="1" customWidth="1"/>
    <col min="7702" max="7702" width="12.7109375" style="157" bestFit="1" customWidth="1"/>
    <col min="7703" max="7704" width="5.7109375" style="157" customWidth="1"/>
    <col min="7705" max="7706" width="10.7109375" style="157" customWidth="1"/>
    <col min="7707" max="7707" width="6.140625" style="157" customWidth="1"/>
    <col min="7708" max="7708" width="8.140625" style="157" customWidth="1"/>
    <col min="7709" max="7711" width="4.28515625" style="157" customWidth="1"/>
    <col min="7712" max="7712" width="6.28515625" style="157" customWidth="1"/>
    <col min="7713" max="7939" width="11" style="157"/>
    <col min="7940" max="7940" width="4.140625" style="157" customWidth="1"/>
    <col min="7941" max="7941" width="8" style="157" customWidth="1"/>
    <col min="7942" max="7942" width="10.7109375" style="157" customWidth="1"/>
    <col min="7943" max="7943" width="8.140625" style="157" customWidth="1"/>
    <col min="7944" max="7949" width="8.42578125" style="157" customWidth="1"/>
    <col min="7950" max="7950" width="9.42578125" style="157" customWidth="1"/>
    <col min="7951" max="7951" width="71.42578125" style="157" customWidth="1"/>
    <col min="7952" max="7953" width="8.85546875" style="157" customWidth="1"/>
    <col min="7954" max="7954" width="30.7109375" style="157" customWidth="1"/>
    <col min="7955" max="7955" width="12.7109375" style="157" customWidth="1"/>
    <col min="7956" max="7956" width="11.85546875" style="157" customWidth="1"/>
    <col min="7957" max="7957" width="11" style="157" bestFit="1" customWidth="1"/>
    <col min="7958" max="7958" width="12.7109375" style="157" bestFit="1" customWidth="1"/>
    <col min="7959" max="7960" width="5.7109375" style="157" customWidth="1"/>
    <col min="7961" max="7962" width="10.7109375" style="157" customWidth="1"/>
    <col min="7963" max="7963" width="6.140625" style="157" customWidth="1"/>
    <col min="7964" max="7964" width="8.140625" style="157" customWidth="1"/>
    <col min="7965" max="7967" width="4.28515625" style="157" customWidth="1"/>
    <col min="7968" max="7968" width="6.28515625" style="157" customWidth="1"/>
    <col min="7969" max="8195" width="11" style="157"/>
    <col min="8196" max="8196" width="4.140625" style="157" customWidth="1"/>
    <col min="8197" max="8197" width="8" style="157" customWidth="1"/>
    <col min="8198" max="8198" width="10.7109375" style="157" customWidth="1"/>
    <col min="8199" max="8199" width="8.140625" style="157" customWidth="1"/>
    <col min="8200" max="8205" width="8.42578125" style="157" customWidth="1"/>
    <col min="8206" max="8206" width="9.42578125" style="157" customWidth="1"/>
    <col min="8207" max="8207" width="71.42578125" style="157" customWidth="1"/>
    <col min="8208" max="8209" width="8.85546875" style="157" customWidth="1"/>
    <col min="8210" max="8210" width="30.7109375" style="157" customWidth="1"/>
    <col min="8211" max="8211" width="12.7109375" style="157" customWidth="1"/>
    <col min="8212" max="8212" width="11.85546875" style="157" customWidth="1"/>
    <col min="8213" max="8213" width="11" style="157" bestFit="1" customWidth="1"/>
    <col min="8214" max="8214" width="12.7109375" style="157" bestFit="1" customWidth="1"/>
    <col min="8215" max="8216" width="5.7109375" style="157" customWidth="1"/>
    <col min="8217" max="8218" width="10.7109375" style="157" customWidth="1"/>
    <col min="8219" max="8219" width="6.140625" style="157" customWidth="1"/>
    <col min="8220" max="8220" width="8.140625" style="157" customWidth="1"/>
    <col min="8221" max="8223" width="4.28515625" style="157" customWidth="1"/>
    <col min="8224" max="8224" width="6.28515625" style="157" customWidth="1"/>
    <col min="8225" max="8451" width="11" style="157"/>
    <col min="8452" max="8452" width="4.140625" style="157" customWidth="1"/>
    <col min="8453" max="8453" width="8" style="157" customWidth="1"/>
    <col min="8454" max="8454" width="10.7109375" style="157" customWidth="1"/>
    <col min="8455" max="8455" width="8.140625" style="157" customWidth="1"/>
    <col min="8456" max="8461" width="8.42578125" style="157" customWidth="1"/>
    <col min="8462" max="8462" width="9.42578125" style="157" customWidth="1"/>
    <col min="8463" max="8463" width="71.42578125" style="157" customWidth="1"/>
    <col min="8464" max="8465" width="8.85546875" style="157" customWidth="1"/>
    <col min="8466" max="8466" width="30.7109375" style="157" customWidth="1"/>
    <col min="8467" max="8467" width="12.7109375" style="157" customWidth="1"/>
    <col min="8468" max="8468" width="11.85546875" style="157" customWidth="1"/>
    <col min="8469" max="8469" width="11" style="157" bestFit="1" customWidth="1"/>
    <col min="8470" max="8470" width="12.7109375" style="157" bestFit="1" customWidth="1"/>
    <col min="8471" max="8472" width="5.7109375" style="157" customWidth="1"/>
    <col min="8473" max="8474" width="10.7109375" style="157" customWidth="1"/>
    <col min="8475" max="8475" width="6.140625" style="157" customWidth="1"/>
    <col min="8476" max="8476" width="8.140625" style="157" customWidth="1"/>
    <col min="8477" max="8479" width="4.28515625" style="157" customWidth="1"/>
    <col min="8480" max="8480" width="6.28515625" style="157" customWidth="1"/>
    <col min="8481" max="8707" width="11" style="157"/>
    <col min="8708" max="8708" width="4.140625" style="157" customWidth="1"/>
    <col min="8709" max="8709" width="8" style="157" customWidth="1"/>
    <col min="8710" max="8710" width="10.7109375" style="157" customWidth="1"/>
    <col min="8711" max="8711" width="8.140625" style="157" customWidth="1"/>
    <col min="8712" max="8717" width="8.42578125" style="157" customWidth="1"/>
    <col min="8718" max="8718" width="9.42578125" style="157" customWidth="1"/>
    <col min="8719" max="8719" width="71.42578125" style="157" customWidth="1"/>
    <col min="8720" max="8721" width="8.85546875" style="157" customWidth="1"/>
    <col min="8722" max="8722" width="30.7109375" style="157" customWidth="1"/>
    <col min="8723" max="8723" width="12.7109375" style="157" customWidth="1"/>
    <col min="8724" max="8724" width="11.85546875" style="157" customWidth="1"/>
    <col min="8725" max="8725" width="11" style="157" bestFit="1" customWidth="1"/>
    <col min="8726" max="8726" width="12.7109375" style="157" bestFit="1" customWidth="1"/>
    <col min="8727" max="8728" width="5.7109375" style="157" customWidth="1"/>
    <col min="8729" max="8730" width="10.7109375" style="157" customWidth="1"/>
    <col min="8731" max="8731" width="6.140625" style="157" customWidth="1"/>
    <col min="8732" max="8732" width="8.140625" style="157" customWidth="1"/>
    <col min="8733" max="8735" width="4.28515625" style="157" customWidth="1"/>
    <col min="8736" max="8736" width="6.28515625" style="157" customWidth="1"/>
    <col min="8737" max="8963" width="11" style="157"/>
    <col min="8964" max="8964" width="4.140625" style="157" customWidth="1"/>
    <col min="8965" max="8965" width="8" style="157" customWidth="1"/>
    <col min="8966" max="8966" width="10.7109375" style="157" customWidth="1"/>
    <col min="8967" max="8967" width="8.140625" style="157" customWidth="1"/>
    <col min="8968" max="8973" width="8.42578125" style="157" customWidth="1"/>
    <col min="8974" max="8974" width="9.42578125" style="157" customWidth="1"/>
    <col min="8975" max="8975" width="71.42578125" style="157" customWidth="1"/>
    <col min="8976" max="8977" width="8.85546875" style="157" customWidth="1"/>
    <col min="8978" max="8978" width="30.7109375" style="157" customWidth="1"/>
    <col min="8979" max="8979" width="12.7109375" style="157" customWidth="1"/>
    <col min="8980" max="8980" width="11.85546875" style="157" customWidth="1"/>
    <col min="8981" max="8981" width="11" style="157" bestFit="1" customWidth="1"/>
    <col min="8982" max="8982" width="12.7109375" style="157" bestFit="1" customWidth="1"/>
    <col min="8983" max="8984" width="5.7109375" style="157" customWidth="1"/>
    <col min="8985" max="8986" width="10.7109375" style="157" customWidth="1"/>
    <col min="8987" max="8987" width="6.140625" style="157" customWidth="1"/>
    <col min="8988" max="8988" width="8.140625" style="157" customWidth="1"/>
    <col min="8989" max="8991" width="4.28515625" style="157" customWidth="1"/>
    <col min="8992" max="8992" width="6.28515625" style="157" customWidth="1"/>
    <col min="8993" max="9219" width="11" style="157"/>
    <col min="9220" max="9220" width="4.140625" style="157" customWidth="1"/>
    <col min="9221" max="9221" width="8" style="157" customWidth="1"/>
    <col min="9222" max="9222" width="10.7109375" style="157" customWidth="1"/>
    <col min="9223" max="9223" width="8.140625" style="157" customWidth="1"/>
    <col min="9224" max="9229" width="8.42578125" style="157" customWidth="1"/>
    <col min="9230" max="9230" width="9.42578125" style="157" customWidth="1"/>
    <col min="9231" max="9231" width="71.42578125" style="157" customWidth="1"/>
    <col min="9232" max="9233" width="8.85546875" style="157" customWidth="1"/>
    <col min="9234" max="9234" width="30.7109375" style="157" customWidth="1"/>
    <col min="9235" max="9235" width="12.7109375" style="157" customWidth="1"/>
    <col min="9236" max="9236" width="11.85546875" style="157" customWidth="1"/>
    <col min="9237" max="9237" width="11" style="157" bestFit="1" customWidth="1"/>
    <col min="9238" max="9238" width="12.7109375" style="157" bestFit="1" customWidth="1"/>
    <col min="9239" max="9240" width="5.7109375" style="157" customWidth="1"/>
    <col min="9241" max="9242" width="10.7109375" style="157" customWidth="1"/>
    <col min="9243" max="9243" width="6.140625" style="157" customWidth="1"/>
    <col min="9244" max="9244" width="8.140625" style="157" customWidth="1"/>
    <col min="9245" max="9247" width="4.28515625" style="157" customWidth="1"/>
    <col min="9248" max="9248" width="6.28515625" style="157" customWidth="1"/>
    <col min="9249" max="9475" width="11" style="157"/>
    <col min="9476" max="9476" width="4.140625" style="157" customWidth="1"/>
    <col min="9477" max="9477" width="8" style="157" customWidth="1"/>
    <col min="9478" max="9478" width="10.7109375" style="157" customWidth="1"/>
    <col min="9479" max="9479" width="8.140625" style="157" customWidth="1"/>
    <col min="9480" max="9485" width="8.42578125" style="157" customWidth="1"/>
    <col min="9486" max="9486" width="9.42578125" style="157" customWidth="1"/>
    <col min="9487" max="9487" width="71.42578125" style="157" customWidth="1"/>
    <col min="9488" max="9489" width="8.85546875" style="157" customWidth="1"/>
    <col min="9490" max="9490" width="30.7109375" style="157" customWidth="1"/>
    <col min="9491" max="9491" width="12.7109375" style="157" customWidth="1"/>
    <col min="9492" max="9492" width="11.85546875" style="157" customWidth="1"/>
    <col min="9493" max="9493" width="11" style="157" bestFit="1" customWidth="1"/>
    <col min="9494" max="9494" width="12.7109375" style="157" bestFit="1" customWidth="1"/>
    <col min="9495" max="9496" width="5.7109375" style="157" customWidth="1"/>
    <col min="9497" max="9498" width="10.7109375" style="157" customWidth="1"/>
    <col min="9499" max="9499" width="6.140625" style="157" customWidth="1"/>
    <col min="9500" max="9500" width="8.140625" style="157" customWidth="1"/>
    <col min="9501" max="9503" width="4.28515625" style="157" customWidth="1"/>
    <col min="9504" max="9504" width="6.28515625" style="157" customWidth="1"/>
    <col min="9505" max="9731" width="11" style="157"/>
    <col min="9732" max="9732" width="4.140625" style="157" customWidth="1"/>
    <col min="9733" max="9733" width="8" style="157" customWidth="1"/>
    <col min="9734" max="9734" width="10.7109375" style="157" customWidth="1"/>
    <col min="9735" max="9735" width="8.140625" style="157" customWidth="1"/>
    <col min="9736" max="9741" width="8.42578125" style="157" customWidth="1"/>
    <col min="9742" max="9742" width="9.42578125" style="157" customWidth="1"/>
    <col min="9743" max="9743" width="71.42578125" style="157" customWidth="1"/>
    <col min="9744" max="9745" width="8.85546875" style="157" customWidth="1"/>
    <col min="9746" max="9746" width="30.7109375" style="157" customWidth="1"/>
    <col min="9747" max="9747" width="12.7109375" style="157" customWidth="1"/>
    <col min="9748" max="9748" width="11.85546875" style="157" customWidth="1"/>
    <col min="9749" max="9749" width="11" style="157" bestFit="1" customWidth="1"/>
    <col min="9750" max="9750" width="12.7109375" style="157" bestFit="1" customWidth="1"/>
    <col min="9751" max="9752" width="5.7109375" style="157" customWidth="1"/>
    <col min="9753" max="9754" width="10.7109375" style="157" customWidth="1"/>
    <col min="9755" max="9755" width="6.140625" style="157" customWidth="1"/>
    <col min="9756" max="9756" width="8.140625" style="157" customWidth="1"/>
    <col min="9757" max="9759" width="4.28515625" style="157" customWidth="1"/>
    <col min="9760" max="9760" width="6.28515625" style="157" customWidth="1"/>
    <col min="9761" max="9987" width="11" style="157"/>
    <col min="9988" max="9988" width="4.140625" style="157" customWidth="1"/>
    <col min="9989" max="9989" width="8" style="157" customWidth="1"/>
    <col min="9990" max="9990" width="10.7109375" style="157" customWidth="1"/>
    <col min="9991" max="9991" width="8.140625" style="157" customWidth="1"/>
    <col min="9992" max="9997" width="8.42578125" style="157" customWidth="1"/>
    <col min="9998" max="9998" width="9.42578125" style="157" customWidth="1"/>
    <col min="9999" max="9999" width="71.42578125" style="157" customWidth="1"/>
    <col min="10000" max="10001" width="8.85546875" style="157" customWidth="1"/>
    <col min="10002" max="10002" width="30.7109375" style="157" customWidth="1"/>
    <col min="10003" max="10003" width="12.7109375" style="157" customWidth="1"/>
    <col min="10004" max="10004" width="11.85546875" style="157" customWidth="1"/>
    <col min="10005" max="10005" width="11" style="157" bestFit="1" customWidth="1"/>
    <col min="10006" max="10006" width="12.7109375" style="157" bestFit="1" customWidth="1"/>
    <col min="10007" max="10008" width="5.7109375" style="157" customWidth="1"/>
    <col min="10009" max="10010" width="10.7109375" style="157" customWidth="1"/>
    <col min="10011" max="10011" width="6.140625" style="157" customWidth="1"/>
    <col min="10012" max="10012" width="8.140625" style="157" customWidth="1"/>
    <col min="10013" max="10015" width="4.28515625" style="157" customWidth="1"/>
    <col min="10016" max="10016" width="6.28515625" style="157" customWidth="1"/>
    <col min="10017" max="10243" width="11" style="157"/>
    <col min="10244" max="10244" width="4.140625" style="157" customWidth="1"/>
    <col min="10245" max="10245" width="8" style="157" customWidth="1"/>
    <col min="10246" max="10246" width="10.7109375" style="157" customWidth="1"/>
    <col min="10247" max="10247" width="8.140625" style="157" customWidth="1"/>
    <col min="10248" max="10253" width="8.42578125" style="157" customWidth="1"/>
    <col min="10254" max="10254" width="9.42578125" style="157" customWidth="1"/>
    <col min="10255" max="10255" width="71.42578125" style="157" customWidth="1"/>
    <col min="10256" max="10257" width="8.85546875" style="157" customWidth="1"/>
    <col min="10258" max="10258" width="30.7109375" style="157" customWidth="1"/>
    <col min="10259" max="10259" width="12.7109375" style="157" customWidth="1"/>
    <col min="10260" max="10260" width="11.85546875" style="157" customWidth="1"/>
    <col min="10261" max="10261" width="11" style="157" bestFit="1" customWidth="1"/>
    <col min="10262" max="10262" width="12.7109375" style="157" bestFit="1" customWidth="1"/>
    <col min="10263" max="10264" width="5.7109375" style="157" customWidth="1"/>
    <col min="10265" max="10266" width="10.7109375" style="157" customWidth="1"/>
    <col min="10267" max="10267" width="6.140625" style="157" customWidth="1"/>
    <col min="10268" max="10268" width="8.140625" style="157" customWidth="1"/>
    <col min="10269" max="10271" width="4.28515625" style="157" customWidth="1"/>
    <col min="10272" max="10272" width="6.28515625" style="157" customWidth="1"/>
    <col min="10273" max="10499" width="11" style="157"/>
    <col min="10500" max="10500" width="4.140625" style="157" customWidth="1"/>
    <col min="10501" max="10501" width="8" style="157" customWidth="1"/>
    <col min="10502" max="10502" width="10.7109375" style="157" customWidth="1"/>
    <col min="10503" max="10503" width="8.140625" style="157" customWidth="1"/>
    <col min="10504" max="10509" width="8.42578125" style="157" customWidth="1"/>
    <col min="10510" max="10510" width="9.42578125" style="157" customWidth="1"/>
    <col min="10511" max="10511" width="71.42578125" style="157" customWidth="1"/>
    <col min="10512" max="10513" width="8.85546875" style="157" customWidth="1"/>
    <col min="10514" max="10514" width="30.7109375" style="157" customWidth="1"/>
    <col min="10515" max="10515" width="12.7109375" style="157" customWidth="1"/>
    <col min="10516" max="10516" width="11.85546875" style="157" customWidth="1"/>
    <col min="10517" max="10517" width="11" style="157" bestFit="1" customWidth="1"/>
    <col min="10518" max="10518" width="12.7109375" style="157" bestFit="1" customWidth="1"/>
    <col min="10519" max="10520" width="5.7109375" style="157" customWidth="1"/>
    <col min="10521" max="10522" width="10.7109375" style="157" customWidth="1"/>
    <col min="10523" max="10523" width="6.140625" style="157" customWidth="1"/>
    <col min="10524" max="10524" width="8.140625" style="157" customWidth="1"/>
    <col min="10525" max="10527" width="4.28515625" style="157" customWidth="1"/>
    <col min="10528" max="10528" width="6.28515625" style="157" customWidth="1"/>
    <col min="10529" max="10755" width="11" style="157"/>
    <col min="10756" max="10756" width="4.140625" style="157" customWidth="1"/>
    <col min="10757" max="10757" width="8" style="157" customWidth="1"/>
    <col min="10758" max="10758" width="10.7109375" style="157" customWidth="1"/>
    <col min="10759" max="10759" width="8.140625" style="157" customWidth="1"/>
    <col min="10760" max="10765" width="8.42578125" style="157" customWidth="1"/>
    <col min="10766" max="10766" width="9.42578125" style="157" customWidth="1"/>
    <col min="10767" max="10767" width="71.42578125" style="157" customWidth="1"/>
    <col min="10768" max="10769" width="8.85546875" style="157" customWidth="1"/>
    <col min="10770" max="10770" width="30.7109375" style="157" customWidth="1"/>
    <col min="10771" max="10771" width="12.7109375" style="157" customWidth="1"/>
    <col min="10772" max="10772" width="11.85546875" style="157" customWidth="1"/>
    <col min="10773" max="10773" width="11" style="157" bestFit="1" customWidth="1"/>
    <col min="10774" max="10774" width="12.7109375" style="157" bestFit="1" customWidth="1"/>
    <col min="10775" max="10776" width="5.7109375" style="157" customWidth="1"/>
    <col min="10777" max="10778" width="10.7109375" style="157" customWidth="1"/>
    <col min="10779" max="10779" width="6.140625" style="157" customWidth="1"/>
    <col min="10780" max="10780" width="8.140625" style="157" customWidth="1"/>
    <col min="10781" max="10783" width="4.28515625" style="157" customWidth="1"/>
    <col min="10784" max="10784" width="6.28515625" style="157" customWidth="1"/>
    <col min="10785" max="11011" width="11" style="157"/>
    <col min="11012" max="11012" width="4.140625" style="157" customWidth="1"/>
    <col min="11013" max="11013" width="8" style="157" customWidth="1"/>
    <col min="11014" max="11014" width="10.7109375" style="157" customWidth="1"/>
    <col min="11015" max="11015" width="8.140625" style="157" customWidth="1"/>
    <col min="11016" max="11021" width="8.42578125" style="157" customWidth="1"/>
    <col min="11022" max="11022" width="9.42578125" style="157" customWidth="1"/>
    <col min="11023" max="11023" width="71.42578125" style="157" customWidth="1"/>
    <col min="11024" max="11025" width="8.85546875" style="157" customWidth="1"/>
    <col min="11026" max="11026" width="30.7109375" style="157" customWidth="1"/>
    <col min="11027" max="11027" width="12.7109375" style="157" customWidth="1"/>
    <col min="11028" max="11028" width="11.85546875" style="157" customWidth="1"/>
    <col min="11029" max="11029" width="11" style="157" bestFit="1" customWidth="1"/>
    <col min="11030" max="11030" width="12.7109375" style="157" bestFit="1" customWidth="1"/>
    <col min="11031" max="11032" width="5.7109375" style="157" customWidth="1"/>
    <col min="11033" max="11034" width="10.7109375" style="157" customWidth="1"/>
    <col min="11035" max="11035" width="6.140625" style="157" customWidth="1"/>
    <col min="11036" max="11036" width="8.140625" style="157" customWidth="1"/>
    <col min="11037" max="11039" width="4.28515625" style="157" customWidth="1"/>
    <col min="11040" max="11040" width="6.28515625" style="157" customWidth="1"/>
    <col min="11041" max="11267" width="11" style="157"/>
    <col min="11268" max="11268" width="4.140625" style="157" customWidth="1"/>
    <col min="11269" max="11269" width="8" style="157" customWidth="1"/>
    <col min="11270" max="11270" width="10.7109375" style="157" customWidth="1"/>
    <col min="11271" max="11271" width="8.140625" style="157" customWidth="1"/>
    <col min="11272" max="11277" width="8.42578125" style="157" customWidth="1"/>
    <col min="11278" max="11278" width="9.42578125" style="157" customWidth="1"/>
    <col min="11279" max="11279" width="71.42578125" style="157" customWidth="1"/>
    <col min="11280" max="11281" width="8.85546875" style="157" customWidth="1"/>
    <col min="11282" max="11282" width="30.7109375" style="157" customWidth="1"/>
    <col min="11283" max="11283" width="12.7109375" style="157" customWidth="1"/>
    <col min="11284" max="11284" width="11.85546875" style="157" customWidth="1"/>
    <col min="11285" max="11285" width="11" style="157" bestFit="1" customWidth="1"/>
    <col min="11286" max="11286" width="12.7109375" style="157" bestFit="1" customWidth="1"/>
    <col min="11287" max="11288" width="5.7109375" style="157" customWidth="1"/>
    <col min="11289" max="11290" width="10.7109375" style="157" customWidth="1"/>
    <col min="11291" max="11291" width="6.140625" style="157" customWidth="1"/>
    <col min="11292" max="11292" width="8.140625" style="157" customWidth="1"/>
    <col min="11293" max="11295" width="4.28515625" style="157" customWidth="1"/>
    <col min="11296" max="11296" width="6.28515625" style="157" customWidth="1"/>
    <col min="11297" max="11523" width="11" style="157"/>
    <col min="11524" max="11524" width="4.140625" style="157" customWidth="1"/>
    <col min="11525" max="11525" width="8" style="157" customWidth="1"/>
    <col min="11526" max="11526" width="10.7109375" style="157" customWidth="1"/>
    <col min="11527" max="11527" width="8.140625" style="157" customWidth="1"/>
    <col min="11528" max="11533" width="8.42578125" style="157" customWidth="1"/>
    <col min="11534" max="11534" width="9.42578125" style="157" customWidth="1"/>
    <col min="11535" max="11535" width="71.42578125" style="157" customWidth="1"/>
    <col min="11536" max="11537" width="8.85546875" style="157" customWidth="1"/>
    <col min="11538" max="11538" width="30.7109375" style="157" customWidth="1"/>
    <col min="11539" max="11539" width="12.7109375" style="157" customWidth="1"/>
    <col min="11540" max="11540" width="11.85546875" style="157" customWidth="1"/>
    <col min="11541" max="11541" width="11" style="157" bestFit="1" customWidth="1"/>
    <col min="11542" max="11542" width="12.7109375" style="157" bestFit="1" customWidth="1"/>
    <col min="11543" max="11544" width="5.7109375" style="157" customWidth="1"/>
    <col min="11545" max="11546" width="10.7109375" style="157" customWidth="1"/>
    <col min="11547" max="11547" width="6.140625" style="157" customWidth="1"/>
    <col min="11548" max="11548" width="8.140625" style="157" customWidth="1"/>
    <col min="11549" max="11551" width="4.28515625" style="157" customWidth="1"/>
    <col min="11552" max="11552" width="6.28515625" style="157" customWidth="1"/>
    <col min="11553" max="11779" width="11" style="157"/>
    <col min="11780" max="11780" width="4.140625" style="157" customWidth="1"/>
    <col min="11781" max="11781" width="8" style="157" customWidth="1"/>
    <col min="11782" max="11782" width="10.7109375" style="157" customWidth="1"/>
    <col min="11783" max="11783" width="8.140625" style="157" customWidth="1"/>
    <col min="11784" max="11789" width="8.42578125" style="157" customWidth="1"/>
    <col min="11790" max="11790" width="9.42578125" style="157" customWidth="1"/>
    <col min="11791" max="11791" width="71.42578125" style="157" customWidth="1"/>
    <col min="11792" max="11793" width="8.85546875" style="157" customWidth="1"/>
    <col min="11794" max="11794" width="30.7109375" style="157" customWidth="1"/>
    <col min="11795" max="11795" width="12.7109375" style="157" customWidth="1"/>
    <col min="11796" max="11796" width="11.85546875" style="157" customWidth="1"/>
    <col min="11797" max="11797" width="11" style="157" bestFit="1" customWidth="1"/>
    <col min="11798" max="11798" width="12.7109375" style="157" bestFit="1" customWidth="1"/>
    <col min="11799" max="11800" width="5.7109375" style="157" customWidth="1"/>
    <col min="11801" max="11802" width="10.7109375" style="157" customWidth="1"/>
    <col min="11803" max="11803" width="6.140625" style="157" customWidth="1"/>
    <col min="11804" max="11804" width="8.140625" style="157" customWidth="1"/>
    <col min="11805" max="11807" width="4.28515625" style="157" customWidth="1"/>
    <col min="11808" max="11808" width="6.28515625" style="157" customWidth="1"/>
    <col min="11809" max="12035" width="11" style="157"/>
    <col min="12036" max="12036" width="4.140625" style="157" customWidth="1"/>
    <col min="12037" max="12037" width="8" style="157" customWidth="1"/>
    <col min="12038" max="12038" width="10.7109375" style="157" customWidth="1"/>
    <col min="12039" max="12039" width="8.140625" style="157" customWidth="1"/>
    <col min="12040" max="12045" width="8.42578125" style="157" customWidth="1"/>
    <col min="12046" max="12046" width="9.42578125" style="157" customWidth="1"/>
    <col min="12047" max="12047" width="71.42578125" style="157" customWidth="1"/>
    <col min="12048" max="12049" width="8.85546875" style="157" customWidth="1"/>
    <col min="12050" max="12050" width="30.7109375" style="157" customWidth="1"/>
    <col min="12051" max="12051" width="12.7109375" style="157" customWidth="1"/>
    <col min="12052" max="12052" width="11.85546875" style="157" customWidth="1"/>
    <col min="12053" max="12053" width="11" style="157" bestFit="1" customWidth="1"/>
    <col min="12054" max="12054" width="12.7109375" style="157" bestFit="1" customWidth="1"/>
    <col min="12055" max="12056" width="5.7109375" style="157" customWidth="1"/>
    <col min="12057" max="12058" width="10.7109375" style="157" customWidth="1"/>
    <col min="12059" max="12059" width="6.140625" style="157" customWidth="1"/>
    <col min="12060" max="12060" width="8.140625" style="157" customWidth="1"/>
    <col min="12061" max="12063" width="4.28515625" style="157" customWidth="1"/>
    <col min="12064" max="12064" width="6.28515625" style="157" customWidth="1"/>
    <col min="12065" max="12291" width="11" style="157"/>
    <col min="12292" max="12292" width="4.140625" style="157" customWidth="1"/>
    <col min="12293" max="12293" width="8" style="157" customWidth="1"/>
    <col min="12294" max="12294" width="10.7109375" style="157" customWidth="1"/>
    <col min="12295" max="12295" width="8.140625" style="157" customWidth="1"/>
    <col min="12296" max="12301" width="8.42578125" style="157" customWidth="1"/>
    <col min="12302" max="12302" width="9.42578125" style="157" customWidth="1"/>
    <col min="12303" max="12303" width="71.42578125" style="157" customWidth="1"/>
    <col min="12304" max="12305" width="8.85546875" style="157" customWidth="1"/>
    <col min="12306" max="12306" width="30.7109375" style="157" customWidth="1"/>
    <col min="12307" max="12307" width="12.7109375" style="157" customWidth="1"/>
    <col min="12308" max="12308" width="11.85546875" style="157" customWidth="1"/>
    <col min="12309" max="12309" width="11" style="157" bestFit="1" customWidth="1"/>
    <col min="12310" max="12310" width="12.7109375" style="157" bestFit="1" customWidth="1"/>
    <col min="12311" max="12312" width="5.7109375" style="157" customWidth="1"/>
    <col min="12313" max="12314" width="10.7109375" style="157" customWidth="1"/>
    <col min="12315" max="12315" width="6.140625" style="157" customWidth="1"/>
    <col min="12316" max="12316" width="8.140625" style="157" customWidth="1"/>
    <col min="12317" max="12319" width="4.28515625" style="157" customWidth="1"/>
    <col min="12320" max="12320" width="6.28515625" style="157" customWidth="1"/>
    <col min="12321" max="12547" width="11" style="157"/>
    <col min="12548" max="12548" width="4.140625" style="157" customWidth="1"/>
    <col min="12549" max="12549" width="8" style="157" customWidth="1"/>
    <col min="12550" max="12550" width="10.7109375" style="157" customWidth="1"/>
    <col min="12551" max="12551" width="8.140625" style="157" customWidth="1"/>
    <col min="12552" max="12557" width="8.42578125" style="157" customWidth="1"/>
    <col min="12558" max="12558" width="9.42578125" style="157" customWidth="1"/>
    <col min="12559" max="12559" width="71.42578125" style="157" customWidth="1"/>
    <col min="12560" max="12561" width="8.85546875" style="157" customWidth="1"/>
    <col min="12562" max="12562" width="30.7109375" style="157" customWidth="1"/>
    <col min="12563" max="12563" width="12.7109375" style="157" customWidth="1"/>
    <col min="12564" max="12564" width="11.85546875" style="157" customWidth="1"/>
    <col min="12565" max="12565" width="11" style="157" bestFit="1" customWidth="1"/>
    <col min="12566" max="12566" width="12.7109375" style="157" bestFit="1" customWidth="1"/>
    <col min="12567" max="12568" width="5.7109375" style="157" customWidth="1"/>
    <col min="12569" max="12570" width="10.7109375" style="157" customWidth="1"/>
    <col min="12571" max="12571" width="6.140625" style="157" customWidth="1"/>
    <col min="12572" max="12572" width="8.140625" style="157" customWidth="1"/>
    <col min="12573" max="12575" width="4.28515625" style="157" customWidth="1"/>
    <col min="12576" max="12576" width="6.28515625" style="157" customWidth="1"/>
    <col min="12577" max="12803" width="11" style="157"/>
    <col min="12804" max="12804" width="4.140625" style="157" customWidth="1"/>
    <col min="12805" max="12805" width="8" style="157" customWidth="1"/>
    <col min="12806" max="12806" width="10.7109375" style="157" customWidth="1"/>
    <col min="12807" max="12807" width="8.140625" style="157" customWidth="1"/>
    <col min="12808" max="12813" width="8.42578125" style="157" customWidth="1"/>
    <col min="12814" max="12814" width="9.42578125" style="157" customWidth="1"/>
    <col min="12815" max="12815" width="71.42578125" style="157" customWidth="1"/>
    <col min="12816" max="12817" width="8.85546875" style="157" customWidth="1"/>
    <col min="12818" max="12818" width="30.7109375" style="157" customWidth="1"/>
    <col min="12819" max="12819" width="12.7109375" style="157" customWidth="1"/>
    <col min="12820" max="12820" width="11.85546875" style="157" customWidth="1"/>
    <col min="12821" max="12821" width="11" style="157" bestFit="1" customWidth="1"/>
    <col min="12822" max="12822" width="12.7109375" style="157" bestFit="1" customWidth="1"/>
    <col min="12823" max="12824" width="5.7109375" style="157" customWidth="1"/>
    <col min="12825" max="12826" width="10.7109375" style="157" customWidth="1"/>
    <col min="12827" max="12827" width="6.140625" style="157" customWidth="1"/>
    <col min="12828" max="12828" width="8.140625" style="157" customWidth="1"/>
    <col min="12829" max="12831" width="4.28515625" style="157" customWidth="1"/>
    <col min="12832" max="12832" width="6.28515625" style="157" customWidth="1"/>
    <col min="12833" max="13059" width="11" style="157"/>
    <col min="13060" max="13060" width="4.140625" style="157" customWidth="1"/>
    <col min="13061" max="13061" width="8" style="157" customWidth="1"/>
    <col min="13062" max="13062" width="10.7109375" style="157" customWidth="1"/>
    <col min="13063" max="13063" width="8.140625" style="157" customWidth="1"/>
    <col min="13064" max="13069" width="8.42578125" style="157" customWidth="1"/>
    <col min="13070" max="13070" width="9.42578125" style="157" customWidth="1"/>
    <col min="13071" max="13071" width="71.42578125" style="157" customWidth="1"/>
    <col min="13072" max="13073" width="8.85546875" style="157" customWidth="1"/>
    <col min="13074" max="13074" width="30.7109375" style="157" customWidth="1"/>
    <col min="13075" max="13075" width="12.7109375" style="157" customWidth="1"/>
    <col min="13076" max="13076" width="11.85546875" style="157" customWidth="1"/>
    <col min="13077" max="13077" width="11" style="157" bestFit="1" customWidth="1"/>
    <col min="13078" max="13078" width="12.7109375" style="157" bestFit="1" customWidth="1"/>
    <col min="13079" max="13080" width="5.7109375" style="157" customWidth="1"/>
    <col min="13081" max="13082" width="10.7109375" style="157" customWidth="1"/>
    <col min="13083" max="13083" width="6.140625" style="157" customWidth="1"/>
    <col min="13084" max="13084" width="8.140625" style="157" customWidth="1"/>
    <col min="13085" max="13087" width="4.28515625" style="157" customWidth="1"/>
    <col min="13088" max="13088" width="6.28515625" style="157" customWidth="1"/>
    <col min="13089" max="13315" width="11" style="157"/>
    <col min="13316" max="13316" width="4.140625" style="157" customWidth="1"/>
    <col min="13317" max="13317" width="8" style="157" customWidth="1"/>
    <col min="13318" max="13318" width="10.7109375" style="157" customWidth="1"/>
    <col min="13319" max="13319" width="8.140625" style="157" customWidth="1"/>
    <col min="13320" max="13325" width="8.42578125" style="157" customWidth="1"/>
    <col min="13326" max="13326" width="9.42578125" style="157" customWidth="1"/>
    <col min="13327" max="13327" width="71.42578125" style="157" customWidth="1"/>
    <col min="13328" max="13329" width="8.85546875" style="157" customWidth="1"/>
    <col min="13330" max="13330" width="30.7109375" style="157" customWidth="1"/>
    <col min="13331" max="13331" width="12.7109375" style="157" customWidth="1"/>
    <col min="13332" max="13332" width="11.85546875" style="157" customWidth="1"/>
    <col min="13333" max="13333" width="11" style="157" bestFit="1" customWidth="1"/>
    <col min="13334" max="13334" width="12.7109375" style="157" bestFit="1" customWidth="1"/>
    <col min="13335" max="13336" width="5.7109375" style="157" customWidth="1"/>
    <col min="13337" max="13338" width="10.7109375" style="157" customWidth="1"/>
    <col min="13339" max="13339" width="6.140625" style="157" customWidth="1"/>
    <col min="13340" max="13340" width="8.140625" style="157" customWidth="1"/>
    <col min="13341" max="13343" width="4.28515625" style="157" customWidth="1"/>
    <col min="13344" max="13344" width="6.28515625" style="157" customWidth="1"/>
    <col min="13345" max="13571" width="11" style="157"/>
    <col min="13572" max="13572" width="4.140625" style="157" customWidth="1"/>
    <col min="13573" max="13573" width="8" style="157" customWidth="1"/>
    <col min="13574" max="13574" width="10.7109375" style="157" customWidth="1"/>
    <col min="13575" max="13575" width="8.140625" style="157" customWidth="1"/>
    <col min="13576" max="13581" width="8.42578125" style="157" customWidth="1"/>
    <col min="13582" max="13582" width="9.42578125" style="157" customWidth="1"/>
    <col min="13583" max="13583" width="71.42578125" style="157" customWidth="1"/>
    <col min="13584" max="13585" width="8.85546875" style="157" customWidth="1"/>
    <col min="13586" max="13586" width="30.7109375" style="157" customWidth="1"/>
    <col min="13587" max="13587" width="12.7109375" style="157" customWidth="1"/>
    <col min="13588" max="13588" width="11.85546875" style="157" customWidth="1"/>
    <col min="13589" max="13589" width="11" style="157" bestFit="1" customWidth="1"/>
    <col min="13590" max="13590" width="12.7109375" style="157" bestFit="1" customWidth="1"/>
    <col min="13591" max="13592" width="5.7109375" style="157" customWidth="1"/>
    <col min="13593" max="13594" width="10.7109375" style="157" customWidth="1"/>
    <col min="13595" max="13595" width="6.140625" style="157" customWidth="1"/>
    <col min="13596" max="13596" width="8.140625" style="157" customWidth="1"/>
    <col min="13597" max="13599" width="4.28515625" style="157" customWidth="1"/>
    <col min="13600" max="13600" width="6.28515625" style="157" customWidth="1"/>
    <col min="13601" max="13827" width="11" style="157"/>
    <col min="13828" max="13828" width="4.140625" style="157" customWidth="1"/>
    <col min="13829" max="13829" width="8" style="157" customWidth="1"/>
    <col min="13830" max="13830" width="10.7109375" style="157" customWidth="1"/>
    <col min="13831" max="13831" width="8.140625" style="157" customWidth="1"/>
    <col min="13832" max="13837" width="8.42578125" style="157" customWidth="1"/>
    <col min="13838" max="13838" width="9.42578125" style="157" customWidth="1"/>
    <col min="13839" max="13839" width="71.42578125" style="157" customWidth="1"/>
    <col min="13840" max="13841" width="8.85546875" style="157" customWidth="1"/>
    <col min="13842" max="13842" width="30.7109375" style="157" customWidth="1"/>
    <col min="13843" max="13843" width="12.7109375" style="157" customWidth="1"/>
    <col min="13844" max="13844" width="11.85546875" style="157" customWidth="1"/>
    <col min="13845" max="13845" width="11" style="157" bestFit="1" customWidth="1"/>
    <col min="13846" max="13846" width="12.7109375" style="157" bestFit="1" customWidth="1"/>
    <col min="13847" max="13848" width="5.7109375" style="157" customWidth="1"/>
    <col min="13849" max="13850" width="10.7109375" style="157" customWidth="1"/>
    <col min="13851" max="13851" width="6.140625" style="157" customWidth="1"/>
    <col min="13852" max="13852" width="8.140625" style="157" customWidth="1"/>
    <col min="13853" max="13855" width="4.28515625" style="157" customWidth="1"/>
    <col min="13856" max="13856" width="6.28515625" style="157" customWidth="1"/>
    <col min="13857" max="14083" width="11" style="157"/>
    <col min="14084" max="14084" width="4.140625" style="157" customWidth="1"/>
    <col min="14085" max="14085" width="8" style="157" customWidth="1"/>
    <col min="14086" max="14086" width="10.7109375" style="157" customWidth="1"/>
    <col min="14087" max="14087" width="8.140625" style="157" customWidth="1"/>
    <col min="14088" max="14093" width="8.42578125" style="157" customWidth="1"/>
    <col min="14094" max="14094" width="9.42578125" style="157" customWidth="1"/>
    <col min="14095" max="14095" width="71.42578125" style="157" customWidth="1"/>
    <col min="14096" max="14097" width="8.85546875" style="157" customWidth="1"/>
    <col min="14098" max="14098" width="30.7109375" style="157" customWidth="1"/>
    <col min="14099" max="14099" width="12.7109375" style="157" customWidth="1"/>
    <col min="14100" max="14100" width="11.85546875" style="157" customWidth="1"/>
    <col min="14101" max="14101" width="11" style="157" bestFit="1" customWidth="1"/>
    <col min="14102" max="14102" width="12.7109375" style="157" bestFit="1" customWidth="1"/>
    <col min="14103" max="14104" width="5.7109375" style="157" customWidth="1"/>
    <col min="14105" max="14106" width="10.7109375" style="157" customWidth="1"/>
    <col min="14107" max="14107" width="6.140625" style="157" customWidth="1"/>
    <col min="14108" max="14108" width="8.140625" style="157" customWidth="1"/>
    <col min="14109" max="14111" width="4.28515625" style="157" customWidth="1"/>
    <col min="14112" max="14112" width="6.28515625" style="157" customWidth="1"/>
    <col min="14113" max="14339" width="11" style="157"/>
    <col min="14340" max="14340" width="4.140625" style="157" customWidth="1"/>
    <col min="14341" max="14341" width="8" style="157" customWidth="1"/>
    <col min="14342" max="14342" width="10.7109375" style="157" customWidth="1"/>
    <col min="14343" max="14343" width="8.140625" style="157" customWidth="1"/>
    <col min="14344" max="14349" width="8.42578125" style="157" customWidth="1"/>
    <col min="14350" max="14350" width="9.42578125" style="157" customWidth="1"/>
    <col min="14351" max="14351" width="71.42578125" style="157" customWidth="1"/>
    <col min="14352" max="14353" width="8.85546875" style="157" customWidth="1"/>
    <col min="14354" max="14354" width="30.7109375" style="157" customWidth="1"/>
    <col min="14355" max="14355" width="12.7109375" style="157" customWidth="1"/>
    <col min="14356" max="14356" width="11.85546875" style="157" customWidth="1"/>
    <col min="14357" max="14357" width="11" style="157" bestFit="1" customWidth="1"/>
    <col min="14358" max="14358" width="12.7109375" style="157" bestFit="1" customWidth="1"/>
    <col min="14359" max="14360" width="5.7109375" style="157" customWidth="1"/>
    <col min="14361" max="14362" width="10.7109375" style="157" customWidth="1"/>
    <col min="14363" max="14363" width="6.140625" style="157" customWidth="1"/>
    <col min="14364" max="14364" width="8.140625" style="157" customWidth="1"/>
    <col min="14365" max="14367" width="4.28515625" style="157" customWidth="1"/>
    <col min="14368" max="14368" width="6.28515625" style="157" customWidth="1"/>
    <col min="14369" max="14595" width="11" style="157"/>
    <col min="14596" max="14596" width="4.140625" style="157" customWidth="1"/>
    <col min="14597" max="14597" width="8" style="157" customWidth="1"/>
    <col min="14598" max="14598" width="10.7109375" style="157" customWidth="1"/>
    <col min="14599" max="14599" width="8.140625" style="157" customWidth="1"/>
    <col min="14600" max="14605" width="8.42578125" style="157" customWidth="1"/>
    <col min="14606" max="14606" width="9.42578125" style="157" customWidth="1"/>
    <col min="14607" max="14607" width="71.42578125" style="157" customWidth="1"/>
    <col min="14608" max="14609" width="8.85546875" style="157" customWidth="1"/>
    <col min="14610" max="14610" width="30.7109375" style="157" customWidth="1"/>
    <col min="14611" max="14611" width="12.7109375" style="157" customWidth="1"/>
    <col min="14612" max="14612" width="11.85546875" style="157" customWidth="1"/>
    <col min="14613" max="14613" width="11" style="157" bestFit="1" customWidth="1"/>
    <col min="14614" max="14614" width="12.7109375" style="157" bestFit="1" customWidth="1"/>
    <col min="14615" max="14616" width="5.7109375" style="157" customWidth="1"/>
    <col min="14617" max="14618" width="10.7109375" style="157" customWidth="1"/>
    <col min="14619" max="14619" width="6.140625" style="157" customWidth="1"/>
    <col min="14620" max="14620" width="8.140625" style="157" customWidth="1"/>
    <col min="14621" max="14623" width="4.28515625" style="157" customWidth="1"/>
    <col min="14624" max="14624" width="6.28515625" style="157" customWidth="1"/>
    <col min="14625" max="14851" width="11" style="157"/>
    <col min="14852" max="14852" width="4.140625" style="157" customWidth="1"/>
    <col min="14853" max="14853" width="8" style="157" customWidth="1"/>
    <col min="14854" max="14854" width="10.7109375" style="157" customWidth="1"/>
    <col min="14855" max="14855" width="8.140625" style="157" customWidth="1"/>
    <col min="14856" max="14861" width="8.42578125" style="157" customWidth="1"/>
    <col min="14862" max="14862" width="9.42578125" style="157" customWidth="1"/>
    <col min="14863" max="14863" width="71.42578125" style="157" customWidth="1"/>
    <col min="14864" max="14865" width="8.85546875" style="157" customWidth="1"/>
    <col min="14866" max="14866" width="30.7109375" style="157" customWidth="1"/>
    <col min="14867" max="14867" width="12.7109375" style="157" customWidth="1"/>
    <col min="14868" max="14868" width="11.85546875" style="157" customWidth="1"/>
    <col min="14869" max="14869" width="11" style="157" bestFit="1" customWidth="1"/>
    <col min="14870" max="14870" width="12.7109375" style="157" bestFit="1" customWidth="1"/>
    <col min="14871" max="14872" width="5.7109375" style="157" customWidth="1"/>
    <col min="14873" max="14874" width="10.7109375" style="157" customWidth="1"/>
    <col min="14875" max="14875" width="6.140625" style="157" customWidth="1"/>
    <col min="14876" max="14876" width="8.140625" style="157" customWidth="1"/>
    <col min="14877" max="14879" width="4.28515625" style="157" customWidth="1"/>
    <col min="14880" max="14880" width="6.28515625" style="157" customWidth="1"/>
    <col min="14881" max="15107" width="11" style="157"/>
    <col min="15108" max="15108" width="4.140625" style="157" customWidth="1"/>
    <col min="15109" max="15109" width="8" style="157" customWidth="1"/>
    <col min="15110" max="15110" width="10.7109375" style="157" customWidth="1"/>
    <col min="15111" max="15111" width="8.140625" style="157" customWidth="1"/>
    <col min="15112" max="15117" width="8.42578125" style="157" customWidth="1"/>
    <col min="15118" max="15118" width="9.42578125" style="157" customWidth="1"/>
    <col min="15119" max="15119" width="71.42578125" style="157" customWidth="1"/>
    <col min="15120" max="15121" width="8.85546875" style="157" customWidth="1"/>
    <col min="15122" max="15122" width="30.7109375" style="157" customWidth="1"/>
    <col min="15123" max="15123" width="12.7109375" style="157" customWidth="1"/>
    <col min="15124" max="15124" width="11.85546875" style="157" customWidth="1"/>
    <col min="15125" max="15125" width="11" style="157" bestFit="1" customWidth="1"/>
    <col min="15126" max="15126" width="12.7109375" style="157" bestFit="1" customWidth="1"/>
    <col min="15127" max="15128" width="5.7109375" style="157" customWidth="1"/>
    <col min="15129" max="15130" width="10.7109375" style="157" customWidth="1"/>
    <col min="15131" max="15131" width="6.140625" style="157" customWidth="1"/>
    <col min="15132" max="15132" width="8.140625" style="157" customWidth="1"/>
    <col min="15133" max="15135" width="4.28515625" style="157" customWidth="1"/>
    <col min="15136" max="15136" width="6.28515625" style="157" customWidth="1"/>
    <col min="15137" max="15363" width="11" style="157"/>
    <col min="15364" max="15364" width="4.140625" style="157" customWidth="1"/>
    <col min="15365" max="15365" width="8" style="157" customWidth="1"/>
    <col min="15366" max="15366" width="10.7109375" style="157" customWidth="1"/>
    <col min="15367" max="15367" width="8.140625" style="157" customWidth="1"/>
    <col min="15368" max="15373" width="8.42578125" style="157" customWidth="1"/>
    <col min="15374" max="15374" width="9.42578125" style="157" customWidth="1"/>
    <col min="15375" max="15375" width="71.42578125" style="157" customWidth="1"/>
    <col min="15376" max="15377" width="8.85546875" style="157" customWidth="1"/>
    <col min="15378" max="15378" width="30.7109375" style="157" customWidth="1"/>
    <col min="15379" max="15379" width="12.7109375" style="157" customWidth="1"/>
    <col min="15380" max="15380" width="11.85546875" style="157" customWidth="1"/>
    <col min="15381" max="15381" width="11" style="157" bestFit="1" customWidth="1"/>
    <col min="15382" max="15382" width="12.7109375" style="157" bestFit="1" customWidth="1"/>
    <col min="15383" max="15384" width="5.7109375" style="157" customWidth="1"/>
    <col min="15385" max="15386" width="10.7109375" style="157" customWidth="1"/>
    <col min="15387" max="15387" width="6.140625" style="157" customWidth="1"/>
    <col min="15388" max="15388" width="8.140625" style="157" customWidth="1"/>
    <col min="15389" max="15391" width="4.28515625" style="157" customWidth="1"/>
    <col min="15392" max="15392" width="6.28515625" style="157" customWidth="1"/>
    <col min="15393" max="15619" width="11" style="157"/>
    <col min="15620" max="15620" width="4.140625" style="157" customWidth="1"/>
    <col min="15621" max="15621" width="8" style="157" customWidth="1"/>
    <col min="15622" max="15622" width="10.7109375" style="157" customWidth="1"/>
    <col min="15623" max="15623" width="8.140625" style="157" customWidth="1"/>
    <col min="15624" max="15629" width="8.42578125" style="157" customWidth="1"/>
    <col min="15630" max="15630" width="9.42578125" style="157" customWidth="1"/>
    <col min="15631" max="15631" width="71.42578125" style="157" customWidth="1"/>
    <col min="15632" max="15633" width="8.85546875" style="157" customWidth="1"/>
    <col min="15634" max="15634" width="30.7109375" style="157" customWidth="1"/>
    <col min="15635" max="15635" width="12.7109375" style="157" customWidth="1"/>
    <col min="15636" max="15636" width="11.85546875" style="157" customWidth="1"/>
    <col min="15637" max="15637" width="11" style="157" bestFit="1" customWidth="1"/>
    <col min="15638" max="15638" width="12.7109375" style="157" bestFit="1" customWidth="1"/>
    <col min="15639" max="15640" width="5.7109375" style="157" customWidth="1"/>
    <col min="15641" max="15642" width="10.7109375" style="157" customWidth="1"/>
    <col min="15643" max="15643" width="6.140625" style="157" customWidth="1"/>
    <col min="15644" max="15644" width="8.140625" style="157" customWidth="1"/>
    <col min="15645" max="15647" width="4.28515625" style="157" customWidth="1"/>
    <col min="15648" max="15648" width="6.28515625" style="157" customWidth="1"/>
    <col min="15649" max="15875" width="11" style="157"/>
    <col min="15876" max="15876" width="4.140625" style="157" customWidth="1"/>
    <col min="15877" max="15877" width="8" style="157" customWidth="1"/>
    <col min="15878" max="15878" width="10.7109375" style="157" customWidth="1"/>
    <col min="15879" max="15879" width="8.140625" style="157" customWidth="1"/>
    <col min="15880" max="15885" width="8.42578125" style="157" customWidth="1"/>
    <col min="15886" max="15886" width="9.42578125" style="157" customWidth="1"/>
    <col min="15887" max="15887" width="71.42578125" style="157" customWidth="1"/>
    <col min="15888" max="15889" width="8.85546875" style="157" customWidth="1"/>
    <col min="15890" max="15890" width="30.7109375" style="157" customWidth="1"/>
    <col min="15891" max="15891" width="12.7109375" style="157" customWidth="1"/>
    <col min="15892" max="15892" width="11.85546875" style="157" customWidth="1"/>
    <col min="15893" max="15893" width="11" style="157" bestFit="1" customWidth="1"/>
    <col min="15894" max="15894" width="12.7109375" style="157" bestFit="1" customWidth="1"/>
    <col min="15895" max="15896" width="5.7109375" style="157" customWidth="1"/>
    <col min="15897" max="15898" width="10.7109375" style="157" customWidth="1"/>
    <col min="15899" max="15899" width="6.140625" style="157" customWidth="1"/>
    <col min="15900" max="15900" width="8.140625" style="157" customWidth="1"/>
    <col min="15901" max="15903" width="4.28515625" style="157" customWidth="1"/>
    <col min="15904" max="15904" width="6.28515625" style="157" customWidth="1"/>
    <col min="15905" max="16131" width="11" style="157"/>
    <col min="16132" max="16132" width="4.140625" style="157" customWidth="1"/>
    <col min="16133" max="16133" width="8" style="157" customWidth="1"/>
    <col min="16134" max="16134" width="10.7109375" style="157" customWidth="1"/>
    <col min="16135" max="16135" width="8.140625" style="157" customWidth="1"/>
    <col min="16136" max="16141" width="8.42578125" style="157" customWidth="1"/>
    <col min="16142" max="16142" width="9.42578125" style="157" customWidth="1"/>
    <col min="16143" max="16143" width="71.42578125" style="157" customWidth="1"/>
    <col min="16144" max="16145" width="8.85546875" style="157" customWidth="1"/>
    <col min="16146" max="16146" width="30.7109375" style="157" customWidth="1"/>
    <col min="16147" max="16147" width="12.7109375" style="157" customWidth="1"/>
    <col min="16148" max="16148" width="11.85546875" style="157" customWidth="1"/>
    <col min="16149" max="16149" width="11" style="157" bestFit="1" customWidth="1"/>
    <col min="16150" max="16150" width="12.7109375" style="157" bestFit="1" customWidth="1"/>
    <col min="16151" max="16152" width="5.7109375" style="157" customWidth="1"/>
    <col min="16153" max="16154" width="10.7109375" style="157" customWidth="1"/>
    <col min="16155" max="16155" width="6.140625" style="157" customWidth="1"/>
    <col min="16156" max="16156" width="8.140625" style="157" customWidth="1"/>
    <col min="16157" max="16159" width="4.28515625" style="157" customWidth="1"/>
    <col min="16160" max="16160" width="6.28515625" style="157" customWidth="1"/>
    <col min="16161" max="16383" width="11" style="157"/>
    <col min="16384" max="16384" width="11" style="157" customWidth="1"/>
  </cols>
  <sheetData>
    <row r="1" spans="1:37" s="108" customFormat="1" ht="4.5" customHeight="1" x14ac:dyDescent="0.25">
      <c r="F1" s="109"/>
      <c r="G1" s="109"/>
      <c r="H1" s="109"/>
      <c r="I1" s="109"/>
      <c r="O1" s="110"/>
      <c r="P1" s="110"/>
      <c r="Q1" s="111"/>
      <c r="R1" s="111"/>
      <c r="S1" s="111"/>
      <c r="T1" s="111"/>
      <c r="AI1" s="112"/>
      <c r="AK1" s="112"/>
    </row>
    <row r="2" spans="1:37" s="108" customFormat="1" ht="18" customHeight="1" x14ac:dyDescent="0.25">
      <c r="A2" s="113" t="s">
        <v>0</v>
      </c>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I2" s="112"/>
      <c r="AK2" s="112"/>
    </row>
    <row r="3" spans="1:37" s="108" customFormat="1" ht="18.75" customHeight="1" thickBot="1" x14ac:dyDescent="0.3">
      <c r="A3" s="113" t="s">
        <v>221</v>
      </c>
      <c r="B3" s="113"/>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c r="AI3" s="112"/>
      <c r="AK3" s="112"/>
    </row>
    <row r="4" spans="1:37" s="108" customFormat="1" ht="15.75" customHeight="1" thickBot="1" x14ac:dyDescent="0.3">
      <c r="A4" s="65" t="s">
        <v>248</v>
      </c>
      <c r="B4" s="66"/>
      <c r="C4" s="66"/>
      <c r="D4" s="67"/>
      <c r="E4" s="114" t="s">
        <v>280</v>
      </c>
      <c r="F4" s="115"/>
      <c r="G4" s="116"/>
      <c r="H4" s="40" t="s">
        <v>249</v>
      </c>
      <c r="I4" s="56"/>
      <c r="J4" s="117"/>
      <c r="K4" s="118"/>
      <c r="L4" s="116"/>
      <c r="M4" s="119"/>
      <c r="N4" s="119"/>
      <c r="O4" s="120"/>
      <c r="P4" s="120"/>
      <c r="Q4" s="120"/>
      <c r="R4" s="120"/>
      <c r="S4" s="120"/>
      <c r="T4" s="120"/>
      <c r="U4" s="71" t="s">
        <v>794</v>
      </c>
      <c r="V4" s="72"/>
      <c r="W4" s="72"/>
      <c r="X4" s="72"/>
      <c r="Y4" s="72"/>
      <c r="Z4" s="72"/>
      <c r="AA4" s="72"/>
      <c r="AB4" s="72"/>
      <c r="AC4" s="72"/>
      <c r="AD4" s="72"/>
      <c r="AE4" s="72"/>
      <c r="AF4" s="73"/>
      <c r="AI4" s="112"/>
      <c r="AK4" s="112"/>
    </row>
    <row r="5" spans="1:37" s="108" customFormat="1" ht="27.75" customHeight="1" thickBot="1" x14ac:dyDescent="0.3">
      <c r="A5" s="68" t="s">
        <v>244</v>
      </c>
      <c r="B5" s="69"/>
      <c r="C5" s="69"/>
      <c r="D5" s="70"/>
      <c r="E5" s="121">
        <v>82160597981</v>
      </c>
      <c r="F5" s="116"/>
      <c r="G5" s="122"/>
      <c r="H5" s="41" t="s">
        <v>250</v>
      </c>
      <c r="I5" s="123">
        <v>924000000</v>
      </c>
      <c r="J5" s="124"/>
      <c r="K5" s="125"/>
      <c r="L5" s="116"/>
      <c r="M5" s="116"/>
      <c r="N5" s="116"/>
      <c r="O5" s="120"/>
      <c r="P5" s="120"/>
      <c r="Q5" s="120"/>
      <c r="R5" s="120"/>
      <c r="S5" s="120"/>
      <c r="T5" s="120"/>
      <c r="U5" s="120"/>
      <c r="V5" s="72"/>
      <c r="W5" s="72"/>
      <c r="X5" s="72"/>
      <c r="Y5" s="72"/>
      <c r="Z5" s="72"/>
      <c r="AA5" s="72"/>
      <c r="AB5" s="72"/>
      <c r="AC5" s="72"/>
      <c r="AD5" s="72"/>
      <c r="AE5" s="72"/>
      <c r="AF5" s="72"/>
      <c r="AI5" s="112"/>
      <c r="AK5" s="112"/>
    </row>
    <row r="6" spans="1:37" s="108" customFormat="1" ht="27.75" customHeight="1" thickBot="1" x14ac:dyDescent="0.3">
      <c r="A6" s="57" t="s">
        <v>245</v>
      </c>
      <c r="B6" s="58"/>
      <c r="C6" s="58"/>
      <c r="D6" s="59"/>
      <c r="E6" s="121">
        <v>75986569083</v>
      </c>
      <c r="F6" s="116"/>
      <c r="G6" s="122"/>
      <c r="H6" s="42" t="s">
        <v>251</v>
      </c>
      <c r="I6" s="126">
        <v>1028820384</v>
      </c>
      <c r="J6" s="127"/>
      <c r="K6" s="128"/>
      <c r="L6" s="116"/>
      <c r="M6" s="116"/>
      <c r="N6" s="116"/>
      <c r="O6" s="120"/>
      <c r="P6" s="120"/>
      <c r="Q6" s="120"/>
      <c r="R6" s="120"/>
      <c r="S6" s="120"/>
      <c r="T6" s="120"/>
      <c r="U6" s="40" t="s">
        <v>154</v>
      </c>
      <c r="V6" s="117" t="s">
        <v>795</v>
      </c>
      <c r="W6" s="66"/>
      <c r="X6" s="66"/>
      <c r="Y6" s="66"/>
      <c r="Z6" s="66"/>
      <c r="AA6" s="66"/>
      <c r="AB6" s="66"/>
      <c r="AC6" s="66"/>
      <c r="AD6" s="66"/>
      <c r="AE6" s="66"/>
      <c r="AF6" s="118"/>
      <c r="AI6" s="112"/>
      <c r="AK6" s="112"/>
    </row>
    <row r="7" spans="1:37" s="108" customFormat="1" ht="15.75" customHeight="1" thickBot="1" x14ac:dyDescent="0.3">
      <c r="A7" s="129"/>
      <c r="B7" s="129"/>
      <c r="C7" s="129"/>
      <c r="D7" s="129"/>
      <c r="E7" s="129"/>
      <c r="F7" s="129"/>
      <c r="G7" s="129"/>
      <c r="H7" s="129"/>
      <c r="I7" s="129"/>
      <c r="J7" s="129"/>
      <c r="K7" s="129"/>
      <c r="L7" s="129"/>
      <c r="M7" s="129"/>
      <c r="N7" s="129"/>
      <c r="O7" s="120"/>
      <c r="P7" s="120"/>
      <c r="Q7" s="120"/>
      <c r="R7" s="120"/>
      <c r="S7" s="120"/>
      <c r="T7" s="120"/>
      <c r="U7" s="43" t="s">
        <v>155</v>
      </c>
      <c r="V7" s="130" t="s">
        <v>796</v>
      </c>
      <c r="W7" s="69"/>
      <c r="X7" s="69"/>
      <c r="Y7" s="69"/>
      <c r="Z7" s="69"/>
      <c r="AA7" s="69"/>
      <c r="AB7" s="69"/>
      <c r="AC7" s="69"/>
      <c r="AD7" s="69"/>
      <c r="AE7" s="69"/>
      <c r="AF7" s="131"/>
      <c r="AI7" s="112"/>
      <c r="AK7" s="112"/>
    </row>
    <row r="8" spans="1:37" s="108" customFormat="1" ht="33" customHeight="1" x14ac:dyDescent="0.25">
      <c r="A8" s="65" t="s">
        <v>246</v>
      </c>
      <c r="B8" s="66"/>
      <c r="C8" s="66"/>
      <c r="D8" s="67"/>
      <c r="E8" s="114"/>
      <c r="F8" s="132"/>
      <c r="G8" s="119"/>
      <c r="H8" s="119"/>
      <c r="I8" s="133"/>
      <c r="J8" s="119"/>
      <c r="K8" s="119"/>
      <c r="L8" s="119"/>
      <c r="M8" s="119"/>
      <c r="N8" s="119"/>
      <c r="O8" s="120"/>
      <c r="P8" s="120"/>
      <c r="Q8" s="120"/>
      <c r="R8" s="120"/>
      <c r="S8" s="120"/>
      <c r="T8" s="120"/>
      <c r="U8" s="41" t="s">
        <v>156</v>
      </c>
      <c r="V8" s="130">
        <v>3007652831</v>
      </c>
      <c r="W8" s="69"/>
      <c r="X8" s="69"/>
      <c r="Y8" s="69"/>
      <c r="Z8" s="69"/>
      <c r="AA8" s="69"/>
      <c r="AB8" s="69"/>
      <c r="AC8" s="69"/>
      <c r="AD8" s="69"/>
      <c r="AE8" s="69"/>
      <c r="AF8" s="131"/>
      <c r="AH8" s="134"/>
      <c r="AI8" s="135"/>
      <c r="AK8" s="112"/>
    </row>
    <row r="9" spans="1:37" s="108" customFormat="1" ht="28.5" customHeight="1" thickBot="1" x14ac:dyDescent="0.3">
      <c r="A9" s="57" t="s">
        <v>247</v>
      </c>
      <c r="B9" s="58"/>
      <c r="C9" s="58"/>
      <c r="D9" s="59"/>
      <c r="E9" s="136"/>
      <c r="F9" s="137"/>
      <c r="G9" s="138"/>
      <c r="H9" s="138"/>
      <c r="I9" s="133"/>
      <c r="J9" s="138"/>
      <c r="K9" s="138"/>
      <c r="L9" s="138"/>
      <c r="M9" s="138"/>
      <c r="N9" s="138"/>
      <c r="O9" s="120"/>
      <c r="P9" s="120"/>
      <c r="Q9" s="120"/>
      <c r="R9" s="120"/>
      <c r="S9" s="120"/>
      <c r="T9" s="120"/>
      <c r="U9" s="44" t="s">
        <v>157</v>
      </c>
      <c r="V9" s="139" t="s">
        <v>797</v>
      </c>
      <c r="W9" s="140"/>
      <c r="X9" s="140"/>
      <c r="Y9" s="140"/>
      <c r="Z9" s="140"/>
      <c r="AA9" s="140"/>
      <c r="AB9" s="140"/>
      <c r="AC9" s="140"/>
      <c r="AD9" s="140"/>
      <c r="AE9" s="140"/>
      <c r="AF9" s="141"/>
      <c r="AI9" s="112"/>
      <c r="AK9" s="112"/>
    </row>
    <row r="10" spans="1:37" s="134" customFormat="1" ht="22.5" customHeight="1" x14ac:dyDescent="0.25">
      <c r="A10" s="83" t="s">
        <v>1</v>
      </c>
      <c r="B10" s="61"/>
      <c r="C10" s="61"/>
      <c r="D10" s="61"/>
      <c r="E10" s="61"/>
      <c r="F10" s="61"/>
      <c r="G10" s="61"/>
      <c r="H10" s="61"/>
      <c r="I10" s="61"/>
      <c r="J10" s="61"/>
      <c r="K10" s="61"/>
      <c r="L10" s="61"/>
      <c r="M10" s="61"/>
      <c r="N10" s="62"/>
      <c r="O10" s="60" t="s">
        <v>2</v>
      </c>
      <c r="P10" s="61"/>
      <c r="Q10" s="61"/>
      <c r="R10" s="61"/>
      <c r="S10" s="61"/>
      <c r="T10" s="61"/>
      <c r="U10" s="62"/>
      <c r="V10" s="60" t="s">
        <v>3</v>
      </c>
      <c r="W10" s="61"/>
      <c r="X10" s="61"/>
      <c r="Y10" s="61"/>
      <c r="Z10" s="62"/>
      <c r="AA10" s="60" t="s">
        <v>4</v>
      </c>
      <c r="AB10" s="61"/>
      <c r="AC10" s="61"/>
      <c r="AD10" s="61"/>
      <c r="AE10" s="62"/>
      <c r="AF10" s="45" t="s">
        <v>5</v>
      </c>
      <c r="AI10" s="135"/>
      <c r="AK10" s="135"/>
    </row>
    <row r="11" spans="1:37" s="108" customFormat="1" ht="18" customHeight="1" x14ac:dyDescent="0.25">
      <c r="A11" s="46">
        <v>1</v>
      </c>
      <c r="B11" s="47">
        <v>2</v>
      </c>
      <c r="C11" s="47">
        <v>3</v>
      </c>
      <c r="D11" s="84">
        <v>4</v>
      </c>
      <c r="E11" s="85"/>
      <c r="F11" s="48">
        <v>5</v>
      </c>
      <c r="G11" s="48">
        <v>6</v>
      </c>
      <c r="H11" s="48">
        <v>7</v>
      </c>
      <c r="I11" s="84">
        <v>8</v>
      </c>
      <c r="J11" s="86"/>
      <c r="K11" s="86"/>
      <c r="L11" s="55">
        <v>9</v>
      </c>
      <c r="M11" s="84">
        <v>10</v>
      </c>
      <c r="N11" s="85"/>
      <c r="O11" s="49">
        <v>11</v>
      </c>
      <c r="P11" s="49">
        <v>12</v>
      </c>
      <c r="Q11" s="49">
        <v>13</v>
      </c>
      <c r="R11" s="49">
        <v>14</v>
      </c>
      <c r="S11" s="49">
        <v>15</v>
      </c>
      <c r="T11" s="49">
        <v>16</v>
      </c>
      <c r="U11" s="49">
        <v>17</v>
      </c>
      <c r="V11" s="47">
        <v>18</v>
      </c>
      <c r="W11" s="47">
        <v>19</v>
      </c>
      <c r="X11" s="47">
        <v>20</v>
      </c>
      <c r="Y11" s="47">
        <v>21</v>
      </c>
      <c r="Z11" s="47">
        <v>22</v>
      </c>
      <c r="AA11" s="84">
        <v>23</v>
      </c>
      <c r="AB11" s="86"/>
      <c r="AC11" s="86"/>
      <c r="AD11" s="86"/>
      <c r="AE11" s="85"/>
      <c r="AF11" s="50">
        <v>24</v>
      </c>
      <c r="AI11" s="112"/>
      <c r="AK11" s="112"/>
    </row>
    <row r="12" spans="1:37" s="108" customFormat="1" ht="87.75" hidden="1" customHeight="1" thickTop="1" thickBot="1" x14ac:dyDescent="0.25">
      <c r="A12" s="79" t="s">
        <v>6</v>
      </c>
      <c r="B12" s="48"/>
      <c r="C12" s="74" t="s">
        <v>222</v>
      </c>
      <c r="D12" s="74" t="s">
        <v>158</v>
      </c>
      <c r="E12" s="48"/>
      <c r="F12" s="74" t="s">
        <v>7</v>
      </c>
      <c r="G12" s="48"/>
      <c r="H12" s="74" t="s">
        <v>8</v>
      </c>
      <c r="I12" s="48"/>
      <c r="J12" s="76" t="s">
        <v>9</v>
      </c>
      <c r="K12" s="77"/>
      <c r="L12" s="78"/>
      <c r="M12" s="76" t="s">
        <v>10</v>
      </c>
      <c r="N12" s="78"/>
      <c r="O12" s="81" t="s">
        <v>131</v>
      </c>
      <c r="P12" s="51"/>
      <c r="Q12" s="81" t="s">
        <v>126</v>
      </c>
      <c r="R12" s="51"/>
      <c r="S12" s="81" t="s">
        <v>127</v>
      </c>
      <c r="T12" s="81" t="s">
        <v>159</v>
      </c>
      <c r="U12" s="74" t="s">
        <v>11</v>
      </c>
      <c r="V12" s="74" t="s">
        <v>12</v>
      </c>
      <c r="W12" s="74" t="s">
        <v>13</v>
      </c>
      <c r="X12" s="74" t="s">
        <v>14</v>
      </c>
      <c r="Y12" s="74" t="s">
        <v>128</v>
      </c>
      <c r="Z12" s="48" t="s">
        <v>15</v>
      </c>
      <c r="AA12" s="48"/>
      <c r="AB12" s="63" t="s">
        <v>132</v>
      </c>
      <c r="AC12" s="63" t="s">
        <v>16</v>
      </c>
      <c r="AD12" s="63" t="s">
        <v>17</v>
      </c>
      <c r="AE12" s="63" t="s">
        <v>18</v>
      </c>
      <c r="AF12" s="87" t="s">
        <v>19</v>
      </c>
      <c r="AI12" s="112"/>
      <c r="AK12" s="112"/>
    </row>
    <row r="13" spans="1:37" s="108" customFormat="1" ht="54.75" customHeight="1" thickBot="1" x14ac:dyDescent="0.3">
      <c r="A13" s="80"/>
      <c r="B13" s="52" t="s">
        <v>55</v>
      </c>
      <c r="C13" s="75"/>
      <c r="D13" s="75"/>
      <c r="E13" s="52" t="s">
        <v>153</v>
      </c>
      <c r="F13" s="75"/>
      <c r="G13" s="52" t="s">
        <v>103</v>
      </c>
      <c r="H13" s="75"/>
      <c r="I13" s="52" t="s">
        <v>165</v>
      </c>
      <c r="J13" s="52" t="s">
        <v>20</v>
      </c>
      <c r="K13" s="52" t="s">
        <v>133</v>
      </c>
      <c r="L13" s="52" t="s">
        <v>21</v>
      </c>
      <c r="M13" s="52" t="s">
        <v>160</v>
      </c>
      <c r="N13" s="52" t="s">
        <v>130</v>
      </c>
      <c r="O13" s="82"/>
      <c r="P13" s="53" t="s">
        <v>224</v>
      </c>
      <c r="Q13" s="82"/>
      <c r="R13" s="53" t="s">
        <v>225</v>
      </c>
      <c r="S13" s="82"/>
      <c r="T13" s="82"/>
      <c r="U13" s="75"/>
      <c r="V13" s="75"/>
      <c r="W13" s="75"/>
      <c r="X13" s="75"/>
      <c r="Y13" s="75"/>
      <c r="Z13" s="52" t="s">
        <v>129</v>
      </c>
      <c r="AA13" s="54" t="s">
        <v>161</v>
      </c>
      <c r="AB13" s="64"/>
      <c r="AC13" s="64"/>
      <c r="AD13" s="64"/>
      <c r="AE13" s="64"/>
      <c r="AF13" s="88"/>
      <c r="AI13" s="112"/>
      <c r="AK13" s="112"/>
    </row>
    <row r="14" spans="1:37" s="157" customFormat="1" ht="44.25" customHeight="1" thickBot="1" x14ac:dyDescent="0.3">
      <c r="A14" s="142">
        <v>1</v>
      </c>
      <c r="B14" s="142">
        <v>2018</v>
      </c>
      <c r="C14" s="143" t="s">
        <v>800</v>
      </c>
      <c r="D14" s="142">
        <v>5</v>
      </c>
      <c r="E14" s="143" t="str">
        <f>IF(D14=1,'Tipo '!$B$2,IF(D14=2,'Tipo '!$B$3,IF(D14=3,'Tipo '!$B$4,IF(D14=4,'Tipo '!$B$5,IF(D14=5,'Tipo '!$B$6,IF(D14=6,'Tipo '!$B$7,IF(D14=7,'Tipo '!$B$8,IF(D14=8,'Tipo '!$B$9,IF(D14=9,'Tipo '!$B$10,IF(D14=10,'Tipo '!$B$11,IF(D14=11,'Tipo '!$B$12,IF(D14=12,'Tipo '!$B$13,IF(D14=13,'Tipo '!$B$14,IF(D14=14,'Tipo '!$B$15,IF(D14=15,'Tipo '!$B$16,IF(D14=16,'Tipo '!$B$17,IF(D14=17,'Tipo '!$B$18,IF(D14=18,'Tipo '!$B$19,IF(D14=19,'Tipo '!$B$20,IF(D14=20,'Tipo '!$B$21,"No ha seleccionado un tipo de contrato válido"))))))))))))))))))))</f>
        <v>CONTRATOS DE PRESTACIÓN DE SERVICIOS PROFESIONALES Y DE APOYO A LA GESTIÓN</v>
      </c>
      <c r="F14" s="143" t="s">
        <v>107</v>
      </c>
      <c r="G14" s="143" t="s">
        <v>116</v>
      </c>
      <c r="H14" s="144" t="s">
        <v>298</v>
      </c>
      <c r="I14" s="144" t="s">
        <v>163</v>
      </c>
      <c r="J14" s="145">
        <v>45</v>
      </c>
      <c r="K14" s="146" t="str">
        <f>IF(J14=1,'Equivalencia BH-BMPT'!$D$2,IF(J14=2,'Equivalencia BH-BMPT'!$D$3,IF(J14=3,'Equivalencia BH-BMPT'!$D$4,IF(J14=4,'Equivalencia BH-BMPT'!$D$5,IF(J14=5,'Equivalencia BH-BMPT'!$D$6,IF(J14=6,'Equivalencia BH-BMPT'!$D$7,IF(J14=7,'Equivalencia BH-BMPT'!$D$8,IF(J14=8,'Equivalencia BH-BMPT'!$D$9,IF(J14=9,'Equivalencia BH-BMPT'!$D$10,IF(J14=10,'Equivalencia BH-BMPT'!$D$11,IF(J14=11,'Equivalencia BH-BMPT'!$D$12,IF(J14=12,'Equivalencia BH-BMPT'!$D$13,IF(J14=13,'Equivalencia BH-BMPT'!$D$14,IF(J14=14,'Equivalencia BH-BMPT'!$D$15,IF(J14=15,'Equivalencia BH-BMPT'!$D$16,IF(J14=16,'Equivalencia BH-BMPT'!$D$17,IF(J14=17,'Equivalencia BH-BMPT'!$D$18,IF(J14=18,'Equivalencia BH-BMPT'!$D$19,IF(J14=19,'Equivalencia BH-BMPT'!$D$20,IF(J14=20,'Equivalencia BH-BMPT'!$D$21,IF(J14=21,'Equivalencia BH-BMPT'!$D$22,IF(J14=22,'Equivalencia BH-BMPT'!$D$23,IF(J14=23,'Equivalencia BH-BMPT'!D24,IF(J14=24,'Equivalencia BH-BMPT'!$D$25,IF(J14=25,'Equivalencia BH-BMPT'!$D$26,IF(J14=26,'Equivalencia BH-BMPT'!$D$27,IF(J14=27,'Equivalencia BH-BMPT'!$D$28,IF(J14=28,'Equivalencia BH-BMPT'!$D$29,IF(J14=29,'Equivalencia BH-BMPT'!$D$30,IF(J14=30,'Equivalencia BH-BMPT'!$D$31,IF(J14=31,'Equivalencia BH-BMPT'!$D$32,IF(J14=32,'Equivalencia BH-BMPT'!$D$33,IF(J14=33,'Equivalencia BH-BMPT'!$D$34,IF(J14=34,'Equivalencia BH-BMPT'!$D$35,IF(J14=35,'Equivalencia BH-BMPT'!$D$36,IF(J14=36,'Equivalencia BH-BMPT'!$D$37,IF(J14=37,'Equivalencia BH-BMPT'!$D$38,IF(J14=38,'Equivalencia BH-BMPT'!D39,IF(J14=39,'Equivalencia BH-BMPT'!$D$40,IF(J14=40,'Equivalencia BH-BMPT'!$D$41,IF(J14=41,'Equivalencia BH-BMPT'!$D$42,IF(J14=42,'Equivalencia BH-BMPT'!$D$43,IF(J14=43,'Equivalencia BH-BMPT'!$D$44,IF(J14=44,'Equivalencia BH-BMPT'!$D$45,IF(J14=45,'Equivalencia BH-BMPT'!$D$46,"No ha seleccionado un número de programa")))))))))))))))))))))))))))))))))))))))))))))</f>
        <v>Gobernanza e influencia local, regional e internacional</v>
      </c>
      <c r="L14" s="147" t="s">
        <v>282</v>
      </c>
      <c r="M14" s="142">
        <v>1022389174</v>
      </c>
      <c r="N14" s="148" t="s">
        <v>528</v>
      </c>
      <c r="O14" s="149">
        <v>41800000</v>
      </c>
      <c r="P14" s="150"/>
      <c r="Q14" s="151"/>
      <c r="R14" s="151">
        <v>1</v>
      </c>
      <c r="S14" s="151">
        <v>3546666</v>
      </c>
      <c r="T14" s="149">
        <f t="shared" ref="T14:T27" si="0">$O14+$S14</f>
        <v>45346666</v>
      </c>
      <c r="U14" s="149">
        <v>42813333</v>
      </c>
      <c r="V14" s="152">
        <v>43112</v>
      </c>
      <c r="W14" s="152">
        <v>43117</v>
      </c>
      <c r="X14" s="152">
        <v>43450</v>
      </c>
      <c r="Y14" s="142">
        <v>330</v>
      </c>
      <c r="Z14" s="142">
        <v>28</v>
      </c>
      <c r="AA14" s="153"/>
      <c r="AB14" s="142"/>
      <c r="AC14" s="142" t="s">
        <v>954</v>
      </c>
      <c r="AD14" s="142"/>
      <c r="AE14" s="142"/>
      <c r="AF14" s="154">
        <f>SUM(U14/T14)</f>
        <v>0.94413408474175364</v>
      </c>
      <c r="AG14" s="155"/>
      <c r="AH14" s="155" t="b">
        <f t="shared" ref="AH14:AH77" si="1">IF(I14="Funcionamiento",J14=0,J14="")</f>
        <v>0</v>
      </c>
      <c r="AI14" s="156"/>
      <c r="AJ14" s="155"/>
      <c r="AK14" s="156"/>
    </row>
    <row r="15" spans="1:37" s="157" customFormat="1" ht="44.25" customHeight="1" thickBot="1" x14ac:dyDescent="0.3">
      <c r="A15" s="142">
        <v>2</v>
      </c>
      <c r="B15" s="142">
        <v>2018</v>
      </c>
      <c r="C15" s="143" t="s">
        <v>801</v>
      </c>
      <c r="D15" s="142">
        <v>5</v>
      </c>
      <c r="E15" s="143" t="str">
        <f>IF(D15=1,'Tipo '!$B$2,IF(D15=2,'Tipo '!$B$3,IF(D15=3,'Tipo '!$B$4,IF(D15=4,'Tipo '!$B$5,IF(D15=5,'Tipo '!$B$6,IF(D15=6,'Tipo '!$B$7,IF(D15=7,'Tipo '!$B$8,IF(D15=8,'Tipo '!$B$9,IF(D15=9,'Tipo '!$B$10,IF(D15=10,'Tipo '!$B$11,IF(D15=11,'Tipo '!$B$12,IF(D15=12,'Tipo '!$B$13,IF(D15=13,'Tipo '!$B$14,IF(D15=14,'Tipo '!$B$15,IF(D15=15,'Tipo '!$B$16,IF(D15=16,'Tipo '!$B$17,IF(D15=17,'Tipo '!$B$18,IF(D15=18,'Tipo '!$B$19,IF(D15=19,'Tipo '!$B$20,IF(D15=20,'Tipo '!$B$21,"No ha seleccionado un tipo de contrato válido"))))))))))))))))))))</f>
        <v>CONTRATOS DE PRESTACIÓN DE SERVICIOS PROFESIONALES Y DE APOYO A LA GESTIÓN</v>
      </c>
      <c r="F15" s="143" t="s">
        <v>107</v>
      </c>
      <c r="G15" s="143" t="s">
        <v>116</v>
      </c>
      <c r="H15" s="144" t="s">
        <v>299</v>
      </c>
      <c r="I15" s="144" t="s">
        <v>163</v>
      </c>
      <c r="J15" s="145">
        <v>45</v>
      </c>
      <c r="K15" s="146" t="str">
        <f>IF(J15=1,'Equivalencia BH-BMPT'!$D$2,IF(J15=2,'Equivalencia BH-BMPT'!$D$3,IF(J15=3,'Equivalencia BH-BMPT'!$D$4,IF(J15=4,'Equivalencia BH-BMPT'!$D$5,IF(J15=5,'Equivalencia BH-BMPT'!$D$6,IF(J15=6,'Equivalencia BH-BMPT'!$D$7,IF(J15=7,'Equivalencia BH-BMPT'!$D$8,IF(J15=8,'Equivalencia BH-BMPT'!$D$9,IF(J15=9,'Equivalencia BH-BMPT'!$D$10,IF(J15=10,'Equivalencia BH-BMPT'!$D$11,IF(J15=11,'Equivalencia BH-BMPT'!$D$12,IF(J15=12,'Equivalencia BH-BMPT'!$D$13,IF(J15=13,'Equivalencia BH-BMPT'!$D$14,IF(J15=14,'Equivalencia BH-BMPT'!$D$15,IF(J15=15,'Equivalencia BH-BMPT'!$D$16,IF(J15=16,'Equivalencia BH-BMPT'!$D$17,IF(J15=17,'Equivalencia BH-BMPT'!$D$18,IF(J15=18,'Equivalencia BH-BMPT'!$D$19,IF(J15=19,'Equivalencia BH-BMPT'!$D$20,IF(J15=20,'Equivalencia BH-BMPT'!$D$21,IF(J15=21,'Equivalencia BH-BMPT'!$D$22,IF(J15=22,'Equivalencia BH-BMPT'!$D$23,IF(J15=23,'Equivalencia BH-BMPT'!#REF!,IF(J15=24,'Equivalencia BH-BMPT'!$D$25,IF(J15=25,'Equivalencia BH-BMPT'!$D$26,IF(J15=26,'Equivalencia BH-BMPT'!$D$27,IF(J15=27,'Equivalencia BH-BMPT'!$D$28,IF(J15=28,'Equivalencia BH-BMPT'!$D$29,IF(J15=29,'Equivalencia BH-BMPT'!$D$30,IF(J15=30,'Equivalencia BH-BMPT'!$D$31,IF(J15=31,'Equivalencia BH-BMPT'!$D$32,IF(J15=32,'Equivalencia BH-BMPT'!$D$33,IF(J15=33,'Equivalencia BH-BMPT'!$D$34,IF(J15=34,'Equivalencia BH-BMPT'!$D$35,IF(J15=35,'Equivalencia BH-BMPT'!$D$36,IF(J15=36,'Equivalencia BH-BMPT'!$D$37,IF(J15=37,'Equivalencia BH-BMPT'!$D$38,IF(J15=38,'Equivalencia BH-BMPT'!#REF!,IF(J15=39,'Equivalencia BH-BMPT'!$D$40,IF(J15=40,'Equivalencia BH-BMPT'!$D$41,IF(J15=41,'Equivalencia BH-BMPT'!$D$42,IF(J15=42,'Equivalencia BH-BMPT'!$D$43,IF(J15=43,'Equivalencia BH-BMPT'!$D$44,IF(J15=44,'Equivalencia BH-BMPT'!$D$45,IF(J15=45,'Equivalencia BH-BMPT'!$D$46,"No ha seleccionado un número de programa")))))))))))))))))))))))))))))))))))))))))))))</f>
        <v>Gobernanza e influencia local, regional e internacional</v>
      </c>
      <c r="L15" s="147" t="s">
        <v>282</v>
      </c>
      <c r="M15" s="142">
        <v>1010195740</v>
      </c>
      <c r="N15" s="148" t="s">
        <v>529</v>
      </c>
      <c r="O15" s="149">
        <v>66000000</v>
      </c>
      <c r="P15" s="150"/>
      <c r="Q15" s="151"/>
      <c r="R15" s="151"/>
      <c r="S15" s="151"/>
      <c r="T15" s="149">
        <f t="shared" si="0"/>
        <v>66000000</v>
      </c>
      <c r="U15" s="149">
        <f>62600000+1013333</f>
        <v>63613333</v>
      </c>
      <c r="V15" s="152">
        <v>43115</v>
      </c>
      <c r="W15" s="152">
        <v>43118</v>
      </c>
      <c r="X15" s="152">
        <v>43451</v>
      </c>
      <c r="Y15" s="142">
        <v>330</v>
      </c>
      <c r="Z15" s="142"/>
      <c r="AA15" s="153"/>
      <c r="AB15" s="142"/>
      <c r="AC15" s="142"/>
      <c r="AD15" s="142"/>
      <c r="AE15" s="142"/>
      <c r="AF15" s="154">
        <f t="shared" ref="AF15:AF81" si="2">SUM(U15/T15)</f>
        <v>0.96383837878787881</v>
      </c>
      <c r="AG15" s="155"/>
      <c r="AH15" s="155" t="b">
        <f t="shared" si="1"/>
        <v>0</v>
      </c>
      <c r="AI15" s="156"/>
      <c r="AK15" s="156"/>
    </row>
    <row r="16" spans="1:37" s="157" customFormat="1" ht="44.25" customHeight="1" thickBot="1" x14ac:dyDescent="0.3">
      <c r="A16" s="142">
        <v>3</v>
      </c>
      <c r="B16" s="142">
        <v>2018</v>
      </c>
      <c r="C16" s="143" t="s">
        <v>802</v>
      </c>
      <c r="D16" s="142">
        <v>5</v>
      </c>
      <c r="E16" s="143" t="str">
        <f>IF(D16=1,'Tipo '!$B$2,IF(D16=2,'Tipo '!$B$3,IF(D16=3,'Tipo '!$B$4,IF(D16=4,'Tipo '!$B$5,IF(D16=5,'Tipo '!$B$6,IF(D16=6,'Tipo '!$B$7,IF(D16=7,'Tipo '!$B$8,IF(D16=8,'Tipo '!$B$9,IF(D16=9,'Tipo '!$B$10,IF(D16=10,'Tipo '!$B$11,IF(D16=11,'Tipo '!$B$12,IF(D16=12,'Tipo '!$B$13,IF(D16=13,'Tipo '!$B$14,IF(D16=14,'Tipo '!$B$15,IF(D16=15,'Tipo '!$B$16,IF(D16=16,'Tipo '!$B$17,IF(D16=17,'Tipo '!$B$18,IF(D16=18,'Tipo '!$B$19,IF(D16=19,'Tipo '!$B$20,IF(D16=20,'Tipo '!$B$21,"No ha seleccionado un tipo de contrato válido"))))))))))))))))))))</f>
        <v>CONTRATOS DE PRESTACIÓN DE SERVICIOS PROFESIONALES Y DE APOYO A LA GESTIÓN</v>
      </c>
      <c r="F16" s="143" t="s">
        <v>107</v>
      </c>
      <c r="G16" s="143" t="s">
        <v>116</v>
      </c>
      <c r="H16" s="144" t="s">
        <v>300</v>
      </c>
      <c r="I16" s="144" t="s">
        <v>163</v>
      </c>
      <c r="J16" s="145">
        <v>45</v>
      </c>
      <c r="K16" s="146" t="str">
        <f>IF(J16=1,'Equivalencia BH-BMPT'!$D$2,IF(J16=2,'Equivalencia BH-BMPT'!$D$3,IF(J16=3,'Equivalencia BH-BMPT'!$D$4,IF(J16=4,'Equivalencia BH-BMPT'!$D$5,IF(J16=5,'Equivalencia BH-BMPT'!$D$6,IF(J16=6,'Equivalencia BH-BMPT'!$D$7,IF(J16=7,'Equivalencia BH-BMPT'!$D$8,IF(J16=8,'Equivalencia BH-BMPT'!$D$9,IF(J16=9,'Equivalencia BH-BMPT'!$D$10,IF(J16=10,'Equivalencia BH-BMPT'!$D$11,IF(J16=11,'Equivalencia BH-BMPT'!$D$12,IF(J16=12,'Equivalencia BH-BMPT'!$D$13,IF(J16=13,'Equivalencia BH-BMPT'!$D$14,IF(J16=14,'Equivalencia BH-BMPT'!$D$15,IF(J16=15,'Equivalencia BH-BMPT'!$D$16,IF(J16=16,'Equivalencia BH-BMPT'!$D$17,IF(J16=17,'Equivalencia BH-BMPT'!$D$18,IF(J16=18,'Equivalencia BH-BMPT'!$D$19,IF(J16=19,'Equivalencia BH-BMPT'!$D$20,IF(J16=20,'Equivalencia BH-BMPT'!$D$21,IF(J16=21,'Equivalencia BH-BMPT'!$D$22,IF(J16=22,'Equivalencia BH-BMPT'!$D$23,IF(J16=23,'Equivalencia BH-BMPT'!#REF!,IF(J16=24,'Equivalencia BH-BMPT'!$D$25,IF(J16=25,'Equivalencia BH-BMPT'!$D$26,IF(J16=26,'Equivalencia BH-BMPT'!$D$27,IF(J16=27,'Equivalencia BH-BMPT'!$D$28,IF(J16=28,'Equivalencia BH-BMPT'!$D$29,IF(J16=29,'Equivalencia BH-BMPT'!$D$30,IF(J16=30,'Equivalencia BH-BMPT'!$D$31,IF(J16=31,'Equivalencia BH-BMPT'!$D$32,IF(J16=32,'Equivalencia BH-BMPT'!$D$33,IF(J16=33,'Equivalencia BH-BMPT'!$D$34,IF(J16=34,'Equivalencia BH-BMPT'!$D$35,IF(J16=35,'Equivalencia BH-BMPT'!$D$36,IF(J16=36,'Equivalencia BH-BMPT'!$D$37,IF(J16=37,'Equivalencia BH-BMPT'!$D$38,IF(J16=38,'Equivalencia BH-BMPT'!#REF!,IF(J16=39,'Equivalencia BH-BMPT'!$D$40,IF(J16=40,'Equivalencia BH-BMPT'!$D$41,IF(J16=41,'Equivalencia BH-BMPT'!$D$42,IF(J16=42,'Equivalencia BH-BMPT'!$D$43,IF(J16=43,'Equivalencia BH-BMPT'!$D$44,IF(J16=44,'Equivalencia BH-BMPT'!$D$45,IF(J16=45,'Equivalencia BH-BMPT'!$D$46,"No ha seleccionado un número de programa")))))))))))))))))))))))))))))))))))))))))))))</f>
        <v>Gobernanza e influencia local, regional e internacional</v>
      </c>
      <c r="L16" s="147" t="s">
        <v>282</v>
      </c>
      <c r="M16" s="142">
        <v>1015403184</v>
      </c>
      <c r="N16" s="148" t="s">
        <v>530</v>
      </c>
      <c r="O16" s="149">
        <v>70400000</v>
      </c>
      <c r="P16" s="150"/>
      <c r="Q16" s="151"/>
      <c r="R16" s="151"/>
      <c r="S16" s="151"/>
      <c r="T16" s="149">
        <f t="shared" si="0"/>
        <v>70400000</v>
      </c>
      <c r="U16" s="149">
        <v>66133334</v>
      </c>
      <c r="V16" s="152">
        <v>43116</v>
      </c>
      <c r="W16" s="152">
        <v>43117</v>
      </c>
      <c r="X16" s="152">
        <v>43450</v>
      </c>
      <c r="Y16" s="142">
        <v>330</v>
      </c>
      <c r="Z16" s="142"/>
      <c r="AA16" s="153"/>
      <c r="AB16" s="142"/>
      <c r="AC16" s="142"/>
      <c r="AD16" s="142"/>
      <c r="AE16" s="142"/>
      <c r="AF16" s="154">
        <f t="shared" si="2"/>
        <v>0.93939394886363636</v>
      </c>
      <c r="AG16" s="155"/>
      <c r="AH16" s="155" t="b">
        <f t="shared" si="1"/>
        <v>0</v>
      </c>
      <c r="AI16" s="156"/>
      <c r="AK16" s="156"/>
    </row>
    <row r="17" spans="1:37" s="157" customFormat="1" ht="44.25" customHeight="1" thickBot="1" x14ac:dyDescent="0.3">
      <c r="A17" s="142">
        <v>4</v>
      </c>
      <c r="B17" s="142">
        <v>2018</v>
      </c>
      <c r="C17" s="143" t="s">
        <v>803</v>
      </c>
      <c r="D17" s="142">
        <v>5</v>
      </c>
      <c r="E17" s="143" t="str">
        <f>IF(D17=1,'Tipo '!$B$2,IF(D17=2,'Tipo '!$B$3,IF(D17=3,'Tipo '!$B$4,IF(D17=4,'Tipo '!$B$5,IF(D17=5,'Tipo '!$B$6,IF(D17=6,'Tipo '!$B$7,IF(D17=7,'Tipo '!$B$8,IF(D17=8,'Tipo '!$B$9,IF(D17=9,'Tipo '!$B$10,IF(D17=10,'Tipo '!$B$11,IF(D17=11,'Tipo '!$B$12,IF(D17=12,'Tipo '!$B$13,IF(D17=13,'Tipo '!$B$14,IF(D17=14,'Tipo '!$B$15,IF(D17=15,'Tipo '!$B$16,IF(D17=16,'Tipo '!$B$17,IF(D17=17,'Tipo '!$B$18,IF(D17=18,'Tipo '!$B$19,IF(D17=19,'Tipo '!$B$20,IF(D17=20,'Tipo '!$B$21,"No ha seleccionado un tipo de contrato válido"))))))))))))))))))))</f>
        <v>CONTRATOS DE PRESTACIÓN DE SERVICIOS PROFESIONALES Y DE APOYO A LA GESTIÓN</v>
      </c>
      <c r="F17" s="143" t="s">
        <v>107</v>
      </c>
      <c r="G17" s="143" t="s">
        <v>116</v>
      </c>
      <c r="H17" s="144" t="s">
        <v>301</v>
      </c>
      <c r="I17" s="144" t="s">
        <v>163</v>
      </c>
      <c r="J17" s="145">
        <v>45</v>
      </c>
      <c r="K17" s="146" t="str">
        <f>IF(J17=1,'Equivalencia BH-BMPT'!$D$2,IF(J17=2,'Equivalencia BH-BMPT'!$D$3,IF(J17=3,'Equivalencia BH-BMPT'!$D$4,IF(J17=4,'Equivalencia BH-BMPT'!$D$5,IF(J17=5,'Equivalencia BH-BMPT'!$D$6,IF(J17=6,'Equivalencia BH-BMPT'!$D$7,IF(J17=7,'Equivalencia BH-BMPT'!$D$8,IF(J17=8,'Equivalencia BH-BMPT'!$D$9,IF(J17=9,'Equivalencia BH-BMPT'!$D$10,IF(J17=10,'Equivalencia BH-BMPT'!$D$11,IF(J17=11,'Equivalencia BH-BMPT'!$D$12,IF(J17=12,'Equivalencia BH-BMPT'!$D$13,IF(J17=13,'Equivalencia BH-BMPT'!$D$14,IF(J17=14,'Equivalencia BH-BMPT'!$D$15,IF(J17=15,'Equivalencia BH-BMPT'!$D$16,IF(J17=16,'Equivalencia BH-BMPT'!$D$17,IF(J17=17,'Equivalencia BH-BMPT'!$D$18,IF(J17=18,'Equivalencia BH-BMPT'!$D$19,IF(J17=19,'Equivalencia BH-BMPT'!$D$20,IF(J17=20,'Equivalencia BH-BMPT'!$D$21,IF(J17=21,'Equivalencia BH-BMPT'!$D$22,IF(J17=22,'Equivalencia BH-BMPT'!$D$23,IF(J17=23,'Equivalencia BH-BMPT'!#REF!,IF(J17=24,'Equivalencia BH-BMPT'!$D$25,IF(J17=25,'Equivalencia BH-BMPT'!$D$26,IF(J17=26,'Equivalencia BH-BMPT'!$D$27,IF(J17=27,'Equivalencia BH-BMPT'!$D$28,IF(J17=28,'Equivalencia BH-BMPT'!$D$29,IF(J17=29,'Equivalencia BH-BMPT'!$D$30,IF(J17=30,'Equivalencia BH-BMPT'!$D$31,IF(J17=31,'Equivalencia BH-BMPT'!$D$32,IF(J17=32,'Equivalencia BH-BMPT'!$D$33,IF(J17=33,'Equivalencia BH-BMPT'!$D$34,IF(J17=34,'Equivalencia BH-BMPT'!$D$35,IF(J17=35,'Equivalencia BH-BMPT'!$D$36,IF(J17=36,'Equivalencia BH-BMPT'!$D$37,IF(J17=37,'Equivalencia BH-BMPT'!$D$38,IF(J17=38,'Equivalencia BH-BMPT'!#REF!,IF(J17=39,'Equivalencia BH-BMPT'!$D$40,IF(J17=40,'Equivalencia BH-BMPT'!$D$41,IF(J17=41,'Equivalencia BH-BMPT'!$D$42,IF(J17=42,'Equivalencia BH-BMPT'!$D$43,IF(J17=43,'Equivalencia BH-BMPT'!$D$44,IF(J17=44,'Equivalencia BH-BMPT'!$D$45,IF(J17=45,'Equivalencia BH-BMPT'!$D$46,"No ha seleccionado un número de programa")))))))))))))))))))))))))))))))))))))))))))))</f>
        <v>Gobernanza e influencia local, regional e internacional</v>
      </c>
      <c r="L17" s="147" t="s">
        <v>282</v>
      </c>
      <c r="M17" s="142">
        <v>52058426</v>
      </c>
      <c r="N17" s="148" t="s">
        <v>531</v>
      </c>
      <c r="O17" s="149">
        <v>70400000</v>
      </c>
      <c r="P17" s="150"/>
      <c r="Q17" s="151"/>
      <c r="R17" s="151">
        <v>1</v>
      </c>
      <c r="S17" s="151">
        <v>7040000</v>
      </c>
      <c r="T17" s="149">
        <f t="shared" si="0"/>
        <v>77440000</v>
      </c>
      <c r="U17" s="149">
        <v>66773333</v>
      </c>
      <c r="V17" s="152">
        <v>43115</v>
      </c>
      <c r="W17" s="152">
        <v>43118</v>
      </c>
      <c r="X17" s="152">
        <v>43451</v>
      </c>
      <c r="Y17" s="142">
        <v>330</v>
      </c>
      <c r="Z17" s="142">
        <v>33</v>
      </c>
      <c r="AA17" s="153"/>
      <c r="AB17" s="142"/>
      <c r="AC17" s="142" t="s">
        <v>954</v>
      </c>
      <c r="AD17" s="142"/>
      <c r="AE17" s="142"/>
      <c r="AF17" s="154">
        <f t="shared" ref="AF17:AF21" si="3">SUM(U17/T17)</f>
        <v>0.86225894886363641</v>
      </c>
      <c r="AG17" s="155"/>
      <c r="AH17" s="155" t="b">
        <f t="shared" si="1"/>
        <v>0</v>
      </c>
      <c r="AI17" s="156"/>
      <c r="AJ17" s="158"/>
      <c r="AK17" s="156"/>
    </row>
    <row r="18" spans="1:37" s="157" customFormat="1" ht="44.25" customHeight="1" thickBot="1" x14ac:dyDescent="0.3">
      <c r="A18" s="142">
        <v>5</v>
      </c>
      <c r="B18" s="142">
        <v>2018</v>
      </c>
      <c r="C18" s="143" t="s">
        <v>804</v>
      </c>
      <c r="D18" s="142">
        <v>5</v>
      </c>
      <c r="E18" s="143" t="str">
        <f>IF(D18=1,'Tipo '!$B$2,IF(D18=2,'Tipo '!$B$3,IF(D18=3,'Tipo '!$B$4,IF(D18=4,'Tipo '!$B$5,IF(D18=5,'Tipo '!$B$6,IF(D18=6,'Tipo '!$B$7,IF(D18=7,'Tipo '!$B$8,IF(D18=8,'Tipo '!$B$9,IF(D18=9,'Tipo '!$B$10,IF(D18=10,'Tipo '!$B$11,IF(D18=11,'Tipo '!$B$12,IF(D18=12,'Tipo '!$B$13,IF(D18=13,'Tipo '!$B$14,IF(D18=14,'Tipo '!$B$15,IF(D18=15,'Tipo '!$B$16,IF(D18=16,'Tipo '!$B$17,IF(D18=17,'Tipo '!$B$18,IF(D18=18,'Tipo '!$B$19,IF(D18=19,'Tipo '!$B$20,IF(D18=20,'Tipo '!$B$21,"No ha seleccionado un tipo de contrato válido"))))))))))))))))))))</f>
        <v>CONTRATOS DE PRESTACIÓN DE SERVICIOS PROFESIONALES Y DE APOYO A LA GESTIÓN</v>
      </c>
      <c r="F18" s="143" t="s">
        <v>107</v>
      </c>
      <c r="G18" s="143" t="s">
        <v>116</v>
      </c>
      <c r="H18" s="144" t="s">
        <v>302</v>
      </c>
      <c r="I18" s="144" t="s">
        <v>163</v>
      </c>
      <c r="J18" s="145">
        <v>45</v>
      </c>
      <c r="K18" s="146" t="str">
        <f>IF(J18=1,'Equivalencia BH-BMPT'!$D$2,IF(J18=2,'Equivalencia BH-BMPT'!$D$3,IF(J18=3,'Equivalencia BH-BMPT'!$D$4,IF(J18=4,'Equivalencia BH-BMPT'!$D$5,IF(J18=5,'Equivalencia BH-BMPT'!$D$6,IF(J18=6,'Equivalencia BH-BMPT'!$D$7,IF(J18=7,'Equivalencia BH-BMPT'!$D$8,IF(J18=8,'Equivalencia BH-BMPT'!$D$9,IF(J18=9,'Equivalencia BH-BMPT'!$D$10,IF(J18=10,'Equivalencia BH-BMPT'!$D$11,IF(J18=11,'Equivalencia BH-BMPT'!$D$12,IF(J18=12,'Equivalencia BH-BMPT'!$D$13,IF(J18=13,'Equivalencia BH-BMPT'!$D$14,IF(J18=14,'Equivalencia BH-BMPT'!$D$15,IF(J18=15,'Equivalencia BH-BMPT'!$D$16,IF(J18=16,'Equivalencia BH-BMPT'!$D$17,IF(J18=17,'Equivalencia BH-BMPT'!$D$18,IF(J18=18,'Equivalencia BH-BMPT'!$D$19,IF(J18=19,'Equivalencia BH-BMPT'!$D$20,IF(J18=20,'Equivalencia BH-BMPT'!$D$21,IF(J18=21,'Equivalencia BH-BMPT'!$D$22,IF(J18=22,'Equivalencia BH-BMPT'!$D$23,IF(J18=23,'Equivalencia BH-BMPT'!#REF!,IF(J18=24,'Equivalencia BH-BMPT'!$D$25,IF(J18=25,'Equivalencia BH-BMPT'!$D$26,IF(J18=26,'Equivalencia BH-BMPT'!$D$27,IF(J18=27,'Equivalencia BH-BMPT'!$D$28,IF(J18=28,'Equivalencia BH-BMPT'!$D$29,IF(J18=29,'Equivalencia BH-BMPT'!$D$30,IF(J18=30,'Equivalencia BH-BMPT'!$D$31,IF(J18=31,'Equivalencia BH-BMPT'!$D$32,IF(J18=32,'Equivalencia BH-BMPT'!$D$33,IF(J18=33,'Equivalencia BH-BMPT'!$D$34,IF(J18=34,'Equivalencia BH-BMPT'!$D$35,IF(J18=35,'Equivalencia BH-BMPT'!$D$36,IF(J18=36,'Equivalencia BH-BMPT'!$D$37,IF(J18=37,'Equivalencia BH-BMPT'!$D$38,IF(J18=38,'Equivalencia BH-BMPT'!#REF!,IF(J18=39,'Equivalencia BH-BMPT'!$D$40,IF(J18=40,'Equivalencia BH-BMPT'!$D$41,IF(J18=41,'Equivalencia BH-BMPT'!$D$42,IF(J18=42,'Equivalencia BH-BMPT'!$D$43,IF(J18=43,'Equivalencia BH-BMPT'!$D$44,IF(J18=44,'Equivalencia BH-BMPT'!$D$45,IF(J18=45,'Equivalencia BH-BMPT'!$D$46,"No ha seleccionado un número de programa")))))))))))))))))))))))))))))))))))))))))))))</f>
        <v>Gobernanza e influencia local, regional e internacional</v>
      </c>
      <c r="L18" s="147" t="s">
        <v>282</v>
      </c>
      <c r="M18" s="142">
        <v>52015276</v>
      </c>
      <c r="N18" s="148" t="s">
        <v>532</v>
      </c>
      <c r="O18" s="149">
        <v>40700000</v>
      </c>
      <c r="P18" s="150"/>
      <c r="Q18" s="151"/>
      <c r="R18" s="151">
        <v>2</v>
      </c>
      <c r="S18" s="151">
        <v>5303333</v>
      </c>
      <c r="T18" s="149">
        <f t="shared" si="0"/>
        <v>46003333</v>
      </c>
      <c r="U18" s="149">
        <v>42303333</v>
      </c>
      <c r="V18" s="152">
        <v>43116</v>
      </c>
      <c r="W18" s="152">
        <v>43118</v>
      </c>
      <c r="X18" s="152">
        <v>43451</v>
      </c>
      <c r="Y18" s="142">
        <v>330</v>
      </c>
      <c r="Z18" s="142">
        <v>42.999997297297298</v>
      </c>
      <c r="AA18" s="153"/>
      <c r="AB18" s="142"/>
      <c r="AC18" s="142" t="s">
        <v>954</v>
      </c>
      <c r="AD18" s="142"/>
      <c r="AE18" s="142"/>
      <c r="AF18" s="154">
        <f t="shared" ref="AF18:AF20" si="4">SUM(U18/T18)</f>
        <v>0.91957104499363118</v>
      </c>
      <c r="AG18" s="155"/>
      <c r="AH18" s="155" t="b">
        <f t="shared" si="1"/>
        <v>0</v>
      </c>
      <c r="AI18" s="156"/>
      <c r="AJ18" s="158"/>
      <c r="AK18" s="156"/>
    </row>
    <row r="19" spans="1:37" s="157" customFormat="1" ht="44.25" customHeight="1" thickBot="1" x14ac:dyDescent="0.3">
      <c r="A19" s="142">
        <v>6</v>
      </c>
      <c r="B19" s="142">
        <v>2018</v>
      </c>
      <c r="C19" s="143" t="s">
        <v>805</v>
      </c>
      <c r="D19" s="142">
        <v>5</v>
      </c>
      <c r="E19" s="143" t="str">
        <f>IF(D19=1,'Tipo '!$B$2,IF(D19=2,'Tipo '!$B$3,IF(D19=3,'Tipo '!$B$4,IF(D19=4,'Tipo '!$B$5,IF(D19=5,'Tipo '!$B$6,IF(D19=6,'Tipo '!$B$7,IF(D19=7,'Tipo '!$B$8,IF(D19=8,'Tipo '!$B$9,IF(D19=9,'Tipo '!$B$10,IF(D19=10,'Tipo '!$B$11,IF(D19=11,'Tipo '!$B$12,IF(D19=12,'Tipo '!$B$13,IF(D19=13,'Tipo '!$B$14,IF(D19=14,'Tipo '!$B$15,IF(D19=15,'Tipo '!$B$16,IF(D19=16,'Tipo '!$B$17,IF(D19=17,'Tipo '!$B$18,IF(D19=18,'Tipo '!$B$19,IF(D19=19,'Tipo '!$B$20,IF(D19=20,'Tipo '!$B$21,"No ha seleccionado un tipo de contrato válido"))))))))))))))))))))</f>
        <v>CONTRATOS DE PRESTACIÓN DE SERVICIOS PROFESIONALES Y DE APOYO A LA GESTIÓN</v>
      </c>
      <c r="F19" s="143" t="s">
        <v>107</v>
      </c>
      <c r="G19" s="143" t="s">
        <v>116</v>
      </c>
      <c r="H19" s="144" t="s">
        <v>303</v>
      </c>
      <c r="I19" s="144" t="s">
        <v>163</v>
      </c>
      <c r="J19" s="145">
        <v>45</v>
      </c>
      <c r="K19" s="146" t="str">
        <f>IF(J19=1,'Equivalencia BH-BMPT'!$D$2,IF(J19=2,'Equivalencia BH-BMPT'!$D$3,IF(J19=3,'Equivalencia BH-BMPT'!$D$4,IF(J19=4,'Equivalencia BH-BMPT'!$D$5,IF(J19=5,'Equivalencia BH-BMPT'!$D$6,IF(J19=6,'Equivalencia BH-BMPT'!$D$7,IF(J19=7,'Equivalencia BH-BMPT'!$D$8,IF(J19=8,'Equivalencia BH-BMPT'!$D$9,IF(J19=9,'Equivalencia BH-BMPT'!$D$10,IF(J19=10,'Equivalencia BH-BMPT'!$D$11,IF(J19=11,'Equivalencia BH-BMPT'!$D$12,IF(J19=12,'Equivalencia BH-BMPT'!$D$13,IF(J19=13,'Equivalencia BH-BMPT'!$D$14,IF(J19=14,'Equivalencia BH-BMPT'!$D$15,IF(J19=15,'Equivalencia BH-BMPT'!$D$16,IF(J19=16,'Equivalencia BH-BMPT'!$D$17,IF(J19=17,'Equivalencia BH-BMPT'!$D$18,IF(J19=18,'Equivalencia BH-BMPT'!$D$19,IF(J19=19,'Equivalencia BH-BMPT'!$D$20,IF(J19=20,'Equivalencia BH-BMPT'!$D$21,IF(J19=21,'Equivalencia BH-BMPT'!$D$22,IF(J19=22,'Equivalencia BH-BMPT'!$D$23,IF(J19=23,'Equivalencia BH-BMPT'!#REF!,IF(J19=24,'Equivalencia BH-BMPT'!$D$25,IF(J19=25,'Equivalencia BH-BMPT'!$D$26,IF(J19=26,'Equivalencia BH-BMPT'!$D$27,IF(J19=27,'Equivalencia BH-BMPT'!$D$28,IF(J19=28,'Equivalencia BH-BMPT'!$D$29,IF(J19=29,'Equivalencia BH-BMPT'!$D$30,IF(J19=30,'Equivalencia BH-BMPT'!$D$31,IF(J19=31,'Equivalencia BH-BMPT'!$D$32,IF(J19=32,'Equivalencia BH-BMPT'!$D$33,IF(J19=33,'Equivalencia BH-BMPT'!$D$34,IF(J19=34,'Equivalencia BH-BMPT'!$D$35,IF(J19=35,'Equivalencia BH-BMPT'!$D$36,IF(J19=36,'Equivalencia BH-BMPT'!$D$37,IF(J19=37,'Equivalencia BH-BMPT'!$D$38,IF(J19=38,'Equivalencia BH-BMPT'!#REF!,IF(J19=39,'Equivalencia BH-BMPT'!$D$40,IF(J19=40,'Equivalencia BH-BMPT'!$D$41,IF(J19=41,'Equivalencia BH-BMPT'!$D$42,IF(J19=42,'Equivalencia BH-BMPT'!$D$43,IF(J19=43,'Equivalencia BH-BMPT'!$D$44,IF(J19=44,'Equivalencia BH-BMPT'!$D$45,IF(J19=45,'Equivalencia BH-BMPT'!$D$46,"No ha seleccionado un número de programa")))))))))))))))))))))))))))))))))))))))))))))</f>
        <v>Gobernanza e influencia local, regional e internacional</v>
      </c>
      <c r="L19" s="147" t="s">
        <v>282</v>
      </c>
      <c r="M19" s="142">
        <v>1073685964</v>
      </c>
      <c r="N19" s="148" t="s">
        <v>533</v>
      </c>
      <c r="O19" s="149">
        <v>24200000</v>
      </c>
      <c r="P19" s="150"/>
      <c r="Q19" s="151"/>
      <c r="R19" s="151">
        <v>1</v>
      </c>
      <c r="S19" s="151">
        <v>1466666</v>
      </c>
      <c r="T19" s="149">
        <f t="shared" si="0"/>
        <v>25666666</v>
      </c>
      <c r="U19" s="149">
        <v>24200000</v>
      </c>
      <c r="V19" s="152">
        <v>43117</v>
      </c>
      <c r="W19" s="152">
        <v>43132</v>
      </c>
      <c r="X19" s="152">
        <v>43465</v>
      </c>
      <c r="Y19" s="142">
        <v>330</v>
      </c>
      <c r="Z19" s="142">
        <v>19.999990909090911</v>
      </c>
      <c r="AA19" s="153"/>
      <c r="AB19" s="142"/>
      <c r="AC19" s="142" t="s">
        <v>954</v>
      </c>
      <c r="AD19" s="142"/>
      <c r="AE19" s="142"/>
      <c r="AF19" s="154">
        <f t="shared" si="4"/>
        <v>0.94285716734693936</v>
      </c>
      <c r="AG19" s="155"/>
      <c r="AH19" s="155" t="b">
        <f t="shared" si="1"/>
        <v>0</v>
      </c>
      <c r="AI19" s="156"/>
      <c r="AJ19" s="158"/>
      <c r="AK19" s="156"/>
    </row>
    <row r="20" spans="1:37" s="157" customFormat="1" ht="44.25" customHeight="1" thickBot="1" x14ac:dyDescent="0.3">
      <c r="A20" s="142">
        <v>7</v>
      </c>
      <c r="B20" s="142">
        <v>2018</v>
      </c>
      <c r="C20" s="143" t="s">
        <v>806</v>
      </c>
      <c r="D20" s="142">
        <v>5</v>
      </c>
      <c r="E20" s="143" t="str">
        <f>IF(D20=1,'Tipo '!$B$2,IF(D20=2,'Tipo '!$B$3,IF(D20=3,'Tipo '!$B$4,IF(D20=4,'Tipo '!$B$5,IF(D20=5,'Tipo '!$B$6,IF(D20=6,'Tipo '!$B$7,IF(D20=7,'Tipo '!$B$8,IF(D20=8,'Tipo '!$B$9,IF(D20=9,'Tipo '!$B$10,IF(D20=10,'Tipo '!$B$11,IF(D20=11,'Tipo '!$B$12,IF(D20=12,'Tipo '!$B$13,IF(D20=13,'Tipo '!$B$14,IF(D20=14,'Tipo '!$B$15,IF(D20=15,'Tipo '!$B$16,IF(D20=16,'Tipo '!$B$17,IF(D20=17,'Tipo '!$B$18,IF(D20=18,'Tipo '!$B$19,IF(D20=19,'Tipo '!$B$20,IF(D20=20,'Tipo '!$B$21,"No ha seleccionado un tipo de contrato válido"))))))))))))))))))))</f>
        <v>CONTRATOS DE PRESTACIÓN DE SERVICIOS PROFESIONALES Y DE APOYO A LA GESTIÓN</v>
      </c>
      <c r="F20" s="143" t="s">
        <v>107</v>
      </c>
      <c r="G20" s="143" t="s">
        <v>116</v>
      </c>
      <c r="H20" s="144" t="s">
        <v>304</v>
      </c>
      <c r="I20" s="144" t="s">
        <v>163</v>
      </c>
      <c r="J20" s="145">
        <v>45</v>
      </c>
      <c r="K20" s="146" t="str">
        <f>IF(J20=1,'Equivalencia BH-BMPT'!$D$2,IF(J20=2,'Equivalencia BH-BMPT'!$D$3,IF(J20=3,'Equivalencia BH-BMPT'!$D$4,IF(J20=4,'Equivalencia BH-BMPT'!$D$5,IF(J20=5,'Equivalencia BH-BMPT'!$D$6,IF(J20=6,'Equivalencia BH-BMPT'!$D$7,IF(J20=7,'Equivalencia BH-BMPT'!$D$8,IF(J20=8,'Equivalencia BH-BMPT'!$D$9,IF(J20=9,'Equivalencia BH-BMPT'!$D$10,IF(J20=10,'Equivalencia BH-BMPT'!$D$11,IF(J20=11,'Equivalencia BH-BMPT'!$D$12,IF(J20=12,'Equivalencia BH-BMPT'!$D$13,IF(J20=13,'Equivalencia BH-BMPT'!$D$14,IF(J20=14,'Equivalencia BH-BMPT'!$D$15,IF(J20=15,'Equivalencia BH-BMPT'!$D$16,IF(J20=16,'Equivalencia BH-BMPT'!$D$17,IF(J20=17,'Equivalencia BH-BMPT'!$D$18,IF(J20=18,'Equivalencia BH-BMPT'!$D$19,IF(J20=19,'Equivalencia BH-BMPT'!$D$20,IF(J20=20,'Equivalencia BH-BMPT'!$D$21,IF(J20=21,'Equivalencia BH-BMPT'!$D$22,IF(J20=22,'Equivalencia BH-BMPT'!$D$23,IF(J20=23,'Equivalencia BH-BMPT'!#REF!,IF(J20=24,'Equivalencia BH-BMPT'!$D$25,IF(J20=25,'Equivalencia BH-BMPT'!$D$26,IF(J20=26,'Equivalencia BH-BMPT'!$D$27,IF(J20=27,'Equivalencia BH-BMPT'!$D$28,IF(J20=28,'Equivalencia BH-BMPT'!$D$29,IF(J20=29,'Equivalencia BH-BMPT'!$D$30,IF(J20=30,'Equivalencia BH-BMPT'!$D$31,IF(J20=31,'Equivalencia BH-BMPT'!$D$32,IF(J20=32,'Equivalencia BH-BMPT'!$D$33,IF(J20=33,'Equivalencia BH-BMPT'!$D$34,IF(J20=34,'Equivalencia BH-BMPT'!$D$35,IF(J20=35,'Equivalencia BH-BMPT'!$D$36,IF(J20=36,'Equivalencia BH-BMPT'!$D$37,IF(J20=37,'Equivalencia BH-BMPT'!$D$38,IF(J20=38,'Equivalencia BH-BMPT'!#REF!,IF(J20=39,'Equivalencia BH-BMPT'!$D$40,IF(J20=40,'Equivalencia BH-BMPT'!$D$41,IF(J20=41,'Equivalencia BH-BMPT'!$D$42,IF(J20=42,'Equivalencia BH-BMPT'!$D$43,IF(J20=43,'Equivalencia BH-BMPT'!$D$44,IF(J20=44,'Equivalencia BH-BMPT'!$D$45,IF(J20=45,'Equivalencia BH-BMPT'!$D$46,"No ha seleccionado un número de programa")))))))))))))))))))))))))))))))))))))))))))))</f>
        <v>Gobernanza e influencia local, regional e internacional</v>
      </c>
      <c r="L20" s="147" t="s">
        <v>282</v>
      </c>
      <c r="M20" s="142">
        <v>51863835</v>
      </c>
      <c r="N20" s="148" t="s">
        <v>534</v>
      </c>
      <c r="O20" s="149">
        <v>88000000</v>
      </c>
      <c r="P20" s="150"/>
      <c r="Q20" s="151"/>
      <c r="R20" s="151">
        <v>2</v>
      </c>
      <c r="S20" s="151">
        <v>11466666</v>
      </c>
      <c r="T20" s="149">
        <f t="shared" si="0"/>
        <v>99466666</v>
      </c>
      <c r="U20" s="149">
        <v>91466666</v>
      </c>
      <c r="V20" s="152">
        <v>43116</v>
      </c>
      <c r="W20" s="152">
        <v>43118</v>
      </c>
      <c r="X20" s="152">
        <v>43451</v>
      </c>
      <c r="Y20" s="142">
        <v>330</v>
      </c>
      <c r="Z20" s="142">
        <v>42.999997499999999</v>
      </c>
      <c r="AA20" s="153"/>
      <c r="AB20" s="142"/>
      <c r="AC20" s="142" t="s">
        <v>954</v>
      </c>
      <c r="AD20" s="142"/>
      <c r="AE20" s="142"/>
      <c r="AF20" s="154">
        <f t="shared" si="4"/>
        <v>0.91957104503733944</v>
      </c>
      <c r="AG20" s="155"/>
      <c r="AH20" s="155" t="b">
        <f t="shared" si="1"/>
        <v>0</v>
      </c>
      <c r="AI20" s="156"/>
      <c r="AJ20" s="158"/>
      <c r="AK20" s="156"/>
    </row>
    <row r="21" spans="1:37" s="157" customFormat="1" ht="44.25" customHeight="1" thickBot="1" x14ac:dyDescent="0.3">
      <c r="A21" s="142">
        <v>8</v>
      </c>
      <c r="B21" s="142">
        <v>2018</v>
      </c>
      <c r="C21" s="143" t="s">
        <v>807</v>
      </c>
      <c r="D21" s="142">
        <v>5</v>
      </c>
      <c r="E21" s="143" t="str">
        <f>IF(D21=1,'Tipo '!$B$2,IF(D21=2,'Tipo '!$B$3,IF(D21=3,'Tipo '!$B$4,IF(D21=4,'Tipo '!$B$5,IF(D21=5,'Tipo '!$B$6,IF(D21=6,'Tipo '!$B$7,IF(D21=7,'Tipo '!$B$8,IF(D21=8,'Tipo '!$B$9,IF(D21=9,'Tipo '!$B$10,IF(D21=10,'Tipo '!$B$11,IF(D21=11,'Tipo '!$B$12,IF(D21=12,'Tipo '!$B$13,IF(D21=13,'Tipo '!$B$14,IF(D21=14,'Tipo '!$B$15,IF(D21=15,'Tipo '!$B$16,IF(D21=16,'Tipo '!$B$17,IF(D21=17,'Tipo '!$B$18,IF(D21=18,'Tipo '!$B$19,IF(D21=19,'Tipo '!$B$20,IF(D21=20,'Tipo '!$B$21,"No ha seleccionado un tipo de contrato válido"))))))))))))))))))))</f>
        <v>CONTRATOS DE PRESTACIÓN DE SERVICIOS PROFESIONALES Y DE APOYO A LA GESTIÓN</v>
      </c>
      <c r="F21" s="143" t="s">
        <v>107</v>
      </c>
      <c r="G21" s="143" t="s">
        <v>116</v>
      </c>
      <c r="H21" s="144" t="s">
        <v>305</v>
      </c>
      <c r="I21" s="144" t="s">
        <v>163</v>
      </c>
      <c r="J21" s="145">
        <v>45</v>
      </c>
      <c r="K21" s="146" t="str">
        <f>IF(J21=1,'Equivalencia BH-BMPT'!$D$2,IF(J21=2,'Equivalencia BH-BMPT'!$D$3,IF(J21=3,'Equivalencia BH-BMPT'!$D$4,IF(J21=4,'Equivalencia BH-BMPT'!$D$5,IF(J21=5,'Equivalencia BH-BMPT'!$D$6,IF(J21=6,'Equivalencia BH-BMPT'!$D$7,IF(J21=7,'Equivalencia BH-BMPT'!$D$8,IF(J21=8,'Equivalencia BH-BMPT'!$D$9,IF(J21=9,'Equivalencia BH-BMPT'!$D$10,IF(J21=10,'Equivalencia BH-BMPT'!$D$11,IF(J21=11,'Equivalencia BH-BMPT'!$D$12,IF(J21=12,'Equivalencia BH-BMPT'!$D$13,IF(J21=13,'Equivalencia BH-BMPT'!$D$14,IF(J21=14,'Equivalencia BH-BMPT'!$D$15,IF(J21=15,'Equivalencia BH-BMPT'!$D$16,IF(J21=16,'Equivalencia BH-BMPT'!$D$17,IF(J21=17,'Equivalencia BH-BMPT'!$D$18,IF(J21=18,'Equivalencia BH-BMPT'!$D$19,IF(J21=19,'Equivalencia BH-BMPT'!$D$20,IF(J21=20,'Equivalencia BH-BMPT'!$D$21,IF(J21=21,'Equivalencia BH-BMPT'!$D$22,IF(J21=22,'Equivalencia BH-BMPT'!$D$23,IF(J21=23,'Equivalencia BH-BMPT'!#REF!,IF(J21=24,'Equivalencia BH-BMPT'!$D$25,IF(J21=25,'Equivalencia BH-BMPT'!$D$26,IF(J21=26,'Equivalencia BH-BMPT'!$D$27,IF(J21=27,'Equivalencia BH-BMPT'!$D$28,IF(J21=28,'Equivalencia BH-BMPT'!$D$29,IF(J21=29,'Equivalencia BH-BMPT'!$D$30,IF(J21=30,'Equivalencia BH-BMPT'!$D$31,IF(J21=31,'Equivalencia BH-BMPT'!$D$32,IF(J21=32,'Equivalencia BH-BMPT'!$D$33,IF(J21=33,'Equivalencia BH-BMPT'!$D$34,IF(J21=34,'Equivalencia BH-BMPT'!$D$35,IF(J21=35,'Equivalencia BH-BMPT'!$D$36,IF(J21=36,'Equivalencia BH-BMPT'!$D$37,IF(J21=37,'Equivalencia BH-BMPT'!$D$38,IF(J21=38,'Equivalencia BH-BMPT'!#REF!,IF(J21=39,'Equivalencia BH-BMPT'!$D$40,IF(J21=40,'Equivalencia BH-BMPT'!$D$41,IF(J21=41,'Equivalencia BH-BMPT'!$D$42,IF(J21=42,'Equivalencia BH-BMPT'!$D$43,IF(J21=43,'Equivalencia BH-BMPT'!$D$44,IF(J21=44,'Equivalencia BH-BMPT'!$D$45,IF(J21=45,'Equivalencia BH-BMPT'!$D$46,"No ha seleccionado un número de programa")))))))))))))))))))))))))))))))))))))))))))))</f>
        <v>Gobernanza e influencia local, regional e internacional</v>
      </c>
      <c r="L21" s="147" t="s">
        <v>282</v>
      </c>
      <c r="M21" s="142">
        <v>86002525</v>
      </c>
      <c r="N21" s="148" t="s">
        <v>535</v>
      </c>
      <c r="O21" s="149">
        <v>70400000</v>
      </c>
      <c r="P21" s="150"/>
      <c r="Q21" s="151"/>
      <c r="R21" s="151">
        <v>1</v>
      </c>
      <c r="S21" s="151">
        <v>7893333</v>
      </c>
      <c r="T21" s="149">
        <f t="shared" si="0"/>
        <v>78293333</v>
      </c>
      <c r="U21" s="149">
        <v>71893333</v>
      </c>
      <c r="V21" s="152">
        <v>43117</v>
      </c>
      <c r="W21" s="152">
        <v>43124</v>
      </c>
      <c r="X21" s="152">
        <v>43457</v>
      </c>
      <c r="Y21" s="142">
        <v>330</v>
      </c>
      <c r="Z21" s="142">
        <v>36.999998437499997</v>
      </c>
      <c r="AA21" s="153"/>
      <c r="AB21" s="142"/>
      <c r="AC21" s="142" t="s">
        <v>954</v>
      </c>
      <c r="AD21" s="142"/>
      <c r="AE21" s="142"/>
      <c r="AF21" s="154">
        <f t="shared" si="3"/>
        <v>0.91825613044216681</v>
      </c>
      <c r="AG21" s="155"/>
      <c r="AH21" s="155" t="b">
        <f t="shared" si="1"/>
        <v>0</v>
      </c>
      <c r="AI21" s="156"/>
      <c r="AJ21" s="158"/>
      <c r="AK21" s="156"/>
    </row>
    <row r="22" spans="1:37" s="157" customFormat="1" ht="44.25" customHeight="1" thickBot="1" x14ac:dyDescent="0.3">
      <c r="A22" s="142">
        <v>9</v>
      </c>
      <c r="B22" s="142">
        <v>2018</v>
      </c>
      <c r="C22" s="143" t="s">
        <v>808</v>
      </c>
      <c r="D22" s="142">
        <v>5</v>
      </c>
      <c r="E22" s="143" t="str">
        <f>IF(D22=1,'Tipo '!$B$2,IF(D22=2,'Tipo '!$B$3,IF(D22=3,'Tipo '!$B$4,IF(D22=4,'Tipo '!$B$5,IF(D22=5,'Tipo '!$B$6,IF(D22=6,'Tipo '!$B$7,IF(D22=7,'Tipo '!$B$8,IF(D22=8,'Tipo '!$B$9,IF(D22=9,'Tipo '!$B$10,IF(D22=10,'Tipo '!$B$11,IF(D22=11,'Tipo '!$B$12,IF(D22=12,'Tipo '!$B$13,IF(D22=13,'Tipo '!$B$14,IF(D22=14,'Tipo '!$B$15,IF(D22=15,'Tipo '!$B$16,IF(D22=16,'Tipo '!$B$17,IF(D22=17,'Tipo '!$B$18,IF(D22=18,'Tipo '!$B$19,IF(D22=19,'Tipo '!$B$20,IF(D22=20,'Tipo '!$B$21,"No ha seleccionado un tipo de contrato válido"))))))))))))))))))))</f>
        <v>CONTRATOS DE PRESTACIÓN DE SERVICIOS PROFESIONALES Y DE APOYO A LA GESTIÓN</v>
      </c>
      <c r="F22" s="143" t="s">
        <v>107</v>
      </c>
      <c r="G22" s="143" t="s">
        <v>116</v>
      </c>
      <c r="H22" s="144" t="s">
        <v>306</v>
      </c>
      <c r="I22" s="144" t="s">
        <v>163</v>
      </c>
      <c r="J22" s="145">
        <v>45</v>
      </c>
      <c r="K22" s="146" t="str">
        <f>IF(J22=1,'Equivalencia BH-BMPT'!$D$2,IF(J22=2,'Equivalencia BH-BMPT'!$D$3,IF(J22=3,'Equivalencia BH-BMPT'!$D$4,IF(J22=4,'Equivalencia BH-BMPT'!$D$5,IF(J22=5,'Equivalencia BH-BMPT'!$D$6,IF(J22=6,'Equivalencia BH-BMPT'!$D$7,IF(J22=7,'Equivalencia BH-BMPT'!$D$8,IF(J22=8,'Equivalencia BH-BMPT'!$D$9,IF(J22=9,'Equivalencia BH-BMPT'!$D$10,IF(J22=10,'Equivalencia BH-BMPT'!$D$11,IF(J22=11,'Equivalencia BH-BMPT'!$D$12,IF(J22=12,'Equivalencia BH-BMPT'!$D$13,IF(J22=13,'Equivalencia BH-BMPT'!$D$14,IF(J22=14,'Equivalencia BH-BMPT'!$D$15,IF(J22=15,'Equivalencia BH-BMPT'!$D$16,IF(J22=16,'Equivalencia BH-BMPT'!$D$17,IF(J22=17,'Equivalencia BH-BMPT'!$D$18,IF(J22=18,'Equivalencia BH-BMPT'!$D$19,IF(J22=19,'Equivalencia BH-BMPT'!$D$20,IF(J22=20,'Equivalencia BH-BMPT'!$D$21,IF(J22=21,'Equivalencia BH-BMPT'!$D$22,IF(J22=22,'Equivalencia BH-BMPT'!$D$23,IF(J22=23,'Equivalencia BH-BMPT'!#REF!,IF(J22=24,'Equivalencia BH-BMPT'!$D$25,IF(J22=25,'Equivalencia BH-BMPT'!$D$26,IF(J22=26,'Equivalencia BH-BMPT'!$D$27,IF(J22=27,'Equivalencia BH-BMPT'!$D$28,IF(J22=28,'Equivalencia BH-BMPT'!$D$29,IF(J22=29,'Equivalencia BH-BMPT'!$D$30,IF(J22=30,'Equivalencia BH-BMPT'!$D$31,IF(J22=31,'Equivalencia BH-BMPT'!$D$32,IF(J22=32,'Equivalencia BH-BMPT'!$D$33,IF(J22=33,'Equivalencia BH-BMPT'!$D$34,IF(J22=34,'Equivalencia BH-BMPT'!$D$35,IF(J22=35,'Equivalencia BH-BMPT'!$D$36,IF(J22=36,'Equivalencia BH-BMPT'!$D$37,IF(J22=37,'Equivalencia BH-BMPT'!$D$38,IF(J22=38,'Equivalencia BH-BMPT'!#REF!,IF(J22=39,'Equivalencia BH-BMPT'!$D$40,IF(J22=40,'Equivalencia BH-BMPT'!$D$41,IF(J22=41,'Equivalencia BH-BMPT'!$D$42,IF(J22=42,'Equivalencia BH-BMPT'!$D$43,IF(J22=43,'Equivalencia BH-BMPT'!$D$44,IF(J22=44,'Equivalencia BH-BMPT'!$D$45,IF(J22=45,'Equivalencia BH-BMPT'!$D$46,"No ha seleccionado un número de programa")))))))))))))))))))))))))))))))))))))))))))))</f>
        <v>Gobernanza e influencia local, regional e internacional</v>
      </c>
      <c r="L22" s="147" t="s">
        <v>282</v>
      </c>
      <c r="M22" s="142">
        <v>80140726</v>
      </c>
      <c r="N22" s="148" t="s">
        <v>536</v>
      </c>
      <c r="O22" s="149">
        <v>70400000</v>
      </c>
      <c r="P22" s="150"/>
      <c r="Q22" s="151"/>
      <c r="R22" s="151">
        <v>1</v>
      </c>
      <c r="S22" s="151">
        <v>6400000</v>
      </c>
      <c r="T22" s="149">
        <f t="shared" si="0"/>
        <v>76800000</v>
      </c>
      <c r="U22" s="149">
        <v>64000000</v>
      </c>
      <c r="V22" s="152">
        <v>43117</v>
      </c>
      <c r="W22" s="152">
        <v>43132</v>
      </c>
      <c r="X22" s="152">
        <v>43465</v>
      </c>
      <c r="Y22" s="142">
        <v>330</v>
      </c>
      <c r="Z22" s="142">
        <v>30</v>
      </c>
      <c r="AA22" s="153"/>
      <c r="AB22" s="142"/>
      <c r="AC22" s="142" t="s">
        <v>954</v>
      </c>
      <c r="AD22" s="142"/>
      <c r="AE22" s="142"/>
      <c r="AF22" s="154">
        <f t="shared" si="2"/>
        <v>0.83333333333333337</v>
      </c>
      <c r="AG22" s="155"/>
      <c r="AH22" s="155" t="b">
        <f t="shared" si="1"/>
        <v>0</v>
      </c>
      <c r="AI22" s="156"/>
      <c r="AJ22" s="158"/>
      <c r="AK22" s="156"/>
    </row>
    <row r="23" spans="1:37" s="157" customFormat="1" ht="44.25" customHeight="1" thickBot="1" x14ac:dyDescent="0.3">
      <c r="A23" s="142">
        <v>10</v>
      </c>
      <c r="B23" s="142">
        <v>2018</v>
      </c>
      <c r="C23" s="143" t="s">
        <v>809</v>
      </c>
      <c r="D23" s="142">
        <v>5</v>
      </c>
      <c r="E23" s="143" t="str">
        <f>IF(D23=1,'Tipo '!$B$2,IF(D23=2,'Tipo '!$B$3,IF(D23=3,'Tipo '!$B$4,IF(D23=4,'Tipo '!$B$5,IF(D23=5,'Tipo '!$B$6,IF(D23=6,'Tipo '!$B$7,IF(D23=7,'Tipo '!$B$8,IF(D23=8,'Tipo '!$B$9,IF(D23=9,'Tipo '!$B$10,IF(D23=10,'Tipo '!$B$11,IF(D23=11,'Tipo '!$B$12,IF(D23=12,'Tipo '!$B$13,IF(D23=13,'Tipo '!$B$14,IF(D23=14,'Tipo '!$B$15,IF(D23=15,'Tipo '!$B$16,IF(D23=16,'Tipo '!$B$17,IF(D23=17,'Tipo '!$B$18,IF(D23=18,'Tipo '!$B$19,IF(D23=19,'Tipo '!$B$20,IF(D23=20,'Tipo '!$B$21,"No ha seleccionado un tipo de contrato válido"))))))))))))))))))))</f>
        <v>CONTRATOS DE PRESTACIÓN DE SERVICIOS PROFESIONALES Y DE APOYO A LA GESTIÓN</v>
      </c>
      <c r="F23" s="143" t="s">
        <v>107</v>
      </c>
      <c r="G23" s="143" t="s">
        <v>116</v>
      </c>
      <c r="H23" s="144" t="s">
        <v>307</v>
      </c>
      <c r="I23" s="144" t="s">
        <v>163</v>
      </c>
      <c r="J23" s="145">
        <v>45</v>
      </c>
      <c r="K23" s="146" t="str">
        <f>IF(J23=1,'Equivalencia BH-BMPT'!$D$2,IF(J23=2,'Equivalencia BH-BMPT'!$D$3,IF(J23=3,'Equivalencia BH-BMPT'!$D$4,IF(J23=4,'Equivalencia BH-BMPT'!$D$5,IF(J23=5,'Equivalencia BH-BMPT'!$D$6,IF(J23=6,'Equivalencia BH-BMPT'!$D$7,IF(J23=7,'Equivalencia BH-BMPT'!$D$8,IF(J23=8,'Equivalencia BH-BMPT'!$D$9,IF(J23=9,'Equivalencia BH-BMPT'!$D$10,IF(J23=10,'Equivalencia BH-BMPT'!$D$11,IF(J23=11,'Equivalencia BH-BMPT'!$D$12,IF(J23=12,'Equivalencia BH-BMPT'!$D$13,IF(J23=13,'Equivalencia BH-BMPT'!$D$14,IF(J23=14,'Equivalencia BH-BMPT'!$D$15,IF(J23=15,'Equivalencia BH-BMPT'!$D$16,IF(J23=16,'Equivalencia BH-BMPT'!$D$17,IF(J23=17,'Equivalencia BH-BMPT'!$D$18,IF(J23=18,'Equivalencia BH-BMPT'!$D$19,IF(J23=19,'Equivalencia BH-BMPT'!$D$20,IF(J23=20,'Equivalencia BH-BMPT'!$D$21,IF(J23=21,'Equivalencia BH-BMPT'!$D$22,IF(J23=22,'Equivalencia BH-BMPT'!$D$23,IF(J23=23,'Equivalencia BH-BMPT'!#REF!,IF(J23=24,'Equivalencia BH-BMPT'!$D$25,IF(J23=25,'Equivalencia BH-BMPT'!$D$26,IF(J23=26,'Equivalencia BH-BMPT'!$D$27,IF(J23=27,'Equivalencia BH-BMPT'!$D$28,IF(J23=28,'Equivalencia BH-BMPT'!$D$29,IF(J23=29,'Equivalencia BH-BMPT'!$D$30,IF(J23=30,'Equivalencia BH-BMPT'!$D$31,IF(J23=31,'Equivalencia BH-BMPT'!$D$32,IF(J23=32,'Equivalencia BH-BMPT'!$D$33,IF(J23=33,'Equivalencia BH-BMPT'!$D$34,IF(J23=34,'Equivalencia BH-BMPT'!$D$35,IF(J23=35,'Equivalencia BH-BMPT'!$D$36,IF(J23=36,'Equivalencia BH-BMPT'!$D$37,IF(J23=37,'Equivalencia BH-BMPT'!$D$38,IF(J23=38,'Equivalencia BH-BMPT'!#REF!,IF(J23=39,'Equivalencia BH-BMPT'!$D$40,IF(J23=40,'Equivalencia BH-BMPT'!$D$41,IF(J23=41,'Equivalencia BH-BMPT'!$D$42,IF(J23=42,'Equivalencia BH-BMPT'!$D$43,IF(J23=43,'Equivalencia BH-BMPT'!$D$44,IF(J23=44,'Equivalencia BH-BMPT'!$D$45,IF(J23=45,'Equivalencia BH-BMPT'!$D$46,"No ha seleccionado un número de programa")))))))))))))))))))))))))))))))))))))))))))))</f>
        <v>Gobernanza e influencia local, regional e internacional</v>
      </c>
      <c r="L23" s="147" t="s">
        <v>282</v>
      </c>
      <c r="M23" s="142">
        <v>79833201</v>
      </c>
      <c r="N23" s="148" t="s">
        <v>537</v>
      </c>
      <c r="O23" s="149">
        <v>24200000</v>
      </c>
      <c r="P23" s="150"/>
      <c r="Q23" s="151"/>
      <c r="R23" s="151">
        <v>1</v>
      </c>
      <c r="S23" s="151">
        <v>2126667</v>
      </c>
      <c r="T23" s="149">
        <f t="shared" si="0"/>
        <v>26326667</v>
      </c>
      <c r="U23" s="149">
        <v>24860000</v>
      </c>
      <c r="V23" s="152">
        <v>43118</v>
      </c>
      <c r="W23" s="152">
        <v>43122</v>
      </c>
      <c r="X23" s="152">
        <v>43455</v>
      </c>
      <c r="Y23" s="142">
        <v>330</v>
      </c>
      <c r="Z23" s="142">
        <v>29.000004545454548</v>
      </c>
      <c r="AA23" s="153"/>
      <c r="AB23" s="142"/>
      <c r="AC23" s="142" t="s">
        <v>954</v>
      </c>
      <c r="AD23" s="142"/>
      <c r="AE23" s="142"/>
      <c r="AF23" s="154">
        <f t="shared" si="2"/>
        <v>0.94428968163725402</v>
      </c>
      <c r="AG23" s="155"/>
      <c r="AH23" s="155" t="b">
        <f t="shared" si="1"/>
        <v>0</v>
      </c>
      <c r="AI23" s="156"/>
      <c r="AJ23" s="158"/>
      <c r="AK23" s="156"/>
    </row>
    <row r="24" spans="1:37" s="157" customFormat="1" ht="44.25" customHeight="1" thickBot="1" x14ac:dyDescent="0.3">
      <c r="A24" s="142">
        <v>11</v>
      </c>
      <c r="B24" s="142">
        <v>2018</v>
      </c>
      <c r="C24" s="143" t="s">
        <v>810</v>
      </c>
      <c r="D24" s="142">
        <v>5</v>
      </c>
      <c r="E24" s="143" t="str">
        <f>IF(D24=1,'Tipo '!$B$2,IF(D24=2,'Tipo '!$B$3,IF(D24=3,'Tipo '!$B$4,IF(D24=4,'Tipo '!$B$5,IF(D24=5,'Tipo '!$B$6,IF(D24=6,'Tipo '!$B$7,IF(D24=7,'Tipo '!$B$8,IF(D24=8,'Tipo '!$B$9,IF(D24=9,'Tipo '!$B$10,IF(D24=10,'Tipo '!$B$11,IF(D24=11,'Tipo '!$B$12,IF(D24=12,'Tipo '!$B$13,IF(D24=13,'Tipo '!$B$14,IF(D24=14,'Tipo '!$B$15,IF(D24=15,'Tipo '!$B$16,IF(D24=16,'Tipo '!$B$17,IF(D24=17,'Tipo '!$B$18,IF(D24=18,'Tipo '!$B$19,IF(D24=19,'Tipo '!$B$20,IF(D24=20,'Tipo '!$B$21,"No ha seleccionado un tipo de contrato válido"))))))))))))))))))))</f>
        <v>CONTRATOS DE PRESTACIÓN DE SERVICIOS PROFESIONALES Y DE APOYO A LA GESTIÓN</v>
      </c>
      <c r="F24" s="143" t="s">
        <v>107</v>
      </c>
      <c r="G24" s="143" t="s">
        <v>116</v>
      </c>
      <c r="H24" s="144" t="s">
        <v>308</v>
      </c>
      <c r="I24" s="144" t="s">
        <v>163</v>
      </c>
      <c r="J24" s="145">
        <v>45</v>
      </c>
      <c r="K24" s="146" t="str">
        <f>IF(J24=1,'Equivalencia BH-BMPT'!$D$2,IF(J24=2,'Equivalencia BH-BMPT'!$D$3,IF(J24=3,'Equivalencia BH-BMPT'!$D$4,IF(J24=4,'Equivalencia BH-BMPT'!$D$5,IF(J24=5,'Equivalencia BH-BMPT'!$D$6,IF(J24=6,'Equivalencia BH-BMPT'!$D$7,IF(J24=7,'Equivalencia BH-BMPT'!$D$8,IF(J24=8,'Equivalencia BH-BMPT'!$D$9,IF(J24=9,'Equivalencia BH-BMPT'!$D$10,IF(J24=10,'Equivalencia BH-BMPT'!$D$11,IF(J24=11,'Equivalencia BH-BMPT'!$D$12,IF(J24=12,'Equivalencia BH-BMPT'!$D$13,IF(J24=13,'Equivalencia BH-BMPT'!$D$14,IF(J24=14,'Equivalencia BH-BMPT'!$D$15,IF(J24=15,'Equivalencia BH-BMPT'!$D$16,IF(J24=16,'Equivalencia BH-BMPT'!$D$17,IF(J24=17,'Equivalencia BH-BMPT'!$D$18,IF(J24=18,'Equivalencia BH-BMPT'!$D$19,IF(J24=19,'Equivalencia BH-BMPT'!$D$20,IF(J24=20,'Equivalencia BH-BMPT'!$D$21,IF(J24=21,'Equivalencia BH-BMPT'!$D$22,IF(J24=22,'Equivalencia BH-BMPT'!$D$23,IF(J24=23,'Equivalencia BH-BMPT'!#REF!,IF(J24=24,'Equivalencia BH-BMPT'!$D$25,IF(J24=25,'Equivalencia BH-BMPT'!$D$26,IF(J24=26,'Equivalencia BH-BMPT'!$D$27,IF(J24=27,'Equivalencia BH-BMPT'!$D$28,IF(J24=28,'Equivalencia BH-BMPT'!$D$29,IF(J24=29,'Equivalencia BH-BMPT'!$D$30,IF(J24=30,'Equivalencia BH-BMPT'!$D$31,IF(J24=31,'Equivalencia BH-BMPT'!$D$32,IF(J24=32,'Equivalencia BH-BMPT'!$D$33,IF(J24=33,'Equivalencia BH-BMPT'!$D$34,IF(J24=34,'Equivalencia BH-BMPT'!$D$35,IF(J24=35,'Equivalencia BH-BMPT'!$D$36,IF(J24=36,'Equivalencia BH-BMPT'!$D$37,IF(J24=37,'Equivalencia BH-BMPT'!$D$38,IF(J24=38,'Equivalencia BH-BMPT'!#REF!,IF(J24=39,'Equivalencia BH-BMPT'!$D$40,IF(J24=40,'Equivalencia BH-BMPT'!$D$41,IF(J24=41,'Equivalencia BH-BMPT'!$D$42,IF(J24=42,'Equivalencia BH-BMPT'!$D$43,IF(J24=43,'Equivalencia BH-BMPT'!$D$44,IF(J24=44,'Equivalencia BH-BMPT'!$D$45,IF(J24=45,'Equivalencia BH-BMPT'!$D$46,"No ha seleccionado un número de programa")))))))))))))))))))))))))))))))))))))))))))))</f>
        <v>Gobernanza e influencia local, regional e internacional</v>
      </c>
      <c r="L24" s="147" t="s">
        <v>282</v>
      </c>
      <c r="M24" s="142">
        <v>79531044</v>
      </c>
      <c r="N24" s="148" t="s">
        <v>538</v>
      </c>
      <c r="O24" s="149">
        <v>66000000</v>
      </c>
      <c r="P24" s="150"/>
      <c r="Q24" s="151"/>
      <c r="R24" s="151">
        <v>1</v>
      </c>
      <c r="S24" s="151">
        <v>4400000</v>
      </c>
      <c r="T24" s="149">
        <f t="shared" si="0"/>
        <v>70400000</v>
      </c>
      <c r="U24" s="149">
        <v>60400000</v>
      </c>
      <c r="V24" s="152">
        <v>43116</v>
      </c>
      <c r="W24" s="152">
        <v>43129</v>
      </c>
      <c r="X24" s="152">
        <v>43462</v>
      </c>
      <c r="Y24" s="142">
        <v>330</v>
      </c>
      <c r="Z24" s="142">
        <v>22</v>
      </c>
      <c r="AA24" s="153"/>
      <c r="AB24" s="142"/>
      <c r="AC24" s="142" t="s">
        <v>954</v>
      </c>
      <c r="AD24" s="142"/>
      <c r="AE24" s="142"/>
      <c r="AF24" s="154">
        <f t="shared" si="2"/>
        <v>0.85795454545454541</v>
      </c>
      <c r="AG24" s="155"/>
      <c r="AH24" s="155" t="b">
        <f t="shared" si="1"/>
        <v>0</v>
      </c>
      <c r="AI24" s="156"/>
      <c r="AJ24" s="158"/>
      <c r="AK24" s="156"/>
    </row>
    <row r="25" spans="1:37" s="157" customFormat="1" ht="44.25" customHeight="1" thickBot="1" x14ac:dyDescent="0.3">
      <c r="A25" s="142">
        <v>12</v>
      </c>
      <c r="B25" s="142">
        <v>2018</v>
      </c>
      <c r="C25" s="143" t="s">
        <v>811</v>
      </c>
      <c r="D25" s="142">
        <v>5</v>
      </c>
      <c r="E25" s="143" t="str">
        <f>IF(D25=1,'Tipo '!$B$2,IF(D25=2,'Tipo '!$B$3,IF(D25=3,'Tipo '!$B$4,IF(D25=4,'Tipo '!$B$5,IF(D25=5,'Tipo '!$B$6,IF(D25=6,'Tipo '!$B$7,IF(D25=7,'Tipo '!$B$8,IF(D25=8,'Tipo '!$B$9,IF(D25=9,'Tipo '!$B$10,IF(D25=10,'Tipo '!$B$11,IF(D25=11,'Tipo '!$B$12,IF(D25=12,'Tipo '!$B$13,IF(D25=13,'Tipo '!$B$14,IF(D25=14,'Tipo '!$B$15,IF(D25=15,'Tipo '!$B$16,IF(D25=16,'Tipo '!$B$17,IF(D25=17,'Tipo '!$B$18,IF(D25=18,'Tipo '!$B$19,IF(D25=19,'Tipo '!$B$20,IF(D25=20,'Tipo '!$B$21,"No ha seleccionado un tipo de contrato válido"))))))))))))))))))))</f>
        <v>CONTRATOS DE PRESTACIÓN DE SERVICIOS PROFESIONALES Y DE APOYO A LA GESTIÓN</v>
      </c>
      <c r="F25" s="143" t="s">
        <v>107</v>
      </c>
      <c r="G25" s="143" t="s">
        <v>116</v>
      </c>
      <c r="H25" s="144" t="s">
        <v>301</v>
      </c>
      <c r="I25" s="144" t="s">
        <v>163</v>
      </c>
      <c r="J25" s="145">
        <v>45</v>
      </c>
      <c r="K25" s="146" t="str">
        <f>IF(J25=1,'Equivalencia BH-BMPT'!$D$2,IF(J25=2,'Equivalencia BH-BMPT'!$D$3,IF(J25=3,'Equivalencia BH-BMPT'!$D$4,IF(J25=4,'Equivalencia BH-BMPT'!$D$5,IF(J25=5,'Equivalencia BH-BMPT'!$D$6,IF(J25=6,'Equivalencia BH-BMPT'!$D$7,IF(J25=7,'Equivalencia BH-BMPT'!$D$8,IF(J25=8,'Equivalencia BH-BMPT'!$D$9,IF(J25=9,'Equivalencia BH-BMPT'!$D$10,IF(J25=10,'Equivalencia BH-BMPT'!$D$11,IF(J25=11,'Equivalencia BH-BMPT'!$D$12,IF(J25=12,'Equivalencia BH-BMPT'!$D$13,IF(J25=13,'Equivalencia BH-BMPT'!$D$14,IF(J25=14,'Equivalencia BH-BMPT'!$D$15,IF(J25=15,'Equivalencia BH-BMPT'!$D$16,IF(J25=16,'Equivalencia BH-BMPT'!$D$17,IF(J25=17,'Equivalencia BH-BMPT'!$D$18,IF(J25=18,'Equivalencia BH-BMPT'!$D$19,IF(J25=19,'Equivalencia BH-BMPT'!$D$20,IF(J25=20,'Equivalencia BH-BMPT'!$D$21,IF(J25=21,'Equivalencia BH-BMPT'!$D$22,IF(J25=22,'Equivalencia BH-BMPT'!$D$23,IF(J25=23,'Equivalencia BH-BMPT'!#REF!,IF(J25=24,'Equivalencia BH-BMPT'!$D$25,IF(J25=25,'Equivalencia BH-BMPT'!$D$26,IF(J25=26,'Equivalencia BH-BMPT'!$D$27,IF(J25=27,'Equivalencia BH-BMPT'!$D$28,IF(J25=28,'Equivalencia BH-BMPT'!$D$29,IF(J25=29,'Equivalencia BH-BMPT'!$D$30,IF(J25=30,'Equivalencia BH-BMPT'!$D$31,IF(J25=31,'Equivalencia BH-BMPT'!$D$32,IF(J25=32,'Equivalencia BH-BMPT'!$D$33,IF(J25=33,'Equivalencia BH-BMPT'!$D$34,IF(J25=34,'Equivalencia BH-BMPT'!$D$35,IF(J25=35,'Equivalencia BH-BMPT'!$D$36,IF(J25=36,'Equivalencia BH-BMPT'!$D$37,IF(J25=37,'Equivalencia BH-BMPT'!$D$38,IF(J25=38,'Equivalencia BH-BMPT'!#REF!,IF(J25=39,'Equivalencia BH-BMPT'!$D$40,IF(J25=40,'Equivalencia BH-BMPT'!$D$41,IF(J25=41,'Equivalencia BH-BMPT'!$D$42,IF(J25=42,'Equivalencia BH-BMPT'!$D$43,IF(J25=43,'Equivalencia BH-BMPT'!$D$44,IF(J25=44,'Equivalencia BH-BMPT'!$D$45,IF(J25=45,'Equivalencia BH-BMPT'!$D$46,"No ha seleccionado un número de programa")))))))))))))))))))))))))))))))))))))))))))))</f>
        <v>Gobernanza e influencia local, regional e internacional</v>
      </c>
      <c r="L25" s="147" t="s">
        <v>282</v>
      </c>
      <c r="M25" s="142">
        <v>1032396768</v>
      </c>
      <c r="N25" s="148" t="s">
        <v>539</v>
      </c>
      <c r="O25" s="149">
        <v>66000000</v>
      </c>
      <c r="P25" s="150"/>
      <c r="Q25" s="151"/>
      <c r="R25" s="151">
        <v>1</v>
      </c>
      <c r="S25" s="151">
        <v>6600000</v>
      </c>
      <c r="T25" s="149">
        <f t="shared" si="0"/>
        <v>72600000</v>
      </c>
      <c r="U25" s="149">
        <v>62600000</v>
      </c>
      <c r="V25" s="152">
        <v>43116</v>
      </c>
      <c r="W25" s="152">
        <v>43118</v>
      </c>
      <c r="X25" s="152">
        <v>43451</v>
      </c>
      <c r="Y25" s="142">
        <v>330</v>
      </c>
      <c r="Z25" s="142">
        <v>33</v>
      </c>
      <c r="AA25" s="153"/>
      <c r="AB25" s="142"/>
      <c r="AC25" s="142" t="s">
        <v>954</v>
      </c>
      <c r="AD25" s="142"/>
      <c r="AE25" s="142"/>
      <c r="AF25" s="154">
        <f t="shared" si="2"/>
        <v>0.86225895316804413</v>
      </c>
      <c r="AG25" s="155"/>
      <c r="AH25" s="155" t="b">
        <f t="shared" si="1"/>
        <v>0</v>
      </c>
      <c r="AI25" s="156"/>
      <c r="AJ25" s="158"/>
      <c r="AK25" s="156"/>
    </row>
    <row r="26" spans="1:37" s="157" customFormat="1" ht="44.25" customHeight="1" thickBot="1" x14ac:dyDescent="0.3">
      <c r="A26" s="142">
        <v>13</v>
      </c>
      <c r="B26" s="142">
        <v>2018</v>
      </c>
      <c r="C26" s="143" t="s">
        <v>812</v>
      </c>
      <c r="D26" s="142">
        <v>5</v>
      </c>
      <c r="E26" s="143" t="str">
        <f>IF(D26=1,'Tipo '!$B$2,IF(D26=2,'Tipo '!$B$3,IF(D26=3,'Tipo '!$B$4,IF(D26=4,'Tipo '!$B$5,IF(D26=5,'Tipo '!$B$6,IF(D26=6,'Tipo '!$B$7,IF(D26=7,'Tipo '!$B$8,IF(D26=8,'Tipo '!$B$9,IF(D26=9,'Tipo '!$B$10,IF(D26=10,'Tipo '!$B$11,IF(D26=11,'Tipo '!$B$12,IF(D26=12,'Tipo '!$B$13,IF(D26=13,'Tipo '!$B$14,IF(D26=14,'Tipo '!$B$15,IF(D26=15,'Tipo '!$B$16,IF(D26=16,'Tipo '!$B$17,IF(D26=17,'Tipo '!$B$18,IF(D26=18,'Tipo '!$B$19,IF(D26=19,'Tipo '!$B$20,IF(D26=20,'Tipo '!$B$21,"No ha seleccionado un tipo de contrato válido"))))))))))))))))))))</f>
        <v>CONTRATOS DE PRESTACIÓN DE SERVICIOS PROFESIONALES Y DE APOYO A LA GESTIÓN</v>
      </c>
      <c r="F26" s="143" t="s">
        <v>107</v>
      </c>
      <c r="G26" s="143" t="s">
        <v>116</v>
      </c>
      <c r="H26" s="144" t="s">
        <v>309</v>
      </c>
      <c r="I26" s="144" t="s">
        <v>163</v>
      </c>
      <c r="J26" s="145">
        <v>45</v>
      </c>
      <c r="K26" s="146" t="str">
        <f>IF(J26=1,'Equivalencia BH-BMPT'!$D$2,IF(J26=2,'Equivalencia BH-BMPT'!$D$3,IF(J26=3,'Equivalencia BH-BMPT'!$D$4,IF(J26=4,'Equivalencia BH-BMPT'!$D$5,IF(J26=5,'Equivalencia BH-BMPT'!$D$6,IF(J26=6,'Equivalencia BH-BMPT'!$D$7,IF(J26=7,'Equivalencia BH-BMPT'!$D$8,IF(J26=8,'Equivalencia BH-BMPT'!$D$9,IF(J26=9,'Equivalencia BH-BMPT'!$D$10,IF(J26=10,'Equivalencia BH-BMPT'!$D$11,IF(J26=11,'Equivalencia BH-BMPT'!$D$12,IF(J26=12,'Equivalencia BH-BMPT'!$D$13,IF(J26=13,'Equivalencia BH-BMPT'!$D$14,IF(J26=14,'Equivalencia BH-BMPT'!$D$15,IF(J26=15,'Equivalencia BH-BMPT'!$D$16,IF(J26=16,'Equivalencia BH-BMPT'!$D$17,IF(J26=17,'Equivalencia BH-BMPT'!$D$18,IF(J26=18,'Equivalencia BH-BMPT'!$D$19,IF(J26=19,'Equivalencia BH-BMPT'!$D$20,IF(J26=20,'Equivalencia BH-BMPT'!$D$21,IF(J26=21,'Equivalencia BH-BMPT'!$D$22,IF(J26=22,'Equivalencia BH-BMPT'!$D$23,IF(J26=23,'Equivalencia BH-BMPT'!#REF!,IF(J26=24,'Equivalencia BH-BMPT'!$D$25,IF(J26=25,'Equivalencia BH-BMPT'!$D$26,IF(J26=26,'Equivalencia BH-BMPT'!$D$27,IF(J26=27,'Equivalencia BH-BMPT'!$D$28,IF(J26=28,'Equivalencia BH-BMPT'!$D$29,IF(J26=29,'Equivalencia BH-BMPT'!$D$30,IF(J26=30,'Equivalencia BH-BMPT'!$D$31,IF(J26=31,'Equivalencia BH-BMPT'!$D$32,IF(J26=32,'Equivalencia BH-BMPT'!$D$33,IF(J26=33,'Equivalencia BH-BMPT'!$D$34,IF(J26=34,'Equivalencia BH-BMPT'!$D$35,IF(J26=35,'Equivalencia BH-BMPT'!$D$36,IF(J26=36,'Equivalencia BH-BMPT'!$D$37,IF(J26=37,'Equivalencia BH-BMPT'!$D$38,IF(J26=38,'Equivalencia BH-BMPT'!#REF!,IF(J26=39,'Equivalencia BH-BMPT'!$D$40,IF(J26=40,'Equivalencia BH-BMPT'!$D$41,IF(J26=41,'Equivalencia BH-BMPT'!$D$42,IF(J26=42,'Equivalencia BH-BMPT'!$D$43,IF(J26=43,'Equivalencia BH-BMPT'!$D$44,IF(J26=44,'Equivalencia BH-BMPT'!$D$45,IF(J26=45,'Equivalencia BH-BMPT'!$D$46,"No ha seleccionado un número de programa")))))))))))))))))))))))))))))))))))))))))))))</f>
        <v>Gobernanza e influencia local, regional e internacional</v>
      </c>
      <c r="L26" s="147" t="s">
        <v>282</v>
      </c>
      <c r="M26" s="142">
        <v>1012323221</v>
      </c>
      <c r="N26" s="148" t="s">
        <v>540</v>
      </c>
      <c r="O26" s="149">
        <v>24200000</v>
      </c>
      <c r="P26" s="150"/>
      <c r="Q26" s="151"/>
      <c r="R26" s="151">
        <v>1</v>
      </c>
      <c r="S26" s="151">
        <v>1980000</v>
      </c>
      <c r="T26" s="149">
        <f t="shared" si="0"/>
        <v>26180000</v>
      </c>
      <c r="U26" s="149">
        <f>24200000+513333</f>
        <v>24713333</v>
      </c>
      <c r="V26" s="152">
        <v>43117</v>
      </c>
      <c r="W26" s="152">
        <v>43124</v>
      </c>
      <c r="X26" s="152">
        <v>43457</v>
      </c>
      <c r="Y26" s="142">
        <v>330</v>
      </c>
      <c r="Z26" s="142">
        <v>27.000000000000004</v>
      </c>
      <c r="AA26" s="153"/>
      <c r="AB26" s="142"/>
      <c r="AC26" s="142" t="s">
        <v>954</v>
      </c>
      <c r="AD26" s="142"/>
      <c r="AE26" s="142"/>
      <c r="AF26" s="154">
        <f t="shared" si="2"/>
        <v>0.94397757830404894</v>
      </c>
      <c r="AG26" s="155"/>
      <c r="AH26" s="155" t="b">
        <f t="shared" si="1"/>
        <v>0</v>
      </c>
      <c r="AI26" s="156"/>
      <c r="AJ26" s="158"/>
      <c r="AK26" s="156"/>
    </row>
    <row r="27" spans="1:37" s="157" customFormat="1" ht="44.25" customHeight="1" thickBot="1" x14ac:dyDescent="0.3">
      <c r="A27" s="142">
        <v>14</v>
      </c>
      <c r="B27" s="142">
        <v>2018</v>
      </c>
      <c r="C27" s="143" t="s">
        <v>813</v>
      </c>
      <c r="D27" s="142">
        <v>5</v>
      </c>
      <c r="E27" s="143" t="str">
        <f>IF(D27=1,'Tipo '!$B$2,IF(D27=2,'Tipo '!$B$3,IF(D27=3,'Tipo '!$B$4,IF(D27=4,'Tipo '!$B$5,IF(D27=5,'Tipo '!$B$6,IF(D27=6,'Tipo '!$B$7,IF(D27=7,'Tipo '!$B$8,IF(D27=8,'Tipo '!$B$9,IF(D27=9,'Tipo '!$B$10,IF(D27=10,'Tipo '!$B$11,IF(D27=11,'Tipo '!$B$12,IF(D27=12,'Tipo '!$B$13,IF(D27=13,'Tipo '!$B$14,IF(D27=14,'Tipo '!$B$15,IF(D27=15,'Tipo '!$B$16,IF(D27=16,'Tipo '!$B$17,IF(D27=17,'Tipo '!$B$18,IF(D27=18,'Tipo '!$B$19,IF(D27=19,'Tipo '!$B$20,IF(D27=20,'Tipo '!$B$21,"No ha seleccionado un tipo de contrato válido"))))))))))))))))))))</f>
        <v>CONTRATOS DE PRESTACIÓN DE SERVICIOS PROFESIONALES Y DE APOYO A LA GESTIÓN</v>
      </c>
      <c r="F27" s="143" t="s">
        <v>107</v>
      </c>
      <c r="G27" s="143" t="s">
        <v>116</v>
      </c>
      <c r="H27" s="144" t="s">
        <v>310</v>
      </c>
      <c r="I27" s="144" t="s">
        <v>163</v>
      </c>
      <c r="J27" s="145">
        <v>45</v>
      </c>
      <c r="K27" s="146" t="str">
        <f>IF(J27=1,'Equivalencia BH-BMPT'!$D$2,IF(J27=2,'Equivalencia BH-BMPT'!$D$3,IF(J27=3,'Equivalencia BH-BMPT'!$D$4,IF(J27=4,'Equivalencia BH-BMPT'!$D$5,IF(J27=5,'Equivalencia BH-BMPT'!$D$6,IF(J27=6,'Equivalencia BH-BMPT'!$D$7,IF(J27=7,'Equivalencia BH-BMPT'!$D$8,IF(J27=8,'Equivalencia BH-BMPT'!$D$9,IF(J27=9,'Equivalencia BH-BMPT'!$D$10,IF(J27=10,'Equivalencia BH-BMPT'!$D$11,IF(J27=11,'Equivalencia BH-BMPT'!$D$12,IF(J27=12,'Equivalencia BH-BMPT'!$D$13,IF(J27=13,'Equivalencia BH-BMPT'!$D$14,IF(J27=14,'Equivalencia BH-BMPT'!$D$15,IF(J27=15,'Equivalencia BH-BMPT'!$D$16,IF(J27=16,'Equivalencia BH-BMPT'!$D$17,IF(J27=17,'Equivalencia BH-BMPT'!$D$18,IF(J27=18,'Equivalencia BH-BMPT'!$D$19,IF(J27=19,'Equivalencia BH-BMPT'!$D$20,IF(J27=20,'Equivalencia BH-BMPT'!$D$21,IF(J27=21,'Equivalencia BH-BMPT'!$D$22,IF(J27=22,'Equivalencia BH-BMPT'!$D$23,IF(J27=23,'Equivalencia BH-BMPT'!#REF!,IF(J27=24,'Equivalencia BH-BMPT'!$D$25,IF(J27=25,'Equivalencia BH-BMPT'!$D$26,IF(J27=26,'Equivalencia BH-BMPT'!$D$27,IF(J27=27,'Equivalencia BH-BMPT'!$D$28,IF(J27=28,'Equivalencia BH-BMPT'!$D$29,IF(J27=29,'Equivalencia BH-BMPT'!$D$30,IF(J27=30,'Equivalencia BH-BMPT'!$D$31,IF(J27=31,'Equivalencia BH-BMPT'!$D$32,IF(J27=32,'Equivalencia BH-BMPT'!$D$33,IF(J27=33,'Equivalencia BH-BMPT'!$D$34,IF(J27=34,'Equivalencia BH-BMPT'!$D$35,IF(J27=35,'Equivalencia BH-BMPT'!$D$36,IF(J27=36,'Equivalencia BH-BMPT'!$D$37,IF(J27=37,'Equivalencia BH-BMPT'!$D$38,IF(J27=38,'Equivalencia BH-BMPT'!#REF!,IF(J27=39,'Equivalencia BH-BMPT'!$D$40,IF(J27=40,'Equivalencia BH-BMPT'!$D$41,IF(J27=41,'Equivalencia BH-BMPT'!$D$42,IF(J27=42,'Equivalencia BH-BMPT'!$D$43,IF(J27=43,'Equivalencia BH-BMPT'!$D$44,IF(J27=44,'Equivalencia BH-BMPT'!$D$45,IF(J27=45,'Equivalencia BH-BMPT'!$D$46,"No ha seleccionado un número de programa")))))))))))))))))))))))))))))))))))))))))))))</f>
        <v>Gobernanza e influencia local, regional e internacional</v>
      </c>
      <c r="L27" s="147" t="s">
        <v>282</v>
      </c>
      <c r="M27" s="142">
        <v>51924901</v>
      </c>
      <c r="N27" s="148" t="s">
        <v>541</v>
      </c>
      <c r="O27" s="149">
        <v>66000000</v>
      </c>
      <c r="P27" s="150"/>
      <c r="Q27" s="151"/>
      <c r="R27" s="151">
        <v>1</v>
      </c>
      <c r="S27" s="151">
        <v>5400000</v>
      </c>
      <c r="T27" s="149">
        <f t="shared" si="0"/>
        <v>71400000</v>
      </c>
      <c r="U27" s="149">
        <v>67400000</v>
      </c>
      <c r="V27" s="152">
        <v>43117</v>
      </c>
      <c r="W27" s="152">
        <v>43124</v>
      </c>
      <c r="X27" s="152">
        <v>43457</v>
      </c>
      <c r="Y27" s="142">
        <v>330</v>
      </c>
      <c r="Z27" s="142">
        <v>27</v>
      </c>
      <c r="AA27" s="153"/>
      <c r="AB27" s="142"/>
      <c r="AC27" s="142" t="s">
        <v>954</v>
      </c>
      <c r="AD27" s="142"/>
      <c r="AE27" s="142"/>
      <c r="AF27" s="154">
        <f t="shared" si="2"/>
        <v>0.94397759103641454</v>
      </c>
      <c r="AG27" s="155"/>
      <c r="AH27" s="155" t="b">
        <f t="shared" si="1"/>
        <v>0</v>
      </c>
      <c r="AI27" s="156"/>
      <c r="AJ27" s="158"/>
      <c r="AK27" s="156"/>
    </row>
    <row r="28" spans="1:37" s="157" customFormat="1" ht="44.25" customHeight="1" thickBot="1" x14ac:dyDescent="0.3">
      <c r="A28" s="142">
        <v>15</v>
      </c>
      <c r="B28" s="142">
        <v>2018</v>
      </c>
      <c r="C28" s="143" t="s">
        <v>814</v>
      </c>
      <c r="D28" s="142">
        <v>5</v>
      </c>
      <c r="E28" s="143" t="str">
        <f>IF(D28=1,'Tipo '!$B$2,IF(D28=2,'Tipo '!$B$3,IF(D28=3,'Tipo '!$B$4,IF(D28=4,'Tipo '!$B$5,IF(D28=5,'Tipo '!$B$6,IF(D28=6,'Tipo '!$B$7,IF(D28=7,'Tipo '!$B$8,IF(D28=8,'Tipo '!$B$9,IF(D28=9,'Tipo '!$B$10,IF(D28=10,'Tipo '!$B$11,IF(D28=11,'Tipo '!$B$12,IF(D28=12,'Tipo '!$B$13,IF(D28=13,'Tipo '!$B$14,IF(D28=14,'Tipo '!$B$15,IF(D28=15,'Tipo '!$B$16,IF(D28=16,'Tipo '!$B$17,IF(D28=17,'Tipo '!$B$18,IF(D28=18,'Tipo '!$B$19,IF(D28=19,'Tipo '!$B$20,IF(D28=20,'Tipo '!$B$21,"No ha seleccionado un tipo de contrato válido"))))))))))))))))))))</f>
        <v>CONTRATOS DE PRESTACIÓN DE SERVICIOS PROFESIONALES Y DE APOYO A LA GESTIÓN</v>
      </c>
      <c r="F28" s="143" t="s">
        <v>107</v>
      </c>
      <c r="G28" s="143" t="s">
        <v>116</v>
      </c>
      <c r="H28" s="144" t="s">
        <v>311</v>
      </c>
      <c r="I28" s="144" t="s">
        <v>163</v>
      </c>
      <c r="J28" s="145">
        <v>3</v>
      </c>
      <c r="K28" s="146" t="str">
        <f>IF(J28=1,'Equivalencia BH-BMPT'!$D$2,IF(J28=2,'Equivalencia BH-BMPT'!$D$3,IF(J28=3,'Equivalencia BH-BMPT'!$D$4,IF(J28=4,'Equivalencia BH-BMPT'!$D$5,IF(J28=5,'Equivalencia BH-BMPT'!$D$6,IF(J28=6,'Equivalencia BH-BMPT'!$D$7,IF(J28=7,'Equivalencia BH-BMPT'!$D$8,IF(J28=8,'Equivalencia BH-BMPT'!$D$9,IF(J28=9,'Equivalencia BH-BMPT'!$D$10,IF(J28=10,'Equivalencia BH-BMPT'!$D$11,IF(J28=11,'Equivalencia BH-BMPT'!$D$12,IF(J28=12,'Equivalencia BH-BMPT'!$D$13,IF(J28=13,'Equivalencia BH-BMPT'!$D$14,IF(J28=14,'Equivalencia BH-BMPT'!$D$15,IF(J28=15,'Equivalencia BH-BMPT'!$D$16,IF(J28=16,'Equivalencia BH-BMPT'!$D$17,IF(J28=17,'Equivalencia BH-BMPT'!$D$18,IF(J28=18,'Equivalencia BH-BMPT'!$D$19,IF(J28=19,'Equivalencia BH-BMPT'!$D$20,IF(J28=20,'Equivalencia BH-BMPT'!$D$21,IF(J28=21,'Equivalencia BH-BMPT'!$D$22,IF(J28=22,'Equivalencia BH-BMPT'!$D$23,IF(J28=23,'Equivalencia BH-BMPT'!#REF!,IF(J28=24,'Equivalencia BH-BMPT'!$D$25,IF(J28=25,'Equivalencia BH-BMPT'!$D$26,IF(J28=26,'Equivalencia BH-BMPT'!$D$27,IF(J28=27,'Equivalencia BH-BMPT'!$D$28,IF(J28=28,'Equivalencia BH-BMPT'!$D$29,IF(J28=29,'Equivalencia BH-BMPT'!$D$30,IF(J28=30,'Equivalencia BH-BMPT'!$D$31,IF(J28=31,'Equivalencia BH-BMPT'!$D$32,IF(J28=32,'Equivalencia BH-BMPT'!$D$33,IF(J28=33,'Equivalencia BH-BMPT'!$D$34,IF(J28=34,'Equivalencia BH-BMPT'!$D$35,IF(J28=35,'Equivalencia BH-BMPT'!$D$36,IF(J28=36,'Equivalencia BH-BMPT'!$D$37,IF(J28=37,'Equivalencia BH-BMPT'!$D$38,IF(J28=38,'Equivalencia BH-BMPT'!#REF!,IF(J28=39,'Equivalencia BH-BMPT'!$D$40,IF(J28=40,'Equivalencia BH-BMPT'!$D$41,IF(J28=41,'Equivalencia BH-BMPT'!$D$42,IF(J28=42,'Equivalencia BH-BMPT'!$D$43,IF(J28=43,'Equivalencia BH-BMPT'!$D$44,IF(J28=44,'Equivalencia BH-BMPT'!$D$45,IF(J28=45,'Equivalencia BH-BMPT'!$D$46,"No ha seleccionado un número de programa")))))))))))))))))))))))))))))))))))))))))))))</f>
        <v>Igualdad y autonomía para una Bogotá incluyente</v>
      </c>
      <c r="L28" s="147" t="s">
        <v>288</v>
      </c>
      <c r="M28" s="142">
        <v>30764716</v>
      </c>
      <c r="N28" s="148" t="s">
        <v>542</v>
      </c>
      <c r="O28" s="149">
        <v>47300000</v>
      </c>
      <c r="P28" s="150"/>
      <c r="Q28" s="151"/>
      <c r="R28" s="151">
        <v>1</v>
      </c>
      <c r="S28" s="151">
        <v>4156667</v>
      </c>
      <c r="T28" s="149">
        <f t="shared" ref="T28:T59" si="5">$O28+$S28</f>
        <v>51456667</v>
      </c>
      <c r="U28" s="149">
        <v>44863333</v>
      </c>
      <c r="V28" s="152">
        <v>43117</v>
      </c>
      <c r="W28" s="152">
        <v>43118</v>
      </c>
      <c r="X28" s="152">
        <v>43451</v>
      </c>
      <c r="Y28" s="142">
        <v>330</v>
      </c>
      <c r="Z28" s="142">
        <v>29.000002325581395</v>
      </c>
      <c r="AA28" s="153"/>
      <c r="AB28" s="142"/>
      <c r="AC28" s="142" t="s">
        <v>954</v>
      </c>
      <c r="AD28" s="142"/>
      <c r="AE28" s="142"/>
      <c r="AF28" s="154">
        <f t="shared" si="2"/>
        <v>0.87186628313878156</v>
      </c>
      <c r="AG28" s="155"/>
      <c r="AH28" s="155" t="b">
        <f t="shared" si="1"/>
        <v>0</v>
      </c>
      <c r="AI28" s="156"/>
      <c r="AJ28" s="158"/>
      <c r="AK28" s="156"/>
    </row>
    <row r="29" spans="1:37" s="157" customFormat="1" ht="44.25" customHeight="1" thickBot="1" x14ac:dyDescent="0.3">
      <c r="A29" s="142">
        <v>16</v>
      </c>
      <c r="B29" s="142">
        <v>2018</v>
      </c>
      <c r="C29" s="143" t="s">
        <v>815</v>
      </c>
      <c r="D29" s="142">
        <v>5</v>
      </c>
      <c r="E29" s="143" t="str">
        <f>IF(D29=1,'Tipo '!$B$2,IF(D29=2,'Tipo '!$B$3,IF(D29=3,'Tipo '!$B$4,IF(D29=4,'Tipo '!$B$5,IF(D29=5,'Tipo '!$B$6,IF(D29=6,'Tipo '!$B$7,IF(D29=7,'Tipo '!$B$8,IF(D29=8,'Tipo '!$B$9,IF(D29=9,'Tipo '!$B$10,IF(D29=10,'Tipo '!$B$11,IF(D29=11,'Tipo '!$B$12,IF(D29=12,'Tipo '!$B$13,IF(D29=13,'Tipo '!$B$14,IF(D29=14,'Tipo '!$B$15,IF(D29=15,'Tipo '!$B$16,IF(D29=16,'Tipo '!$B$17,IF(D29=17,'Tipo '!$B$18,IF(D29=18,'Tipo '!$B$19,IF(D29=19,'Tipo '!$B$20,IF(D29=20,'Tipo '!$B$21,"No ha seleccionado un tipo de contrato válido"))))))))))))))))))))</f>
        <v>CONTRATOS DE PRESTACIÓN DE SERVICIOS PROFESIONALES Y DE APOYO A LA GESTIÓN</v>
      </c>
      <c r="F29" s="143" t="s">
        <v>107</v>
      </c>
      <c r="G29" s="143" t="s">
        <v>116</v>
      </c>
      <c r="H29" s="144" t="s">
        <v>312</v>
      </c>
      <c r="I29" s="144" t="s">
        <v>163</v>
      </c>
      <c r="J29" s="145">
        <v>45</v>
      </c>
      <c r="K29" s="146" t="str">
        <f>IF(J29=1,'Equivalencia BH-BMPT'!$D$2,IF(J29=2,'Equivalencia BH-BMPT'!$D$3,IF(J29=3,'Equivalencia BH-BMPT'!$D$4,IF(J29=4,'Equivalencia BH-BMPT'!$D$5,IF(J29=5,'Equivalencia BH-BMPT'!$D$6,IF(J29=6,'Equivalencia BH-BMPT'!$D$7,IF(J29=7,'Equivalencia BH-BMPT'!$D$8,IF(J29=8,'Equivalencia BH-BMPT'!$D$9,IF(J29=9,'Equivalencia BH-BMPT'!$D$10,IF(J29=10,'Equivalencia BH-BMPT'!$D$11,IF(J29=11,'Equivalencia BH-BMPT'!$D$12,IF(J29=12,'Equivalencia BH-BMPT'!$D$13,IF(J29=13,'Equivalencia BH-BMPT'!$D$14,IF(J29=14,'Equivalencia BH-BMPT'!$D$15,IF(J29=15,'Equivalencia BH-BMPT'!$D$16,IF(J29=16,'Equivalencia BH-BMPT'!$D$17,IF(J29=17,'Equivalencia BH-BMPT'!$D$18,IF(J29=18,'Equivalencia BH-BMPT'!$D$19,IF(J29=19,'Equivalencia BH-BMPT'!$D$20,IF(J29=20,'Equivalencia BH-BMPT'!$D$21,IF(J29=21,'Equivalencia BH-BMPT'!$D$22,IF(J29=22,'Equivalencia BH-BMPT'!$D$23,IF(J29=23,'Equivalencia BH-BMPT'!#REF!,IF(J29=24,'Equivalencia BH-BMPT'!$D$25,IF(J29=25,'Equivalencia BH-BMPT'!$D$26,IF(J29=26,'Equivalencia BH-BMPT'!$D$27,IF(J29=27,'Equivalencia BH-BMPT'!$D$28,IF(J29=28,'Equivalencia BH-BMPT'!$D$29,IF(J29=29,'Equivalencia BH-BMPT'!$D$30,IF(J29=30,'Equivalencia BH-BMPT'!$D$31,IF(J29=31,'Equivalencia BH-BMPT'!$D$32,IF(J29=32,'Equivalencia BH-BMPT'!$D$33,IF(J29=33,'Equivalencia BH-BMPT'!$D$34,IF(J29=34,'Equivalencia BH-BMPT'!$D$35,IF(J29=35,'Equivalencia BH-BMPT'!$D$36,IF(J29=36,'Equivalencia BH-BMPT'!$D$37,IF(J29=37,'Equivalencia BH-BMPT'!$D$38,IF(J29=38,'Equivalencia BH-BMPT'!#REF!,IF(J29=39,'Equivalencia BH-BMPT'!$D$40,IF(J29=40,'Equivalencia BH-BMPT'!$D$41,IF(J29=41,'Equivalencia BH-BMPT'!$D$42,IF(J29=42,'Equivalencia BH-BMPT'!$D$43,IF(J29=43,'Equivalencia BH-BMPT'!$D$44,IF(J29=44,'Equivalencia BH-BMPT'!$D$45,IF(J29=45,'Equivalencia BH-BMPT'!$D$46,"No ha seleccionado un número de programa")))))))))))))))))))))))))))))))))))))))))))))</f>
        <v>Gobernanza e influencia local, regional e internacional</v>
      </c>
      <c r="L29" s="147" t="s">
        <v>282</v>
      </c>
      <c r="M29" s="142">
        <v>79724937</v>
      </c>
      <c r="N29" s="148" t="s">
        <v>543</v>
      </c>
      <c r="O29" s="149">
        <v>52800000</v>
      </c>
      <c r="P29" s="150"/>
      <c r="Q29" s="151"/>
      <c r="R29" s="151">
        <v>1</v>
      </c>
      <c r="S29" s="151">
        <v>5920000</v>
      </c>
      <c r="T29" s="149">
        <f t="shared" si="5"/>
        <v>58720000</v>
      </c>
      <c r="U29" s="149">
        <v>53920000</v>
      </c>
      <c r="V29" s="152">
        <v>43117</v>
      </c>
      <c r="W29" s="152">
        <v>43124</v>
      </c>
      <c r="X29" s="152">
        <v>43457</v>
      </c>
      <c r="Y29" s="142">
        <v>330</v>
      </c>
      <c r="Z29" s="142">
        <v>37</v>
      </c>
      <c r="AA29" s="153"/>
      <c r="AB29" s="142"/>
      <c r="AC29" s="142" t="s">
        <v>954</v>
      </c>
      <c r="AD29" s="142"/>
      <c r="AE29" s="142"/>
      <c r="AF29" s="154">
        <f t="shared" si="2"/>
        <v>0.91825613079019075</v>
      </c>
      <c r="AG29" s="155"/>
      <c r="AH29" s="155" t="b">
        <f t="shared" si="1"/>
        <v>0</v>
      </c>
      <c r="AI29" s="156"/>
      <c r="AJ29" s="158"/>
      <c r="AK29" s="156"/>
    </row>
    <row r="30" spans="1:37" s="157" customFormat="1" ht="44.25" customHeight="1" thickBot="1" x14ac:dyDescent="0.3">
      <c r="A30" s="142">
        <v>17</v>
      </c>
      <c r="B30" s="142">
        <v>2018</v>
      </c>
      <c r="C30" s="143" t="s">
        <v>816</v>
      </c>
      <c r="D30" s="142">
        <v>5</v>
      </c>
      <c r="E30" s="143" t="str">
        <f>IF(D30=1,'Tipo '!$B$2,IF(D30=2,'Tipo '!$B$3,IF(D30=3,'Tipo '!$B$4,IF(D30=4,'Tipo '!$B$5,IF(D30=5,'Tipo '!$B$6,IF(D30=6,'Tipo '!$B$7,IF(D30=7,'Tipo '!$B$8,IF(D30=8,'Tipo '!$B$9,IF(D30=9,'Tipo '!$B$10,IF(D30=10,'Tipo '!$B$11,IF(D30=11,'Tipo '!$B$12,IF(D30=12,'Tipo '!$B$13,IF(D30=13,'Tipo '!$B$14,IF(D30=14,'Tipo '!$B$15,IF(D30=15,'Tipo '!$B$16,IF(D30=16,'Tipo '!$B$17,IF(D30=17,'Tipo '!$B$18,IF(D30=18,'Tipo '!$B$19,IF(D30=19,'Tipo '!$B$20,IF(D30=20,'Tipo '!$B$21,"No ha seleccionado un tipo de contrato válido"))))))))))))))))))))</f>
        <v>CONTRATOS DE PRESTACIÓN DE SERVICIOS PROFESIONALES Y DE APOYO A LA GESTIÓN</v>
      </c>
      <c r="F30" s="143" t="s">
        <v>107</v>
      </c>
      <c r="G30" s="143" t="s">
        <v>116</v>
      </c>
      <c r="H30" s="144" t="s">
        <v>313</v>
      </c>
      <c r="I30" s="144" t="s">
        <v>163</v>
      </c>
      <c r="J30" s="145">
        <v>45</v>
      </c>
      <c r="K30" s="146" t="str">
        <f>IF(J30=1,'Equivalencia BH-BMPT'!$D$2,IF(J30=2,'Equivalencia BH-BMPT'!$D$3,IF(J30=3,'Equivalencia BH-BMPT'!$D$4,IF(J30=4,'Equivalencia BH-BMPT'!$D$5,IF(J30=5,'Equivalencia BH-BMPT'!$D$6,IF(J30=6,'Equivalencia BH-BMPT'!$D$7,IF(J30=7,'Equivalencia BH-BMPT'!$D$8,IF(J30=8,'Equivalencia BH-BMPT'!$D$9,IF(J30=9,'Equivalencia BH-BMPT'!$D$10,IF(J30=10,'Equivalencia BH-BMPT'!$D$11,IF(J30=11,'Equivalencia BH-BMPT'!$D$12,IF(J30=12,'Equivalencia BH-BMPT'!$D$13,IF(J30=13,'Equivalencia BH-BMPT'!$D$14,IF(J30=14,'Equivalencia BH-BMPT'!$D$15,IF(J30=15,'Equivalencia BH-BMPT'!$D$16,IF(J30=16,'Equivalencia BH-BMPT'!$D$17,IF(J30=17,'Equivalencia BH-BMPT'!$D$18,IF(J30=18,'Equivalencia BH-BMPT'!$D$19,IF(J30=19,'Equivalencia BH-BMPT'!$D$20,IF(J30=20,'Equivalencia BH-BMPT'!$D$21,IF(J30=21,'Equivalencia BH-BMPT'!$D$22,IF(J30=22,'Equivalencia BH-BMPT'!$D$23,IF(J30=23,'Equivalencia BH-BMPT'!#REF!,IF(J30=24,'Equivalencia BH-BMPT'!$D$25,IF(J30=25,'Equivalencia BH-BMPT'!$D$26,IF(J30=26,'Equivalencia BH-BMPT'!$D$27,IF(J30=27,'Equivalencia BH-BMPT'!$D$28,IF(J30=28,'Equivalencia BH-BMPT'!$D$29,IF(J30=29,'Equivalencia BH-BMPT'!$D$30,IF(J30=30,'Equivalencia BH-BMPT'!$D$31,IF(J30=31,'Equivalencia BH-BMPT'!$D$32,IF(J30=32,'Equivalencia BH-BMPT'!$D$33,IF(J30=33,'Equivalencia BH-BMPT'!$D$34,IF(J30=34,'Equivalencia BH-BMPT'!$D$35,IF(J30=35,'Equivalencia BH-BMPT'!$D$36,IF(J30=36,'Equivalencia BH-BMPT'!$D$37,IF(J30=37,'Equivalencia BH-BMPT'!$D$38,IF(J30=38,'Equivalencia BH-BMPT'!#REF!,IF(J30=39,'Equivalencia BH-BMPT'!$D$40,IF(J30=40,'Equivalencia BH-BMPT'!$D$41,IF(J30=41,'Equivalencia BH-BMPT'!$D$42,IF(J30=42,'Equivalencia BH-BMPT'!$D$43,IF(J30=43,'Equivalencia BH-BMPT'!$D$44,IF(J30=44,'Equivalencia BH-BMPT'!$D$45,IF(J30=45,'Equivalencia BH-BMPT'!$D$46,"No ha seleccionado un número de programa")))))))))))))))))))))))))))))))))))))))))))))</f>
        <v>Gobernanza e influencia local, regional e internacional</v>
      </c>
      <c r="L30" s="147" t="s">
        <v>282</v>
      </c>
      <c r="M30" s="142">
        <v>79697196</v>
      </c>
      <c r="N30" s="148" t="s">
        <v>544</v>
      </c>
      <c r="O30" s="149">
        <v>52800000</v>
      </c>
      <c r="P30" s="150"/>
      <c r="Q30" s="151"/>
      <c r="R30" s="151">
        <v>1</v>
      </c>
      <c r="S30" s="151">
        <v>4160000</v>
      </c>
      <c r="T30" s="149">
        <f t="shared" si="5"/>
        <v>56960000</v>
      </c>
      <c r="U30" s="149">
        <v>48960000</v>
      </c>
      <c r="V30" s="152">
        <v>43122</v>
      </c>
      <c r="W30" s="152">
        <v>43125</v>
      </c>
      <c r="X30" s="152">
        <v>43458</v>
      </c>
      <c r="Y30" s="142">
        <v>330</v>
      </c>
      <c r="Z30" s="142">
        <v>26</v>
      </c>
      <c r="AA30" s="153"/>
      <c r="AB30" s="142"/>
      <c r="AC30" s="142" t="s">
        <v>954</v>
      </c>
      <c r="AD30" s="142"/>
      <c r="AE30" s="142"/>
      <c r="AF30" s="154">
        <f t="shared" si="2"/>
        <v>0.8595505617977528</v>
      </c>
      <c r="AG30" s="155"/>
      <c r="AH30" s="155" t="b">
        <f t="shared" si="1"/>
        <v>0</v>
      </c>
      <c r="AI30" s="156"/>
      <c r="AJ30" s="158"/>
      <c r="AK30" s="156"/>
    </row>
    <row r="31" spans="1:37" s="157" customFormat="1" ht="44.25" customHeight="1" thickBot="1" x14ac:dyDescent="0.3">
      <c r="A31" s="142">
        <v>18</v>
      </c>
      <c r="B31" s="142">
        <v>2018</v>
      </c>
      <c r="C31" s="143" t="s">
        <v>817</v>
      </c>
      <c r="D31" s="142">
        <v>5</v>
      </c>
      <c r="E31" s="143" t="str">
        <f>IF(D31=1,'Tipo '!$B$2,IF(D31=2,'Tipo '!$B$3,IF(D31=3,'Tipo '!$B$4,IF(D31=4,'Tipo '!$B$5,IF(D31=5,'Tipo '!$B$6,IF(D31=6,'Tipo '!$B$7,IF(D31=7,'Tipo '!$B$8,IF(D31=8,'Tipo '!$B$9,IF(D31=9,'Tipo '!$B$10,IF(D31=10,'Tipo '!$B$11,IF(D31=11,'Tipo '!$B$12,IF(D31=12,'Tipo '!$B$13,IF(D31=13,'Tipo '!$B$14,IF(D31=14,'Tipo '!$B$15,IF(D31=15,'Tipo '!$B$16,IF(D31=16,'Tipo '!$B$17,IF(D31=17,'Tipo '!$B$18,IF(D31=18,'Tipo '!$B$19,IF(D31=19,'Tipo '!$B$20,IF(D31=20,'Tipo '!$B$21,"No ha seleccionado un tipo de contrato válido"))))))))))))))))))))</f>
        <v>CONTRATOS DE PRESTACIÓN DE SERVICIOS PROFESIONALES Y DE APOYO A LA GESTIÓN</v>
      </c>
      <c r="F31" s="143" t="s">
        <v>107</v>
      </c>
      <c r="G31" s="143" t="s">
        <v>116</v>
      </c>
      <c r="H31" s="144" t="s">
        <v>314</v>
      </c>
      <c r="I31" s="144" t="s">
        <v>163</v>
      </c>
      <c r="J31" s="145">
        <v>45</v>
      </c>
      <c r="K31" s="146" t="str">
        <f>IF(J31=1,'Equivalencia BH-BMPT'!$D$2,IF(J31=2,'Equivalencia BH-BMPT'!$D$3,IF(J31=3,'Equivalencia BH-BMPT'!$D$4,IF(J31=4,'Equivalencia BH-BMPT'!$D$5,IF(J31=5,'Equivalencia BH-BMPT'!$D$6,IF(J31=6,'Equivalencia BH-BMPT'!$D$7,IF(J31=7,'Equivalencia BH-BMPT'!$D$8,IF(J31=8,'Equivalencia BH-BMPT'!$D$9,IF(J31=9,'Equivalencia BH-BMPT'!$D$10,IF(J31=10,'Equivalencia BH-BMPT'!$D$11,IF(J31=11,'Equivalencia BH-BMPT'!$D$12,IF(J31=12,'Equivalencia BH-BMPT'!$D$13,IF(J31=13,'Equivalencia BH-BMPT'!$D$14,IF(J31=14,'Equivalencia BH-BMPT'!$D$15,IF(J31=15,'Equivalencia BH-BMPT'!$D$16,IF(J31=16,'Equivalencia BH-BMPT'!$D$17,IF(J31=17,'Equivalencia BH-BMPT'!$D$18,IF(J31=18,'Equivalencia BH-BMPT'!$D$19,IF(J31=19,'Equivalencia BH-BMPT'!$D$20,IF(J31=20,'Equivalencia BH-BMPT'!$D$21,IF(J31=21,'Equivalencia BH-BMPT'!$D$22,IF(J31=22,'Equivalencia BH-BMPT'!$D$23,IF(J31=23,'Equivalencia BH-BMPT'!#REF!,IF(J31=24,'Equivalencia BH-BMPT'!$D$25,IF(J31=25,'Equivalencia BH-BMPT'!$D$26,IF(J31=26,'Equivalencia BH-BMPT'!$D$27,IF(J31=27,'Equivalencia BH-BMPT'!$D$28,IF(J31=28,'Equivalencia BH-BMPT'!$D$29,IF(J31=29,'Equivalencia BH-BMPT'!$D$30,IF(J31=30,'Equivalencia BH-BMPT'!$D$31,IF(J31=31,'Equivalencia BH-BMPT'!$D$32,IF(J31=32,'Equivalencia BH-BMPT'!$D$33,IF(J31=33,'Equivalencia BH-BMPT'!$D$34,IF(J31=34,'Equivalencia BH-BMPT'!$D$35,IF(J31=35,'Equivalencia BH-BMPT'!$D$36,IF(J31=36,'Equivalencia BH-BMPT'!$D$37,IF(J31=37,'Equivalencia BH-BMPT'!$D$38,IF(J31=38,'Equivalencia BH-BMPT'!#REF!,IF(J31=39,'Equivalencia BH-BMPT'!$D$40,IF(J31=40,'Equivalencia BH-BMPT'!$D$41,IF(J31=41,'Equivalencia BH-BMPT'!$D$42,IF(J31=42,'Equivalencia BH-BMPT'!$D$43,IF(J31=43,'Equivalencia BH-BMPT'!$D$44,IF(J31=44,'Equivalencia BH-BMPT'!$D$45,IF(J31=45,'Equivalencia BH-BMPT'!$D$46,"No ha seleccionado un número de programa")))))))))))))))))))))))))))))))))))))))))))))</f>
        <v>Gobernanza e influencia local, regional e internacional</v>
      </c>
      <c r="L31" s="147" t="s">
        <v>282</v>
      </c>
      <c r="M31" s="142">
        <v>80013212</v>
      </c>
      <c r="N31" s="148" t="s">
        <v>545</v>
      </c>
      <c r="O31" s="149">
        <v>70400000</v>
      </c>
      <c r="P31" s="150"/>
      <c r="Q31" s="151"/>
      <c r="R31" s="151"/>
      <c r="S31" s="151"/>
      <c r="T31" s="149">
        <f t="shared" si="5"/>
        <v>70400000</v>
      </c>
      <c r="U31" s="149">
        <v>54826667</v>
      </c>
      <c r="V31" s="152">
        <v>43118</v>
      </c>
      <c r="W31" s="152">
        <v>43132</v>
      </c>
      <c r="X31" s="152">
        <v>43465</v>
      </c>
      <c r="Y31" s="142">
        <v>330</v>
      </c>
      <c r="Z31" s="142">
        <v>0</v>
      </c>
      <c r="AA31" s="153"/>
      <c r="AB31" s="142"/>
      <c r="AC31" s="142" t="s">
        <v>954</v>
      </c>
      <c r="AD31" s="142"/>
      <c r="AE31" s="142"/>
      <c r="AF31" s="154">
        <f t="shared" si="2"/>
        <v>0.77878788352272732</v>
      </c>
      <c r="AG31" s="155"/>
      <c r="AH31" s="155" t="b">
        <f t="shared" si="1"/>
        <v>0</v>
      </c>
      <c r="AI31" s="156"/>
      <c r="AJ31" s="158"/>
      <c r="AK31" s="156"/>
    </row>
    <row r="32" spans="1:37" s="157" customFormat="1" ht="44.25" customHeight="1" thickBot="1" x14ac:dyDescent="0.3">
      <c r="A32" s="142">
        <v>19</v>
      </c>
      <c r="B32" s="142">
        <v>2018</v>
      </c>
      <c r="C32" s="143" t="s">
        <v>818</v>
      </c>
      <c r="D32" s="142">
        <v>5</v>
      </c>
      <c r="E32" s="143" t="str">
        <f>IF(D32=1,'Tipo '!$B$2,IF(D32=2,'Tipo '!$B$3,IF(D32=3,'Tipo '!$B$4,IF(D32=4,'Tipo '!$B$5,IF(D32=5,'Tipo '!$B$6,IF(D32=6,'Tipo '!$B$7,IF(D32=7,'Tipo '!$B$8,IF(D32=8,'Tipo '!$B$9,IF(D32=9,'Tipo '!$B$10,IF(D32=10,'Tipo '!$B$11,IF(D32=11,'Tipo '!$B$12,IF(D32=12,'Tipo '!$B$13,IF(D32=13,'Tipo '!$B$14,IF(D32=14,'Tipo '!$B$15,IF(D32=15,'Tipo '!$B$16,IF(D32=16,'Tipo '!$B$17,IF(D32=17,'Tipo '!$B$18,IF(D32=18,'Tipo '!$B$19,IF(D32=19,'Tipo '!$B$20,IF(D32=20,'Tipo '!$B$21,"No ha seleccionado un tipo de contrato válido"))))))))))))))))))))</f>
        <v>CONTRATOS DE PRESTACIÓN DE SERVICIOS PROFESIONALES Y DE APOYO A LA GESTIÓN</v>
      </c>
      <c r="F32" s="143" t="s">
        <v>107</v>
      </c>
      <c r="G32" s="143" t="s">
        <v>116</v>
      </c>
      <c r="H32" s="144" t="s">
        <v>315</v>
      </c>
      <c r="I32" s="144" t="s">
        <v>163</v>
      </c>
      <c r="J32" s="145">
        <v>45</v>
      </c>
      <c r="K32" s="146" t="str">
        <f>IF(J32=1,'Equivalencia BH-BMPT'!$D$2,IF(J32=2,'Equivalencia BH-BMPT'!$D$3,IF(J32=3,'Equivalencia BH-BMPT'!$D$4,IF(J32=4,'Equivalencia BH-BMPT'!$D$5,IF(J32=5,'Equivalencia BH-BMPT'!$D$6,IF(J32=6,'Equivalencia BH-BMPT'!$D$7,IF(J32=7,'Equivalencia BH-BMPT'!$D$8,IF(J32=8,'Equivalencia BH-BMPT'!$D$9,IF(J32=9,'Equivalencia BH-BMPT'!$D$10,IF(J32=10,'Equivalencia BH-BMPT'!$D$11,IF(J32=11,'Equivalencia BH-BMPT'!$D$12,IF(J32=12,'Equivalencia BH-BMPT'!$D$13,IF(J32=13,'Equivalencia BH-BMPT'!$D$14,IF(J32=14,'Equivalencia BH-BMPT'!$D$15,IF(J32=15,'Equivalencia BH-BMPT'!$D$16,IF(J32=16,'Equivalencia BH-BMPT'!$D$17,IF(J32=17,'Equivalencia BH-BMPT'!$D$18,IF(J32=18,'Equivalencia BH-BMPT'!$D$19,IF(J32=19,'Equivalencia BH-BMPT'!$D$20,IF(J32=20,'Equivalencia BH-BMPT'!$D$21,IF(J32=21,'Equivalencia BH-BMPT'!$D$22,IF(J32=22,'Equivalencia BH-BMPT'!$D$23,IF(J32=23,'Equivalencia BH-BMPT'!#REF!,IF(J32=24,'Equivalencia BH-BMPT'!$D$25,IF(J32=25,'Equivalencia BH-BMPT'!$D$26,IF(J32=26,'Equivalencia BH-BMPT'!$D$27,IF(J32=27,'Equivalencia BH-BMPT'!$D$28,IF(J32=28,'Equivalencia BH-BMPT'!$D$29,IF(J32=29,'Equivalencia BH-BMPT'!$D$30,IF(J32=30,'Equivalencia BH-BMPT'!$D$31,IF(J32=31,'Equivalencia BH-BMPT'!$D$32,IF(J32=32,'Equivalencia BH-BMPT'!$D$33,IF(J32=33,'Equivalencia BH-BMPT'!$D$34,IF(J32=34,'Equivalencia BH-BMPT'!$D$35,IF(J32=35,'Equivalencia BH-BMPT'!$D$36,IF(J32=36,'Equivalencia BH-BMPT'!$D$37,IF(J32=37,'Equivalencia BH-BMPT'!$D$38,IF(J32=38,'Equivalencia BH-BMPT'!#REF!,IF(J32=39,'Equivalencia BH-BMPT'!$D$40,IF(J32=40,'Equivalencia BH-BMPT'!$D$41,IF(J32=41,'Equivalencia BH-BMPT'!$D$42,IF(J32=42,'Equivalencia BH-BMPT'!$D$43,IF(J32=43,'Equivalencia BH-BMPT'!$D$44,IF(J32=44,'Equivalencia BH-BMPT'!$D$45,IF(J32=45,'Equivalencia BH-BMPT'!$D$46,"No ha seleccionado un número de programa")))))))))))))))))))))))))))))))))))))))))))))</f>
        <v>Gobernanza e influencia local, regional e internacional</v>
      </c>
      <c r="L32" s="147" t="s">
        <v>282</v>
      </c>
      <c r="M32" s="142">
        <v>79977367</v>
      </c>
      <c r="N32" s="148" t="s">
        <v>546</v>
      </c>
      <c r="O32" s="149">
        <v>24200000</v>
      </c>
      <c r="P32" s="150"/>
      <c r="Q32" s="151"/>
      <c r="R32" s="151">
        <v>1</v>
      </c>
      <c r="S32" s="151">
        <v>1466666</v>
      </c>
      <c r="T32" s="149">
        <f t="shared" si="5"/>
        <v>25666666</v>
      </c>
      <c r="U32" s="149">
        <v>22000000</v>
      </c>
      <c r="V32" s="152">
        <v>43122</v>
      </c>
      <c r="W32" s="152">
        <v>43132</v>
      </c>
      <c r="X32" s="152">
        <v>43465</v>
      </c>
      <c r="Y32" s="142">
        <v>330</v>
      </c>
      <c r="Z32" s="142">
        <v>19.999990909090911</v>
      </c>
      <c r="AA32" s="153"/>
      <c r="AB32" s="142"/>
      <c r="AC32" s="142" t="s">
        <v>954</v>
      </c>
      <c r="AD32" s="142"/>
      <c r="AE32" s="142"/>
      <c r="AF32" s="154">
        <f t="shared" si="2"/>
        <v>0.85714287940630851</v>
      </c>
      <c r="AG32" s="155"/>
      <c r="AH32" s="155" t="b">
        <f t="shared" si="1"/>
        <v>0</v>
      </c>
      <c r="AI32" s="156"/>
      <c r="AJ32" s="158"/>
      <c r="AK32" s="156"/>
    </row>
    <row r="33" spans="1:37" s="157" customFormat="1" ht="44.25" customHeight="1" thickBot="1" x14ac:dyDescent="0.3">
      <c r="A33" s="142">
        <v>20</v>
      </c>
      <c r="B33" s="142">
        <v>2018</v>
      </c>
      <c r="C33" s="143" t="s">
        <v>819</v>
      </c>
      <c r="D33" s="142">
        <v>5</v>
      </c>
      <c r="E33" s="143" t="str">
        <f>IF(D33=1,'Tipo '!$B$2,IF(D33=2,'Tipo '!$B$3,IF(D33=3,'Tipo '!$B$4,IF(D33=4,'Tipo '!$B$5,IF(D33=5,'Tipo '!$B$6,IF(D33=6,'Tipo '!$B$7,IF(D33=7,'Tipo '!$B$8,IF(D33=8,'Tipo '!$B$9,IF(D33=9,'Tipo '!$B$10,IF(D33=10,'Tipo '!$B$11,IF(D33=11,'Tipo '!$B$12,IF(D33=12,'Tipo '!$B$13,IF(D33=13,'Tipo '!$B$14,IF(D33=14,'Tipo '!$B$15,IF(D33=15,'Tipo '!$B$16,IF(D33=16,'Tipo '!$B$17,IF(D33=17,'Tipo '!$B$18,IF(D33=18,'Tipo '!$B$19,IF(D33=19,'Tipo '!$B$20,IF(D33=20,'Tipo '!$B$21,"No ha seleccionado un tipo de contrato válido"))))))))))))))))))))</f>
        <v>CONTRATOS DE PRESTACIÓN DE SERVICIOS PROFESIONALES Y DE APOYO A LA GESTIÓN</v>
      </c>
      <c r="F33" s="143" t="s">
        <v>107</v>
      </c>
      <c r="G33" s="143" t="s">
        <v>116</v>
      </c>
      <c r="H33" s="144" t="s">
        <v>316</v>
      </c>
      <c r="I33" s="144" t="s">
        <v>163</v>
      </c>
      <c r="J33" s="145">
        <v>45</v>
      </c>
      <c r="K33" s="146" t="str">
        <f>IF(J33=1,'Equivalencia BH-BMPT'!$D$2,IF(J33=2,'Equivalencia BH-BMPT'!$D$3,IF(J33=3,'Equivalencia BH-BMPT'!$D$4,IF(J33=4,'Equivalencia BH-BMPT'!$D$5,IF(J33=5,'Equivalencia BH-BMPT'!$D$6,IF(J33=6,'Equivalencia BH-BMPT'!$D$7,IF(J33=7,'Equivalencia BH-BMPT'!$D$8,IF(J33=8,'Equivalencia BH-BMPT'!$D$9,IF(J33=9,'Equivalencia BH-BMPT'!$D$10,IF(J33=10,'Equivalencia BH-BMPT'!$D$11,IF(J33=11,'Equivalencia BH-BMPT'!$D$12,IF(J33=12,'Equivalencia BH-BMPT'!$D$13,IF(J33=13,'Equivalencia BH-BMPT'!$D$14,IF(J33=14,'Equivalencia BH-BMPT'!$D$15,IF(J33=15,'Equivalencia BH-BMPT'!$D$16,IF(J33=16,'Equivalencia BH-BMPT'!$D$17,IF(J33=17,'Equivalencia BH-BMPT'!$D$18,IF(J33=18,'Equivalencia BH-BMPT'!$D$19,IF(J33=19,'Equivalencia BH-BMPT'!$D$20,IF(J33=20,'Equivalencia BH-BMPT'!$D$21,IF(J33=21,'Equivalencia BH-BMPT'!$D$22,IF(J33=22,'Equivalencia BH-BMPT'!$D$23,IF(J33=23,'Equivalencia BH-BMPT'!#REF!,IF(J33=24,'Equivalencia BH-BMPT'!$D$25,IF(J33=25,'Equivalencia BH-BMPT'!$D$26,IF(J33=26,'Equivalencia BH-BMPT'!$D$27,IF(J33=27,'Equivalencia BH-BMPT'!$D$28,IF(J33=28,'Equivalencia BH-BMPT'!$D$29,IF(J33=29,'Equivalencia BH-BMPT'!$D$30,IF(J33=30,'Equivalencia BH-BMPT'!$D$31,IF(J33=31,'Equivalencia BH-BMPT'!$D$32,IF(J33=32,'Equivalencia BH-BMPT'!$D$33,IF(J33=33,'Equivalencia BH-BMPT'!$D$34,IF(J33=34,'Equivalencia BH-BMPT'!$D$35,IF(J33=35,'Equivalencia BH-BMPT'!$D$36,IF(J33=36,'Equivalencia BH-BMPT'!$D$37,IF(J33=37,'Equivalencia BH-BMPT'!$D$38,IF(J33=38,'Equivalencia BH-BMPT'!#REF!,IF(J33=39,'Equivalencia BH-BMPT'!$D$40,IF(J33=40,'Equivalencia BH-BMPT'!$D$41,IF(J33=41,'Equivalencia BH-BMPT'!$D$42,IF(J33=42,'Equivalencia BH-BMPT'!$D$43,IF(J33=43,'Equivalencia BH-BMPT'!$D$44,IF(J33=44,'Equivalencia BH-BMPT'!$D$45,IF(J33=45,'Equivalencia BH-BMPT'!$D$46,"No ha seleccionado un número de programa")))))))))))))))))))))))))))))))))))))))))))))</f>
        <v>Gobernanza e influencia local, regional e internacional</v>
      </c>
      <c r="L33" s="147" t="s">
        <v>282</v>
      </c>
      <c r="M33" s="142">
        <v>1022334543</v>
      </c>
      <c r="N33" s="148" t="s">
        <v>547</v>
      </c>
      <c r="O33" s="149">
        <v>24200000</v>
      </c>
      <c r="P33" s="150"/>
      <c r="Q33" s="151"/>
      <c r="R33" s="151">
        <v>1</v>
      </c>
      <c r="S33" s="151">
        <v>1466666</v>
      </c>
      <c r="T33" s="149">
        <f t="shared" si="5"/>
        <v>25666666</v>
      </c>
      <c r="U33" s="149">
        <v>22000000</v>
      </c>
      <c r="V33" s="152">
        <v>43118</v>
      </c>
      <c r="W33" s="152">
        <v>43132</v>
      </c>
      <c r="X33" s="152">
        <v>43465</v>
      </c>
      <c r="Y33" s="142">
        <v>330</v>
      </c>
      <c r="Z33" s="142">
        <v>19.999990909090911</v>
      </c>
      <c r="AA33" s="153"/>
      <c r="AB33" s="142"/>
      <c r="AC33" s="142" t="s">
        <v>954</v>
      </c>
      <c r="AD33" s="142"/>
      <c r="AE33" s="142"/>
      <c r="AF33" s="154">
        <f t="shared" si="2"/>
        <v>0.85714287940630851</v>
      </c>
      <c r="AG33" s="155"/>
      <c r="AH33" s="155" t="b">
        <f t="shared" si="1"/>
        <v>0</v>
      </c>
      <c r="AI33" s="156"/>
      <c r="AJ33" s="158"/>
      <c r="AK33" s="156"/>
    </row>
    <row r="34" spans="1:37" s="157" customFormat="1" ht="44.25" customHeight="1" thickBot="1" x14ac:dyDescent="0.3">
      <c r="A34" s="142">
        <v>21</v>
      </c>
      <c r="B34" s="142">
        <v>2018</v>
      </c>
      <c r="C34" s="143" t="s">
        <v>820</v>
      </c>
      <c r="D34" s="142">
        <v>5</v>
      </c>
      <c r="E34" s="143" t="str">
        <f>IF(D34=1,'Tipo '!$B$2,IF(D34=2,'Tipo '!$B$3,IF(D34=3,'Tipo '!$B$4,IF(D34=4,'Tipo '!$B$5,IF(D34=5,'Tipo '!$B$6,IF(D34=6,'Tipo '!$B$7,IF(D34=7,'Tipo '!$B$8,IF(D34=8,'Tipo '!$B$9,IF(D34=9,'Tipo '!$B$10,IF(D34=10,'Tipo '!$B$11,IF(D34=11,'Tipo '!$B$12,IF(D34=12,'Tipo '!$B$13,IF(D34=13,'Tipo '!$B$14,IF(D34=14,'Tipo '!$B$15,IF(D34=15,'Tipo '!$B$16,IF(D34=16,'Tipo '!$B$17,IF(D34=17,'Tipo '!$B$18,IF(D34=18,'Tipo '!$B$19,IF(D34=19,'Tipo '!$B$20,IF(D34=20,'Tipo '!$B$21,"No ha seleccionado un tipo de contrato válido"))))))))))))))))))))</f>
        <v>CONTRATOS DE PRESTACIÓN DE SERVICIOS PROFESIONALES Y DE APOYO A LA GESTIÓN</v>
      </c>
      <c r="F34" s="143" t="s">
        <v>107</v>
      </c>
      <c r="G34" s="143" t="s">
        <v>116</v>
      </c>
      <c r="H34" s="144" t="s">
        <v>317</v>
      </c>
      <c r="I34" s="144" t="s">
        <v>163</v>
      </c>
      <c r="J34" s="145">
        <v>45</v>
      </c>
      <c r="K34" s="146" t="str">
        <f>IF(J34=1,'Equivalencia BH-BMPT'!$D$2,IF(J34=2,'Equivalencia BH-BMPT'!$D$3,IF(J34=3,'Equivalencia BH-BMPT'!$D$4,IF(J34=4,'Equivalencia BH-BMPT'!$D$5,IF(J34=5,'Equivalencia BH-BMPT'!$D$6,IF(J34=6,'Equivalencia BH-BMPT'!$D$7,IF(J34=7,'Equivalencia BH-BMPT'!$D$8,IF(J34=8,'Equivalencia BH-BMPT'!$D$9,IF(J34=9,'Equivalencia BH-BMPT'!$D$10,IF(J34=10,'Equivalencia BH-BMPT'!$D$11,IF(J34=11,'Equivalencia BH-BMPT'!$D$12,IF(J34=12,'Equivalencia BH-BMPT'!$D$13,IF(J34=13,'Equivalencia BH-BMPT'!$D$14,IF(J34=14,'Equivalencia BH-BMPT'!$D$15,IF(J34=15,'Equivalencia BH-BMPT'!$D$16,IF(J34=16,'Equivalencia BH-BMPT'!$D$17,IF(J34=17,'Equivalencia BH-BMPT'!$D$18,IF(J34=18,'Equivalencia BH-BMPT'!$D$19,IF(J34=19,'Equivalencia BH-BMPT'!$D$20,IF(J34=20,'Equivalencia BH-BMPT'!$D$21,IF(J34=21,'Equivalencia BH-BMPT'!$D$22,IF(J34=22,'Equivalencia BH-BMPT'!$D$23,IF(J34=23,'Equivalencia BH-BMPT'!#REF!,IF(J34=24,'Equivalencia BH-BMPT'!$D$25,IF(J34=25,'Equivalencia BH-BMPT'!$D$26,IF(J34=26,'Equivalencia BH-BMPT'!$D$27,IF(J34=27,'Equivalencia BH-BMPT'!$D$28,IF(J34=28,'Equivalencia BH-BMPT'!$D$29,IF(J34=29,'Equivalencia BH-BMPT'!$D$30,IF(J34=30,'Equivalencia BH-BMPT'!$D$31,IF(J34=31,'Equivalencia BH-BMPT'!$D$32,IF(J34=32,'Equivalencia BH-BMPT'!$D$33,IF(J34=33,'Equivalencia BH-BMPT'!$D$34,IF(J34=34,'Equivalencia BH-BMPT'!$D$35,IF(J34=35,'Equivalencia BH-BMPT'!$D$36,IF(J34=36,'Equivalencia BH-BMPT'!$D$37,IF(J34=37,'Equivalencia BH-BMPT'!$D$38,IF(J34=38,'Equivalencia BH-BMPT'!#REF!,IF(J34=39,'Equivalencia BH-BMPT'!$D$40,IF(J34=40,'Equivalencia BH-BMPT'!$D$41,IF(J34=41,'Equivalencia BH-BMPT'!$D$42,IF(J34=42,'Equivalencia BH-BMPT'!$D$43,IF(J34=43,'Equivalencia BH-BMPT'!$D$44,IF(J34=44,'Equivalencia BH-BMPT'!$D$45,IF(J34=45,'Equivalencia BH-BMPT'!$D$46,"No ha seleccionado un número de programa")))))))))))))))))))))))))))))))))))))))))))))</f>
        <v>Gobernanza e influencia local, regional e internacional</v>
      </c>
      <c r="L34" s="147" t="s">
        <v>282</v>
      </c>
      <c r="M34" s="142">
        <v>80441652</v>
      </c>
      <c r="N34" s="148" t="s">
        <v>548</v>
      </c>
      <c r="O34" s="149">
        <v>24200000</v>
      </c>
      <c r="P34" s="150"/>
      <c r="Q34" s="151"/>
      <c r="R34" s="151">
        <v>1</v>
      </c>
      <c r="S34" s="151">
        <v>1466666</v>
      </c>
      <c r="T34" s="149">
        <f t="shared" si="5"/>
        <v>25666666</v>
      </c>
      <c r="U34" s="149">
        <v>22000000</v>
      </c>
      <c r="V34" s="152">
        <v>43117</v>
      </c>
      <c r="W34" s="152">
        <v>43132</v>
      </c>
      <c r="X34" s="152">
        <v>43465</v>
      </c>
      <c r="Y34" s="142">
        <v>330</v>
      </c>
      <c r="Z34" s="142">
        <v>19.999990909090911</v>
      </c>
      <c r="AA34" s="153"/>
      <c r="AB34" s="142"/>
      <c r="AC34" s="142" t="s">
        <v>954</v>
      </c>
      <c r="AD34" s="142"/>
      <c r="AE34" s="142"/>
      <c r="AF34" s="154">
        <f t="shared" si="2"/>
        <v>0.85714287940630851</v>
      </c>
      <c r="AG34" s="155"/>
      <c r="AH34" s="155" t="b">
        <f t="shared" si="1"/>
        <v>0</v>
      </c>
      <c r="AI34" s="156"/>
      <c r="AJ34" s="158"/>
      <c r="AK34" s="156"/>
    </row>
    <row r="35" spans="1:37" s="157" customFormat="1" ht="44.25" customHeight="1" thickBot="1" x14ac:dyDescent="0.3">
      <c r="A35" s="142">
        <v>22</v>
      </c>
      <c r="B35" s="142">
        <v>2018</v>
      </c>
      <c r="C35" s="143" t="s">
        <v>821</v>
      </c>
      <c r="D35" s="142">
        <v>5</v>
      </c>
      <c r="E35" s="143" t="str">
        <f>IF(D35=1,'Tipo '!$B$2,IF(D35=2,'Tipo '!$B$3,IF(D35=3,'Tipo '!$B$4,IF(D35=4,'Tipo '!$B$5,IF(D35=5,'Tipo '!$B$6,IF(D35=6,'Tipo '!$B$7,IF(D35=7,'Tipo '!$B$8,IF(D35=8,'Tipo '!$B$9,IF(D35=9,'Tipo '!$B$10,IF(D35=10,'Tipo '!$B$11,IF(D35=11,'Tipo '!$B$12,IF(D35=12,'Tipo '!$B$13,IF(D35=13,'Tipo '!$B$14,IF(D35=14,'Tipo '!$B$15,IF(D35=15,'Tipo '!$B$16,IF(D35=16,'Tipo '!$B$17,IF(D35=17,'Tipo '!$B$18,IF(D35=18,'Tipo '!$B$19,IF(D35=19,'Tipo '!$B$20,IF(D35=20,'Tipo '!$B$21,"No ha seleccionado un tipo de contrato válido"))))))))))))))))))))</f>
        <v>CONTRATOS DE PRESTACIÓN DE SERVICIOS PROFESIONALES Y DE APOYO A LA GESTIÓN</v>
      </c>
      <c r="F35" s="143" t="s">
        <v>107</v>
      </c>
      <c r="G35" s="143" t="s">
        <v>116</v>
      </c>
      <c r="H35" s="144" t="s">
        <v>318</v>
      </c>
      <c r="I35" s="144" t="s">
        <v>163</v>
      </c>
      <c r="J35" s="145">
        <v>3</v>
      </c>
      <c r="K35" s="146" t="str">
        <f>IF(J35=1,'Equivalencia BH-BMPT'!$D$2,IF(J35=2,'Equivalencia BH-BMPT'!$D$3,IF(J35=3,'Equivalencia BH-BMPT'!$D$4,IF(J35=4,'Equivalencia BH-BMPT'!$D$5,IF(J35=5,'Equivalencia BH-BMPT'!$D$6,IF(J35=6,'Equivalencia BH-BMPT'!$D$7,IF(J35=7,'Equivalencia BH-BMPT'!$D$8,IF(J35=8,'Equivalencia BH-BMPT'!$D$9,IF(J35=9,'Equivalencia BH-BMPT'!$D$10,IF(J35=10,'Equivalencia BH-BMPT'!$D$11,IF(J35=11,'Equivalencia BH-BMPT'!$D$12,IF(J35=12,'Equivalencia BH-BMPT'!$D$13,IF(J35=13,'Equivalencia BH-BMPT'!$D$14,IF(J35=14,'Equivalencia BH-BMPT'!$D$15,IF(J35=15,'Equivalencia BH-BMPT'!$D$16,IF(J35=16,'Equivalencia BH-BMPT'!$D$17,IF(J35=17,'Equivalencia BH-BMPT'!$D$18,IF(J35=18,'Equivalencia BH-BMPT'!$D$19,IF(J35=19,'Equivalencia BH-BMPT'!$D$20,IF(J35=20,'Equivalencia BH-BMPT'!$D$21,IF(J35=21,'Equivalencia BH-BMPT'!$D$22,IF(J35=22,'Equivalencia BH-BMPT'!$D$23,IF(J35=23,'Equivalencia BH-BMPT'!#REF!,IF(J35=24,'Equivalencia BH-BMPT'!$D$25,IF(J35=25,'Equivalencia BH-BMPT'!$D$26,IF(J35=26,'Equivalencia BH-BMPT'!$D$27,IF(J35=27,'Equivalencia BH-BMPT'!$D$28,IF(J35=28,'Equivalencia BH-BMPT'!$D$29,IF(J35=29,'Equivalencia BH-BMPT'!$D$30,IF(J35=30,'Equivalencia BH-BMPT'!$D$31,IF(J35=31,'Equivalencia BH-BMPT'!$D$32,IF(J35=32,'Equivalencia BH-BMPT'!$D$33,IF(J35=33,'Equivalencia BH-BMPT'!$D$34,IF(J35=34,'Equivalencia BH-BMPT'!$D$35,IF(J35=35,'Equivalencia BH-BMPT'!$D$36,IF(J35=36,'Equivalencia BH-BMPT'!$D$37,IF(J35=37,'Equivalencia BH-BMPT'!$D$38,IF(J35=38,'Equivalencia BH-BMPT'!#REF!,IF(J35=39,'Equivalencia BH-BMPT'!$D$40,IF(J35=40,'Equivalencia BH-BMPT'!$D$41,IF(J35=41,'Equivalencia BH-BMPT'!$D$42,IF(J35=42,'Equivalencia BH-BMPT'!$D$43,IF(J35=43,'Equivalencia BH-BMPT'!$D$44,IF(J35=44,'Equivalencia BH-BMPT'!$D$45,IF(J35=45,'Equivalencia BH-BMPT'!$D$46,"No ha seleccionado un número de programa")))))))))))))))))))))))))))))))))))))))))))))</f>
        <v>Igualdad y autonomía para una Bogotá incluyente</v>
      </c>
      <c r="L35" s="147" t="s">
        <v>288</v>
      </c>
      <c r="M35" s="142">
        <v>21016837</v>
      </c>
      <c r="N35" s="148" t="s">
        <v>549</v>
      </c>
      <c r="O35" s="149">
        <v>47300000</v>
      </c>
      <c r="P35" s="150"/>
      <c r="Q35" s="151"/>
      <c r="R35" s="151">
        <v>1</v>
      </c>
      <c r="S35" s="151">
        <v>2866666</v>
      </c>
      <c r="T35" s="149">
        <f t="shared" si="5"/>
        <v>50166666</v>
      </c>
      <c r="U35" s="149">
        <v>43000000</v>
      </c>
      <c r="V35" s="152">
        <v>43120</v>
      </c>
      <c r="W35" s="152">
        <v>43132</v>
      </c>
      <c r="X35" s="152">
        <v>43465</v>
      </c>
      <c r="Y35" s="142">
        <v>330</v>
      </c>
      <c r="Z35" s="142">
        <v>19.999995348837206</v>
      </c>
      <c r="AA35" s="153"/>
      <c r="AB35" s="142"/>
      <c r="AC35" s="142" t="s">
        <v>954</v>
      </c>
      <c r="AD35" s="142"/>
      <c r="AE35" s="142"/>
      <c r="AF35" s="154">
        <f t="shared" si="2"/>
        <v>0.85714286853346</v>
      </c>
      <c r="AG35" s="155"/>
      <c r="AH35" s="155" t="b">
        <f t="shared" si="1"/>
        <v>0</v>
      </c>
      <c r="AI35" s="156"/>
      <c r="AJ35" s="158"/>
      <c r="AK35" s="156"/>
    </row>
    <row r="36" spans="1:37" s="157" customFormat="1" ht="44.25" customHeight="1" thickBot="1" x14ac:dyDescent="0.3">
      <c r="A36" s="142">
        <v>23</v>
      </c>
      <c r="B36" s="142">
        <v>2018</v>
      </c>
      <c r="C36" s="143" t="s">
        <v>822</v>
      </c>
      <c r="D36" s="142">
        <v>5</v>
      </c>
      <c r="E36" s="143" t="str">
        <f>IF(D36=1,'Tipo '!$B$2,IF(D36=2,'Tipo '!$B$3,IF(D36=3,'Tipo '!$B$4,IF(D36=4,'Tipo '!$B$5,IF(D36=5,'Tipo '!$B$6,IF(D36=6,'Tipo '!$B$7,IF(D36=7,'Tipo '!$B$8,IF(D36=8,'Tipo '!$B$9,IF(D36=9,'Tipo '!$B$10,IF(D36=10,'Tipo '!$B$11,IF(D36=11,'Tipo '!$B$12,IF(D36=12,'Tipo '!$B$13,IF(D36=13,'Tipo '!$B$14,IF(D36=14,'Tipo '!$B$15,IF(D36=15,'Tipo '!$B$16,IF(D36=16,'Tipo '!$B$17,IF(D36=17,'Tipo '!$B$18,IF(D36=18,'Tipo '!$B$19,IF(D36=19,'Tipo '!$B$20,IF(D36=20,'Tipo '!$B$21,"No ha seleccionado un tipo de contrato válido"))))))))))))))))))))</f>
        <v>CONTRATOS DE PRESTACIÓN DE SERVICIOS PROFESIONALES Y DE APOYO A LA GESTIÓN</v>
      </c>
      <c r="F36" s="143" t="s">
        <v>107</v>
      </c>
      <c r="G36" s="143" t="s">
        <v>116</v>
      </c>
      <c r="H36" s="144" t="s">
        <v>317</v>
      </c>
      <c r="I36" s="144" t="s">
        <v>163</v>
      </c>
      <c r="J36" s="145">
        <v>45</v>
      </c>
      <c r="K36" s="146" t="str">
        <f>IF(J36=1,'Equivalencia BH-BMPT'!$D$2,IF(J36=2,'Equivalencia BH-BMPT'!$D$3,IF(J36=3,'Equivalencia BH-BMPT'!$D$4,IF(J36=4,'Equivalencia BH-BMPT'!$D$5,IF(J36=5,'Equivalencia BH-BMPT'!$D$6,IF(J36=6,'Equivalencia BH-BMPT'!$D$7,IF(J36=7,'Equivalencia BH-BMPT'!$D$8,IF(J36=8,'Equivalencia BH-BMPT'!$D$9,IF(J36=9,'Equivalencia BH-BMPT'!$D$10,IF(J36=10,'Equivalencia BH-BMPT'!$D$11,IF(J36=11,'Equivalencia BH-BMPT'!$D$12,IF(J36=12,'Equivalencia BH-BMPT'!$D$13,IF(J36=13,'Equivalencia BH-BMPT'!$D$14,IF(J36=14,'Equivalencia BH-BMPT'!$D$15,IF(J36=15,'Equivalencia BH-BMPT'!$D$16,IF(J36=16,'Equivalencia BH-BMPT'!$D$17,IF(J36=17,'Equivalencia BH-BMPT'!$D$18,IF(J36=18,'Equivalencia BH-BMPT'!$D$19,IF(J36=19,'Equivalencia BH-BMPT'!$D$20,IF(J36=20,'Equivalencia BH-BMPT'!$D$21,IF(J36=21,'Equivalencia BH-BMPT'!$D$22,IF(J36=22,'Equivalencia BH-BMPT'!$D$23,IF(J36=23,'Equivalencia BH-BMPT'!#REF!,IF(J36=24,'Equivalencia BH-BMPT'!$D$25,IF(J36=25,'Equivalencia BH-BMPT'!$D$26,IF(J36=26,'Equivalencia BH-BMPT'!$D$27,IF(J36=27,'Equivalencia BH-BMPT'!$D$28,IF(J36=28,'Equivalencia BH-BMPT'!$D$29,IF(J36=29,'Equivalencia BH-BMPT'!$D$30,IF(J36=30,'Equivalencia BH-BMPT'!$D$31,IF(J36=31,'Equivalencia BH-BMPT'!$D$32,IF(J36=32,'Equivalencia BH-BMPT'!$D$33,IF(J36=33,'Equivalencia BH-BMPT'!$D$34,IF(J36=34,'Equivalencia BH-BMPT'!$D$35,IF(J36=35,'Equivalencia BH-BMPT'!$D$36,IF(J36=36,'Equivalencia BH-BMPT'!$D$37,IF(J36=37,'Equivalencia BH-BMPT'!$D$38,IF(J36=38,'Equivalencia BH-BMPT'!#REF!,IF(J36=39,'Equivalencia BH-BMPT'!$D$40,IF(J36=40,'Equivalencia BH-BMPT'!$D$41,IF(J36=41,'Equivalencia BH-BMPT'!$D$42,IF(J36=42,'Equivalencia BH-BMPT'!$D$43,IF(J36=43,'Equivalencia BH-BMPT'!$D$44,IF(J36=44,'Equivalencia BH-BMPT'!$D$45,IF(J36=45,'Equivalencia BH-BMPT'!$D$46,"No ha seleccionado un número de programa")))))))))))))))))))))))))))))))))))))))))))))</f>
        <v>Gobernanza e influencia local, regional e internacional</v>
      </c>
      <c r="L36" s="147" t="s">
        <v>282</v>
      </c>
      <c r="M36" s="142">
        <v>1020731527</v>
      </c>
      <c r="N36" s="148" t="s">
        <v>550</v>
      </c>
      <c r="O36" s="149">
        <v>24200000</v>
      </c>
      <c r="P36" s="150"/>
      <c r="Q36" s="151"/>
      <c r="R36" s="151">
        <v>1</v>
      </c>
      <c r="S36" s="151">
        <v>1466666</v>
      </c>
      <c r="T36" s="149">
        <f t="shared" si="5"/>
        <v>25666666</v>
      </c>
      <c r="U36" s="149">
        <v>22000000</v>
      </c>
      <c r="V36" s="152">
        <v>43119</v>
      </c>
      <c r="W36" s="152">
        <v>43132</v>
      </c>
      <c r="X36" s="152">
        <v>43465</v>
      </c>
      <c r="Y36" s="142">
        <v>330</v>
      </c>
      <c r="Z36" s="142">
        <v>19.999990909090911</v>
      </c>
      <c r="AA36" s="153"/>
      <c r="AB36" s="142"/>
      <c r="AC36" s="142" t="s">
        <v>954</v>
      </c>
      <c r="AD36" s="142"/>
      <c r="AE36" s="142"/>
      <c r="AF36" s="154">
        <f t="shared" si="2"/>
        <v>0.85714287940630851</v>
      </c>
      <c r="AG36" s="155"/>
      <c r="AH36" s="155" t="b">
        <f t="shared" si="1"/>
        <v>0</v>
      </c>
      <c r="AI36" s="156"/>
      <c r="AJ36" s="158"/>
      <c r="AK36" s="156"/>
    </row>
    <row r="37" spans="1:37" s="157" customFormat="1" ht="44.25" customHeight="1" thickBot="1" x14ac:dyDescent="0.3">
      <c r="A37" s="142">
        <v>24</v>
      </c>
      <c r="B37" s="142">
        <v>2018</v>
      </c>
      <c r="C37" s="143" t="s">
        <v>823</v>
      </c>
      <c r="D37" s="142">
        <v>5</v>
      </c>
      <c r="E37" s="143" t="str">
        <f>IF(D37=1,'Tipo '!$B$2,IF(D37=2,'Tipo '!$B$3,IF(D37=3,'Tipo '!$B$4,IF(D37=4,'Tipo '!$B$5,IF(D37=5,'Tipo '!$B$6,IF(D37=6,'Tipo '!$B$7,IF(D37=7,'Tipo '!$B$8,IF(D37=8,'Tipo '!$B$9,IF(D37=9,'Tipo '!$B$10,IF(D37=10,'Tipo '!$B$11,IF(D37=11,'Tipo '!$B$12,IF(D37=12,'Tipo '!$B$13,IF(D37=13,'Tipo '!$B$14,IF(D37=14,'Tipo '!$B$15,IF(D37=15,'Tipo '!$B$16,IF(D37=16,'Tipo '!$B$17,IF(D37=17,'Tipo '!$B$18,IF(D37=18,'Tipo '!$B$19,IF(D37=19,'Tipo '!$B$20,IF(D37=20,'Tipo '!$B$21,"No ha seleccionado un tipo de contrato válido"))))))))))))))))))))</f>
        <v>CONTRATOS DE PRESTACIÓN DE SERVICIOS PROFESIONALES Y DE APOYO A LA GESTIÓN</v>
      </c>
      <c r="F37" s="143" t="s">
        <v>107</v>
      </c>
      <c r="G37" s="143" t="s">
        <v>116</v>
      </c>
      <c r="H37" s="144" t="s">
        <v>319</v>
      </c>
      <c r="I37" s="144" t="s">
        <v>163</v>
      </c>
      <c r="J37" s="145">
        <v>45</v>
      </c>
      <c r="K37" s="146" t="str">
        <f>IF(J37=1,'Equivalencia BH-BMPT'!$D$2,IF(J37=2,'Equivalencia BH-BMPT'!$D$3,IF(J37=3,'Equivalencia BH-BMPT'!$D$4,IF(J37=4,'Equivalencia BH-BMPT'!$D$5,IF(J37=5,'Equivalencia BH-BMPT'!$D$6,IF(J37=6,'Equivalencia BH-BMPT'!$D$7,IF(J37=7,'Equivalencia BH-BMPT'!$D$8,IF(J37=8,'Equivalencia BH-BMPT'!$D$9,IF(J37=9,'Equivalencia BH-BMPT'!$D$10,IF(J37=10,'Equivalencia BH-BMPT'!$D$11,IF(J37=11,'Equivalencia BH-BMPT'!$D$12,IF(J37=12,'Equivalencia BH-BMPT'!$D$13,IF(J37=13,'Equivalencia BH-BMPT'!$D$14,IF(J37=14,'Equivalencia BH-BMPT'!$D$15,IF(J37=15,'Equivalencia BH-BMPT'!$D$16,IF(J37=16,'Equivalencia BH-BMPT'!$D$17,IF(J37=17,'Equivalencia BH-BMPT'!$D$18,IF(J37=18,'Equivalencia BH-BMPT'!$D$19,IF(J37=19,'Equivalencia BH-BMPT'!$D$20,IF(J37=20,'Equivalencia BH-BMPT'!$D$21,IF(J37=21,'Equivalencia BH-BMPT'!$D$22,IF(J37=22,'Equivalencia BH-BMPT'!$D$23,IF(J37=23,'Equivalencia BH-BMPT'!#REF!,IF(J37=24,'Equivalencia BH-BMPT'!$D$25,IF(J37=25,'Equivalencia BH-BMPT'!$D$26,IF(J37=26,'Equivalencia BH-BMPT'!$D$27,IF(J37=27,'Equivalencia BH-BMPT'!$D$28,IF(J37=28,'Equivalencia BH-BMPT'!$D$29,IF(J37=29,'Equivalencia BH-BMPT'!$D$30,IF(J37=30,'Equivalencia BH-BMPT'!$D$31,IF(J37=31,'Equivalencia BH-BMPT'!$D$32,IF(J37=32,'Equivalencia BH-BMPT'!$D$33,IF(J37=33,'Equivalencia BH-BMPT'!$D$34,IF(J37=34,'Equivalencia BH-BMPT'!$D$35,IF(J37=35,'Equivalencia BH-BMPT'!$D$36,IF(J37=36,'Equivalencia BH-BMPT'!$D$37,IF(J37=37,'Equivalencia BH-BMPT'!$D$38,IF(J37=38,'Equivalencia BH-BMPT'!#REF!,IF(J37=39,'Equivalencia BH-BMPT'!$D$40,IF(J37=40,'Equivalencia BH-BMPT'!$D$41,IF(J37=41,'Equivalencia BH-BMPT'!$D$42,IF(J37=42,'Equivalencia BH-BMPT'!$D$43,IF(J37=43,'Equivalencia BH-BMPT'!$D$44,IF(J37=44,'Equivalencia BH-BMPT'!$D$45,IF(J37=45,'Equivalencia BH-BMPT'!$D$46,"No ha seleccionado un número de programa")))))))))))))))))))))))))))))))))))))))))))))</f>
        <v>Gobernanza e influencia local, regional e internacional</v>
      </c>
      <c r="L37" s="147" t="s">
        <v>282</v>
      </c>
      <c r="M37" s="142">
        <v>51758856</v>
      </c>
      <c r="N37" s="148" t="s">
        <v>551</v>
      </c>
      <c r="O37" s="149">
        <v>24200000</v>
      </c>
      <c r="P37" s="150"/>
      <c r="Q37" s="151"/>
      <c r="R37" s="151">
        <v>1</v>
      </c>
      <c r="S37" s="151">
        <v>1466666</v>
      </c>
      <c r="T37" s="149">
        <f t="shared" si="5"/>
        <v>25666666</v>
      </c>
      <c r="U37" s="149">
        <v>22000000</v>
      </c>
      <c r="V37" s="152">
        <v>43124</v>
      </c>
      <c r="W37" s="152">
        <v>43132</v>
      </c>
      <c r="X37" s="152">
        <v>43465</v>
      </c>
      <c r="Y37" s="142">
        <v>330</v>
      </c>
      <c r="Z37" s="142">
        <v>19.999990909090911</v>
      </c>
      <c r="AA37" s="153"/>
      <c r="AB37" s="142"/>
      <c r="AC37" s="142" t="s">
        <v>954</v>
      </c>
      <c r="AD37" s="142"/>
      <c r="AE37" s="142"/>
      <c r="AF37" s="154">
        <f t="shared" si="2"/>
        <v>0.85714287940630851</v>
      </c>
      <c r="AG37" s="155"/>
      <c r="AH37" s="155" t="b">
        <f t="shared" si="1"/>
        <v>0</v>
      </c>
      <c r="AI37" s="156"/>
      <c r="AJ37" s="158"/>
      <c r="AK37" s="156"/>
    </row>
    <row r="38" spans="1:37" s="157" customFormat="1" ht="44.25" customHeight="1" thickBot="1" x14ac:dyDescent="0.3">
      <c r="A38" s="142">
        <v>25</v>
      </c>
      <c r="B38" s="142">
        <v>2018</v>
      </c>
      <c r="C38" s="143" t="s">
        <v>824</v>
      </c>
      <c r="D38" s="142">
        <v>5</v>
      </c>
      <c r="E38" s="143" t="str">
        <f>IF(D38=1,'Tipo '!$B$2,IF(D38=2,'Tipo '!$B$3,IF(D38=3,'Tipo '!$B$4,IF(D38=4,'Tipo '!$B$5,IF(D38=5,'Tipo '!$B$6,IF(D38=6,'Tipo '!$B$7,IF(D38=7,'Tipo '!$B$8,IF(D38=8,'Tipo '!$B$9,IF(D38=9,'Tipo '!$B$10,IF(D38=10,'Tipo '!$B$11,IF(D38=11,'Tipo '!$B$12,IF(D38=12,'Tipo '!$B$13,IF(D38=13,'Tipo '!$B$14,IF(D38=14,'Tipo '!$B$15,IF(D38=15,'Tipo '!$B$16,IF(D38=16,'Tipo '!$B$17,IF(D38=17,'Tipo '!$B$18,IF(D38=18,'Tipo '!$B$19,IF(D38=19,'Tipo '!$B$20,IF(D38=20,'Tipo '!$B$21,"No ha seleccionado un tipo de contrato válido"))))))))))))))))))))</f>
        <v>CONTRATOS DE PRESTACIÓN DE SERVICIOS PROFESIONALES Y DE APOYO A LA GESTIÓN</v>
      </c>
      <c r="F38" s="143" t="s">
        <v>107</v>
      </c>
      <c r="G38" s="143" t="s">
        <v>116</v>
      </c>
      <c r="H38" s="144" t="s">
        <v>320</v>
      </c>
      <c r="I38" s="144" t="s">
        <v>163</v>
      </c>
      <c r="J38" s="145">
        <v>45</v>
      </c>
      <c r="K38" s="146" t="str">
        <f>IF(J38=1,'Equivalencia BH-BMPT'!$D$2,IF(J38=2,'Equivalencia BH-BMPT'!$D$3,IF(J38=3,'Equivalencia BH-BMPT'!$D$4,IF(J38=4,'Equivalencia BH-BMPT'!$D$5,IF(J38=5,'Equivalencia BH-BMPT'!$D$6,IF(J38=6,'Equivalencia BH-BMPT'!$D$7,IF(J38=7,'Equivalencia BH-BMPT'!$D$8,IF(J38=8,'Equivalencia BH-BMPT'!$D$9,IF(J38=9,'Equivalencia BH-BMPT'!$D$10,IF(J38=10,'Equivalencia BH-BMPT'!$D$11,IF(J38=11,'Equivalencia BH-BMPT'!$D$12,IF(J38=12,'Equivalencia BH-BMPT'!$D$13,IF(J38=13,'Equivalencia BH-BMPT'!$D$14,IF(J38=14,'Equivalencia BH-BMPT'!$D$15,IF(J38=15,'Equivalencia BH-BMPT'!$D$16,IF(J38=16,'Equivalencia BH-BMPT'!$D$17,IF(J38=17,'Equivalencia BH-BMPT'!$D$18,IF(J38=18,'Equivalencia BH-BMPT'!$D$19,IF(J38=19,'Equivalencia BH-BMPT'!$D$20,IF(J38=20,'Equivalencia BH-BMPT'!$D$21,IF(J38=21,'Equivalencia BH-BMPT'!$D$22,IF(J38=22,'Equivalencia BH-BMPT'!$D$23,IF(J38=23,'Equivalencia BH-BMPT'!#REF!,IF(J38=24,'Equivalencia BH-BMPT'!$D$25,IF(J38=25,'Equivalencia BH-BMPT'!$D$26,IF(J38=26,'Equivalencia BH-BMPT'!$D$27,IF(J38=27,'Equivalencia BH-BMPT'!$D$28,IF(J38=28,'Equivalencia BH-BMPT'!$D$29,IF(J38=29,'Equivalencia BH-BMPT'!$D$30,IF(J38=30,'Equivalencia BH-BMPT'!$D$31,IF(J38=31,'Equivalencia BH-BMPT'!$D$32,IF(J38=32,'Equivalencia BH-BMPT'!$D$33,IF(J38=33,'Equivalencia BH-BMPT'!$D$34,IF(J38=34,'Equivalencia BH-BMPT'!$D$35,IF(J38=35,'Equivalencia BH-BMPT'!$D$36,IF(J38=36,'Equivalencia BH-BMPT'!$D$37,IF(J38=37,'Equivalencia BH-BMPT'!$D$38,IF(J38=38,'Equivalencia BH-BMPT'!#REF!,IF(J38=39,'Equivalencia BH-BMPT'!$D$40,IF(J38=40,'Equivalencia BH-BMPT'!$D$41,IF(J38=41,'Equivalencia BH-BMPT'!$D$42,IF(J38=42,'Equivalencia BH-BMPT'!$D$43,IF(J38=43,'Equivalencia BH-BMPT'!$D$44,IF(J38=44,'Equivalencia BH-BMPT'!$D$45,IF(J38=45,'Equivalencia BH-BMPT'!$D$46,"No ha seleccionado un número de programa")))))))))))))))))))))))))))))))))))))))))))))</f>
        <v>Gobernanza e influencia local, regional e internacional</v>
      </c>
      <c r="L38" s="147" t="s">
        <v>282</v>
      </c>
      <c r="M38" s="142">
        <v>1014261955</v>
      </c>
      <c r="N38" s="148" t="s">
        <v>552</v>
      </c>
      <c r="O38" s="149">
        <v>24200000</v>
      </c>
      <c r="P38" s="150"/>
      <c r="Q38" s="151"/>
      <c r="R38" s="151">
        <v>1</v>
      </c>
      <c r="S38" s="151">
        <v>2786667</v>
      </c>
      <c r="T38" s="149">
        <f t="shared" si="5"/>
        <v>26986667</v>
      </c>
      <c r="U38" s="149">
        <v>22586666</v>
      </c>
      <c r="V38" s="152">
        <v>43119</v>
      </c>
      <c r="W38" s="152">
        <v>43123</v>
      </c>
      <c r="X38" s="152">
        <v>43456</v>
      </c>
      <c r="Y38" s="142">
        <v>330</v>
      </c>
      <c r="Z38" s="142">
        <v>38.000004545454551</v>
      </c>
      <c r="AA38" s="153"/>
      <c r="AB38" s="142"/>
      <c r="AC38" s="142" t="s">
        <v>954</v>
      </c>
      <c r="AD38" s="142"/>
      <c r="AE38" s="142"/>
      <c r="AF38" s="154">
        <f t="shared" si="2"/>
        <v>0.83695648669767186</v>
      </c>
      <c r="AG38" s="155"/>
      <c r="AH38" s="155" t="b">
        <f t="shared" si="1"/>
        <v>0</v>
      </c>
      <c r="AI38" s="156"/>
      <c r="AJ38" s="158"/>
      <c r="AK38" s="156"/>
    </row>
    <row r="39" spans="1:37" s="157" customFormat="1" ht="44.25" customHeight="1" thickBot="1" x14ac:dyDescent="0.3">
      <c r="A39" s="142">
        <v>26</v>
      </c>
      <c r="B39" s="142">
        <v>2018</v>
      </c>
      <c r="C39" s="143" t="s">
        <v>825</v>
      </c>
      <c r="D39" s="142">
        <v>5</v>
      </c>
      <c r="E39" s="143" t="str">
        <f>IF(D39=1,'Tipo '!$B$2,IF(D39=2,'Tipo '!$B$3,IF(D39=3,'Tipo '!$B$4,IF(D39=4,'Tipo '!$B$5,IF(D39=5,'Tipo '!$B$6,IF(D39=6,'Tipo '!$B$7,IF(D39=7,'Tipo '!$B$8,IF(D39=8,'Tipo '!$B$9,IF(D39=9,'Tipo '!$B$10,IF(D39=10,'Tipo '!$B$11,IF(D39=11,'Tipo '!$B$12,IF(D39=12,'Tipo '!$B$13,IF(D39=13,'Tipo '!$B$14,IF(D39=14,'Tipo '!$B$15,IF(D39=15,'Tipo '!$B$16,IF(D39=16,'Tipo '!$B$17,IF(D39=17,'Tipo '!$B$18,IF(D39=18,'Tipo '!$B$19,IF(D39=19,'Tipo '!$B$20,IF(D39=20,'Tipo '!$B$21,"No ha seleccionado un tipo de contrato válido"))))))))))))))))))))</f>
        <v>CONTRATOS DE PRESTACIÓN DE SERVICIOS PROFESIONALES Y DE APOYO A LA GESTIÓN</v>
      </c>
      <c r="F39" s="143" t="s">
        <v>107</v>
      </c>
      <c r="G39" s="143" t="s">
        <v>116</v>
      </c>
      <c r="H39" s="144" t="s">
        <v>321</v>
      </c>
      <c r="I39" s="144" t="s">
        <v>163</v>
      </c>
      <c r="J39" s="145">
        <v>45</v>
      </c>
      <c r="K39" s="146" t="str">
        <f>IF(J39=1,'Equivalencia BH-BMPT'!$D$2,IF(J39=2,'Equivalencia BH-BMPT'!$D$3,IF(J39=3,'Equivalencia BH-BMPT'!$D$4,IF(J39=4,'Equivalencia BH-BMPT'!$D$5,IF(J39=5,'Equivalencia BH-BMPT'!$D$6,IF(J39=6,'Equivalencia BH-BMPT'!$D$7,IF(J39=7,'Equivalencia BH-BMPT'!$D$8,IF(J39=8,'Equivalencia BH-BMPT'!$D$9,IF(J39=9,'Equivalencia BH-BMPT'!$D$10,IF(J39=10,'Equivalencia BH-BMPT'!$D$11,IF(J39=11,'Equivalencia BH-BMPT'!$D$12,IF(J39=12,'Equivalencia BH-BMPT'!$D$13,IF(J39=13,'Equivalencia BH-BMPT'!$D$14,IF(J39=14,'Equivalencia BH-BMPT'!$D$15,IF(J39=15,'Equivalencia BH-BMPT'!$D$16,IF(J39=16,'Equivalencia BH-BMPT'!$D$17,IF(J39=17,'Equivalencia BH-BMPT'!$D$18,IF(J39=18,'Equivalencia BH-BMPT'!$D$19,IF(J39=19,'Equivalencia BH-BMPT'!$D$20,IF(J39=20,'Equivalencia BH-BMPT'!$D$21,IF(J39=21,'Equivalencia BH-BMPT'!$D$22,IF(J39=22,'Equivalencia BH-BMPT'!$D$23,IF(J39=23,'Equivalencia BH-BMPT'!#REF!,IF(J39=24,'Equivalencia BH-BMPT'!$D$25,IF(J39=25,'Equivalencia BH-BMPT'!$D$26,IF(J39=26,'Equivalencia BH-BMPT'!$D$27,IF(J39=27,'Equivalencia BH-BMPT'!$D$28,IF(J39=28,'Equivalencia BH-BMPT'!$D$29,IF(J39=29,'Equivalencia BH-BMPT'!$D$30,IF(J39=30,'Equivalencia BH-BMPT'!$D$31,IF(J39=31,'Equivalencia BH-BMPT'!$D$32,IF(J39=32,'Equivalencia BH-BMPT'!$D$33,IF(J39=33,'Equivalencia BH-BMPT'!$D$34,IF(J39=34,'Equivalencia BH-BMPT'!$D$35,IF(J39=35,'Equivalencia BH-BMPT'!$D$36,IF(J39=36,'Equivalencia BH-BMPT'!$D$37,IF(J39=37,'Equivalencia BH-BMPT'!$D$38,IF(J39=38,'Equivalencia BH-BMPT'!#REF!,IF(J39=39,'Equivalencia BH-BMPT'!$D$40,IF(J39=40,'Equivalencia BH-BMPT'!$D$41,IF(J39=41,'Equivalencia BH-BMPT'!$D$42,IF(J39=42,'Equivalencia BH-BMPT'!$D$43,IF(J39=43,'Equivalencia BH-BMPT'!$D$44,IF(J39=44,'Equivalencia BH-BMPT'!$D$45,IF(J39=45,'Equivalencia BH-BMPT'!$D$46,"No ha seleccionado un número de programa")))))))))))))))))))))))))))))))))))))))))))))</f>
        <v>Gobernanza e influencia local, regional e internacional</v>
      </c>
      <c r="L39" s="147" t="s">
        <v>282</v>
      </c>
      <c r="M39" s="142">
        <v>1023398368</v>
      </c>
      <c r="N39" s="148" t="s">
        <v>553</v>
      </c>
      <c r="O39" s="149">
        <v>70400000</v>
      </c>
      <c r="P39" s="150"/>
      <c r="Q39" s="151"/>
      <c r="R39" s="151">
        <v>1</v>
      </c>
      <c r="S39" s="151">
        <v>7893333</v>
      </c>
      <c r="T39" s="149">
        <f t="shared" si="5"/>
        <v>78293333</v>
      </c>
      <c r="U39" s="149">
        <v>71893333</v>
      </c>
      <c r="V39" s="152">
        <v>43120</v>
      </c>
      <c r="W39" s="152">
        <v>43124</v>
      </c>
      <c r="X39" s="152">
        <v>43457</v>
      </c>
      <c r="Y39" s="142">
        <v>330</v>
      </c>
      <c r="Z39" s="142">
        <v>36.999998437499997</v>
      </c>
      <c r="AA39" s="153"/>
      <c r="AB39" s="142"/>
      <c r="AC39" s="142" t="s">
        <v>954</v>
      </c>
      <c r="AD39" s="142"/>
      <c r="AE39" s="142"/>
      <c r="AF39" s="154">
        <f t="shared" si="2"/>
        <v>0.91825613044216681</v>
      </c>
      <c r="AG39" s="155"/>
      <c r="AH39" s="155" t="b">
        <f t="shared" si="1"/>
        <v>0</v>
      </c>
      <c r="AI39" s="156"/>
      <c r="AJ39" s="158"/>
      <c r="AK39" s="156"/>
    </row>
    <row r="40" spans="1:37" s="157" customFormat="1" ht="44.25" customHeight="1" thickBot="1" x14ac:dyDescent="0.3">
      <c r="A40" s="142">
        <v>27</v>
      </c>
      <c r="B40" s="142">
        <v>2018</v>
      </c>
      <c r="C40" s="143" t="s">
        <v>826</v>
      </c>
      <c r="D40" s="142">
        <v>5</v>
      </c>
      <c r="E40" s="143" t="str">
        <f>IF(D40=1,'Tipo '!$B$2,IF(D40=2,'Tipo '!$B$3,IF(D40=3,'Tipo '!$B$4,IF(D40=4,'Tipo '!$B$5,IF(D40=5,'Tipo '!$B$6,IF(D40=6,'Tipo '!$B$7,IF(D40=7,'Tipo '!$B$8,IF(D40=8,'Tipo '!$B$9,IF(D40=9,'Tipo '!$B$10,IF(D40=10,'Tipo '!$B$11,IF(D40=11,'Tipo '!$B$12,IF(D40=12,'Tipo '!$B$13,IF(D40=13,'Tipo '!$B$14,IF(D40=14,'Tipo '!$B$15,IF(D40=15,'Tipo '!$B$16,IF(D40=16,'Tipo '!$B$17,IF(D40=17,'Tipo '!$B$18,IF(D40=18,'Tipo '!$B$19,IF(D40=19,'Tipo '!$B$20,IF(D40=20,'Tipo '!$B$21,"No ha seleccionado un tipo de contrato válido"))))))))))))))))))))</f>
        <v>CONTRATOS DE PRESTACIÓN DE SERVICIOS PROFESIONALES Y DE APOYO A LA GESTIÓN</v>
      </c>
      <c r="F40" s="143" t="s">
        <v>107</v>
      </c>
      <c r="G40" s="143" t="s">
        <v>116</v>
      </c>
      <c r="H40" s="144" t="s">
        <v>322</v>
      </c>
      <c r="I40" s="144" t="s">
        <v>163</v>
      </c>
      <c r="J40" s="145">
        <v>45</v>
      </c>
      <c r="K40" s="146" t="str">
        <f>IF(J40=1,'Equivalencia BH-BMPT'!$D$2,IF(J40=2,'Equivalencia BH-BMPT'!$D$3,IF(J40=3,'Equivalencia BH-BMPT'!$D$4,IF(J40=4,'Equivalencia BH-BMPT'!$D$5,IF(J40=5,'Equivalencia BH-BMPT'!$D$6,IF(J40=6,'Equivalencia BH-BMPT'!$D$7,IF(J40=7,'Equivalencia BH-BMPT'!$D$8,IF(J40=8,'Equivalencia BH-BMPT'!$D$9,IF(J40=9,'Equivalencia BH-BMPT'!$D$10,IF(J40=10,'Equivalencia BH-BMPT'!$D$11,IF(J40=11,'Equivalencia BH-BMPT'!$D$12,IF(J40=12,'Equivalencia BH-BMPT'!$D$13,IF(J40=13,'Equivalencia BH-BMPT'!$D$14,IF(J40=14,'Equivalencia BH-BMPT'!$D$15,IF(J40=15,'Equivalencia BH-BMPT'!$D$16,IF(J40=16,'Equivalencia BH-BMPT'!$D$17,IF(J40=17,'Equivalencia BH-BMPT'!$D$18,IF(J40=18,'Equivalencia BH-BMPT'!$D$19,IF(J40=19,'Equivalencia BH-BMPT'!$D$20,IF(J40=20,'Equivalencia BH-BMPT'!$D$21,IF(J40=21,'Equivalencia BH-BMPT'!$D$22,IF(J40=22,'Equivalencia BH-BMPT'!$D$23,IF(J40=23,'Equivalencia BH-BMPT'!#REF!,IF(J40=24,'Equivalencia BH-BMPT'!$D$25,IF(J40=25,'Equivalencia BH-BMPT'!$D$26,IF(J40=26,'Equivalencia BH-BMPT'!$D$27,IF(J40=27,'Equivalencia BH-BMPT'!$D$28,IF(J40=28,'Equivalencia BH-BMPT'!$D$29,IF(J40=29,'Equivalencia BH-BMPT'!$D$30,IF(J40=30,'Equivalencia BH-BMPT'!$D$31,IF(J40=31,'Equivalencia BH-BMPT'!$D$32,IF(J40=32,'Equivalencia BH-BMPT'!$D$33,IF(J40=33,'Equivalencia BH-BMPT'!$D$34,IF(J40=34,'Equivalencia BH-BMPT'!$D$35,IF(J40=35,'Equivalencia BH-BMPT'!$D$36,IF(J40=36,'Equivalencia BH-BMPT'!$D$37,IF(J40=37,'Equivalencia BH-BMPT'!$D$38,IF(J40=38,'Equivalencia BH-BMPT'!#REF!,IF(J40=39,'Equivalencia BH-BMPT'!$D$40,IF(J40=40,'Equivalencia BH-BMPT'!$D$41,IF(J40=41,'Equivalencia BH-BMPT'!$D$42,IF(J40=42,'Equivalencia BH-BMPT'!$D$43,IF(J40=43,'Equivalencia BH-BMPT'!$D$44,IF(J40=44,'Equivalencia BH-BMPT'!$D$45,IF(J40=45,'Equivalencia BH-BMPT'!$D$46,"No ha seleccionado un número de programa")))))))))))))))))))))))))))))))))))))))))))))</f>
        <v>Gobernanza e influencia local, regional e internacional</v>
      </c>
      <c r="L40" s="147" t="s">
        <v>282</v>
      </c>
      <c r="M40" s="142">
        <v>79702007</v>
      </c>
      <c r="N40" s="148" t="s">
        <v>554</v>
      </c>
      <c r="O40" s="149">
        <v>66000000</v>
      </c>
      <c r="P40" s="150"/>
      <c r="Q40" s="151"/>
      <c r="R40" s="151">
        <v>1</v>
      </c>
      <c r="S40" s="151">
        <v>6000000</v>
      </c>
      <c r="T40" s="149">
        <f t="shared" si="5"/>
        <v>72000000</v>
      </c>
      <c r="U40" s="149">
        <v>66000000</v>
      </c>
      <c r="V40" s="152">
        <v>43118</v>
      </c>
      <c r="W40" s="152">
        <v>43132</v>
      </c>
      <c r="X40" s="152">
        <v>43465</v>
      </c>
      <c r="Y40" s="142">
        <v>330</v>
      </c>
      <c r="Z40" s="142">
        <v>30</v>
      </c>
      <c r="AA40" s="153"/>
      <c r="AB40" s="142"/>
      <c r="AC40" s="142" t="s">
        <v>954</v>
      </c>
      <c r="AD40" s="142"/>
      <c r="AE40" s="142"/>
      <c r="AF40" s="154">
        <f t="shared" si="2"/>
        <v>0.91666666666666663</v>
      </c>
      <c r="AG40" s="155"/>
      <c r="AH40" s="155" t="b">
        <f t="shared" si="1"/>
        <v>0</v>
      </c>
      <c r="AI40" s="156"/>
      <c r="AJ40" s="158"/>
      <c r="AK40" s="156"/>
    </row>
    <row r="41" spans="1:37" s="157" customFormat="1" ht="44.25" customHeight="1" thickBot="1" x14ac:dyDescent="0.3">
      <c r="A41" s="142">
        <v>28</v>
      </c>
      <c r="B41" s="142">
        <v>2018</v>
      </c>
      <c r="C41" s="143" t="s">
        <v>827</v>
      </c>
      <c r="D41" s="142">
        <v>5</v>
      </c>
      <c r="E41" s="143" t="str">
        <f>IF(D41=1,'Tipo '!$B$2,IF(D41=2,'Tipo '!$B$3,IF(D41=3,'Tipo '!$B$4,IF(D41=4,'Tipo '!$B$5,IF(D41=5,'Tipo '!$B$6,IF(D41=6,'Tipo '!$B$7,IF(D41=7,'Tipo '!$B$8,IF(D41=8,'Tipo '!$B$9,IF(D41=9,'Tipo '!$B$10,IF(D41=10,'Tipo '!$B$11,IF(D41=11,'Tipo '!$B$12,IF(D41=12,'Tipo '!$B$13,IF(D41=13,'Tipo '!$B$14,IF(D41=14,'Tipo '!$B$15,IF(D41=15,'Tipo '!$B$16,IF(D41=16,'Tipo '!$B$17,IF(D41=17,'Tipo '!$B$18,IF(D41=18,'Tipo '!$B$19,IF(D41=19,'Tipo '!$B$20,IF(D41=20,'Tipo '!$B$21,"No ha seleccionado un tipo de contrato válido"))))))))))))))))))))</f>
        <v>CONTRATOS DE PRESTACIÓN DE SERVICIOS PROFESIONALES Y DE APOYO A LA GESTIÓN</v>
      </c>
      <c r="F41" s="143" t="s">
        <v>107</v>
      </c>
      <c r="G41" s="143" t="s">
        <v>116</v>
      </c>
      <c r="H41" s="144" t="s">
        <v>323</v>
      </c>
      <c r="I41" s="144" t="s">
        <v>163</v>
      </c>
      <c r="J41" s="145">
        <v>45</v>
      </c>
      <c r="K41" s="146" t="str">
        <f>IF(J41=1,'Equivalencia BH-BMPT'!$D$2,IF(J41=2,'Equivalencia BH-BMPT'!$D$3,IF(J41=3,'Equivalencia BH-BMPT'!$D$4,IF(J41=4,'Equivalencia BH-BMPT'!$D$5,IF(J41=5,'Equivalencia BH-BMPT'!$D$6,IF(J41=6,'Equivalencia BH-BMPT'!$D$7,IF(J41=7,'Equivalencia BH-BMPT'!$D$8,IF(J41=8,'Equivalencia BH-BMPT'!$D$9,IF(J41=9,'Equivalencia BH-BMPT'!$D$10,IF(J41=10,'Equivalencia BH-BMPT'!$D$11,IF(J41=11,'Equivalencia BH-BMPT'!$D$12,IF(J41=12,'Equivalencia BH-BMPT'!$D$13,IF(J41=13,'Equivalencia BH-BMPT'!$D$14,IF(J41=14,'Equivalencia BH-BMPT'!$D$15,IF(J41=15,'Equivalencia BH-BMPT'!$D$16,IF(J41=16,'Equivalencia BH-BMPT'!$D$17,IF(J41=17,'Equivalencia BH-BMPT'!$D$18,IF(J41=18,'Equivalencia BH-BMPT'!$D$19,IF(J41=19,'Equivalencia BH-BMPT'!$D$20,IF(J41=20,'Equivalencia BH-BMPT'!$D$21,IF(J41=21,'Equivalencia BH-BMPT'!$D$22,IF(J41=22,'Equivalencia BH-BMPT'!$D$23,IF(J41=23,'Equivalencia BH-BMPT'!#REF!,IF(J41=24,'Equivalencia BH-BMPT'!$D$25,IF(J41=25,'Equivalencia BH-BMPT'!$D$26,IF(J41=26,'Equivalencia BH-BMPT'!$D$27,IF(J41=27,'Equivalencia BH-BMPT'!$D$28,IF(J41=28,'Equivalencia BH-BMPT'!$D$29,IF(J41=29,'Equivalencia BH-BMPT'!$D$30,IF(J41=30,'Equivalencia BH-BMPT'!$D$31,IF(J41=31,'Equivalencia BH-BMPT'!$D$32,IF(J41=32,'Equivalencia BH-BMPT'!$D$33,IF(J41=33,'Equivalencia BH-BMPT'!$D$34,IF(J41=34,'Equivalencia BH-BMPT'!$D$35,IF(J41=35,'Equivalencia BH-BMPT'!$D$36,IF(J41=36,'Equivalencia BH-BMPT'!$D$37,IF(J41=37,'Equivalencia BH-BMPT'!$D$38,IF(J41=38,'Equivalencia BH-BMPT'!#REF!,IF(J41=39,'Equivalencia BH-BMPT'!$D$40,IF(J41=40,'Equivalencia BH-BMPT'!$D$41,IF(J41=41,'Equivalencia BH-BMPT'!$D$42,IF(J41=42,'Equivalencia BH-BMPT'!$D$43,IF(J41=43,'Equivalencia BH-BMPT'!$D$44,IF(J41=44,'Equivalencia BH-BMPT'!$D$45,IF(J41=45,'Equivalencia BH-BMPT'!$D$46,"No ha seleccionado un número de programa")))))))))))))))))))))))))))))))))))))))))))))</f>
        <v>Gobernanza e influencia local, regional e internacional</v>
      </c>
      <c r="L41" s="147" t="s">
        <v>282</v>
      </c>
      <c r="M41" s="142">
        <v>80092929</v>
      </c>
      <c r="N41" s="148" t="s">
        <v>555</v>
      </c>
      <c r="O41" s="149">
        <v>70400000</v>
      </c>
      <c r="P41" s="150"/>
      <c r="Q41" s="151"/>
      <c r="R41" s="151">
        <v>1</v>
      </c>
      <c r="S41" s="151">
        <v>4266666</v>
      </c>
      <c r="T41" s="149">
        <f t="shared" si="5"/>
        <v>74666666</v>
      </c>
      <c r="U41" s="149">
        <v>64000000</v>
      </c>
      <c r="V41" s="152">
        <v>43119</v>
      </c>
      <c r="W41" s="152">
        <v>43132</v>
      </c>
      <c r="X41" s="152">
        <v>43465</v>
      </c>
      <c r="Y41" s="142">
        <v>330</v>
      </c>
      <c r="Z41" s="142">
        <v>19.999996875000001</v>
      </c>
      <c r="AA41" s="153"/>
      <c r="AB41" s="142"/>
      <c r="AC41" s="142" t="s">
        <v>954</v>
      </c>
      <c r="AD41" s="142"/>
      <c r="AE41" s="142"/>
      <c r="AF41" s="154">
        <f t="shared" si="2"/>
        <v>0.85714286479591839</v>
      </c>
      <c r="AG41" s="155"/>
      <c r="AH41" s="155" t="b">
        <f t="shared" si="1"/>
        <v>0</v>
      </c>
      <c r="AI41" s="156"/>
      <c r="AJ41" s="158"/>
      <c r="AK41" s="156"/>
    </row>
    <row r="42" spans="1:37" s="157" customFormat="1" ht="44.25" customHeight="1" thickBot="1" x14ac:dyDescent="0.3">
      <c r="A42" s="142">
        <v>29</v>
      </c>
      <c r="B42" s="142">
        <v>2018</v>
      </c>
      <c r="C42" s="143" t="s">
        <v>828</v>
      </c>
      <c r="D42" s="142">
        <v>5</v>
      </c>
      <c r="E42" s="143" t="str">
        <f>IF(D42=1,'Tipo '!$B$2,IF(D42=2,'Tipo '!$B$3,IF(D42=3,'Tipo '!$B$4,IF(D42=4,'Tipo '!$B$5,IF(D42=5,'Tipo '!$B$6,IF(D42=6,'Tipo '!$B$7,IF(D42=7,'Tipo '!$B$8,IF(D42=8,'Tipo '!$B$9,IF(D42=9,'Tipo '!$B$10,IF(D42=10,'Tipo '!$B$11,IF(D42=11,'Tipo '!$B$12,IF(D42=12,'Tipo '!$B$13,IF(D42=13,'Tipo '!$B$14,IF(D42=14,'Tipo '!$B$15,IF(D42=15,'Tipo '!$B$16,IF(D42=16,'Tipo '!$B$17,IF(D42=17,'Tipo '!$B$18,IF(D42=18,'Tipo '!$B$19,IF(D42=19,'Tipo '!$B$20,IF(D42=20,'Tipo '!$B$21,"No ha seleccionado un tipo de contrato válido"))))))))))))))))))))</f>
        <v>CONTRATOS DE PRESTACIÓN DE SERVICIOS PROFESIONALES Y DE APOYO A LA GESTIÓN</v>
      </c>
      <c r="F42" s="143" t="s">
        <v>107</v>
      </c>
      <c r="G42" s="143" t="s">
        <v>116</v>
      </c>
      <c r="H42" s="144" t="s">
        <v>324</v>
      </c>
      <c r="I42" s="144" t="s">
        <v>163</v>
      </c>
      <c r="J42" s="145">
        <v>45</v>
      </c>
      <c r="K42" s="146" t="str">
        <f>IF(J42=1,'Equivalencia BH-BMPT'!$D$2,IF(J42=2,'Equivalencia BH-BMPT'!$D$3,IF(J42=3,'Equivalencia BH-BMPT'!$D$4,IF(J42=4,'Equivalencia BH-BMPT'!$D$5,IF(J42=5,'Equivalencia BH-BMPT'!$D$6,IF(J42=6,'Equivalencia BH-BMPT'!$D$7,IF(J42=7,'Equivalencia BH-BMPT'!$D$8,IF(J42=8,'Equivalencia BH-BMPT'!$D$9,IF(J42=9,'Equivalencia BH-BMPT'!$D$10,IF(J42=10,'Equivalencia BH-BMPT'!$D$11,IF(J42=11,'Equivalencia BH-BMPT'!$D$12,IF(J42=12,'Equivalencia BH-BMPT'!$D$13,IF(J42=13,'Equivalencia BH-BMPT'!$D$14,IF(J42=14,'Equivalencia BH-BMPT'!$D$15,IF(J42=15,'Equivalencia BH-BMPT'!$D$16,IF(J42=16,'Equivalencia BH-BMPT'!$D$17,IF(J42=17,'Equivalencia BH-BMPT'!$D$18,IF(J42=18,'Equivalencia BH-BMPT'!$D$19,IF(J42=19,'Equivalencia BH-BMPT'!$D$20,IF(J42=20,'Equivalencia BH-BMPT'!$D$21,IF(J42=21,'Equivalencia BH-BMPT'!$D$22,IF(J42=22,'Equivalencia BH-BMPT'!$D$23,IF(J42=23,'Equivalencia BH-BMPT'!#REF!,IF(J42=24,'Equivalencia BH-BMPT'!$D$25,IF(J42=25,'Equivalencia BH-BMPT'!$D$26,IF(J42=26,'Equivalencia BH-BMPT'!$D$27,IF(J42=27,'Equivalencia BH-BMPT'!$D$28,IF(J42=28,'Equivalencia BH-BMPT'!$D$29,IF(J42=29,'Equivalencia BH-BMPT'!$D$30,IF(J42=30,'Equivalencia BH-BMPT'!$D$31,IF(J42=31,'Equivalencia BH-BMPT'!$D$32,IF(J42=32,'Equivalencia BH-BMPT'!$D$33,IF(J42=33,'Equivalencia BH-BMPT'!$D$34,IF(J42=34,'Equivalencia BH-BMPT'!$D$35,IF(J42=35,'Equivalencia BH-BMPT'!$D$36,IF(J42=36,'Equivalencia BH-BMPT'!$D$37,IF(J42=37,'Equivalencia BH-BMPT'!$D$38,IF(J42=38,'Equivalencia BH-BMPT'!#REF!,IF(J42=39,'Equivalencia BH-BMPT'!$D$40,IF(J42=40,'Equivalencia BH-BMPT'!$D$41,IF(J42=41,'Equivalencia BH-BMPT'!$D$42,IF(J42=42,'Equivalencia BH-BMPT'!$D$43,IF(J42=43,'Equivalencia BH-BMPT'!$D$44,IF(J42=44,'Equivalencia BH-BMPT'!$D$45,IF(J42=45,'Equivalencia BH-BMPT'!$D$46,"No ha seleccionado un número de programa")))))))))))))))))))))))))))))))))))))))))))))</f>
        <v>Gobernanza e influencia local, regional e internacional</v>
      </c>
      <c r="L42" s="147" t="s">
        <v>282</v>
      </c>
      <c r="M42" s="142">
        <v>79127279</v>
      </c>
      <c r="N42" s="148" t="s">
        <v>556</v>
      </c>
      <c r="O42" s="149">
        <v>24200000</v>
      </c>
      <c r="P42" s="150"/>
      <c r="Q42" s="151"/>
      <c r="R42" s="151">
        <v>1</v>
      </c>
      <c r="S42" s="151">
        <v>1466666</v>
      </c>
      <c r="T42" s="149">
        <f t="shared" si="5"/>
        <v>25666666</v>
      </c>
      <c r="U42" s="149">
        <v>22000000</v>
      </c>
      <c r="V42" s="152">
        <v>43120</v>
      </c>
      <c r="W42" s="152">
        <v>43132</v>
      </c>
      <c r="X42" s="152">
        <v>43465</v>
      </c>
      <c r="Y42" s="142">
        <v>330</v>
      </c>
      <c r="Z42" s="142">
        <v>19.999990909090911</v>
      </c>
      <c r="AA42" s="153"/>
      <c r="AB42" s="142"/>
      <c r="AC42" s="142" t="s">
        <v>954</v>
      </c>
      <c r="AD42" s="142"/>
      <c r="AE42" s="142"/>
      <c r="AF42" s="154">
        <f t="shared" si="2"/>
        <v>0.85714287940630851</v>
      </c>
      <c r="AG42" s="155"/>
      <c r="AH42" s="155" t="b">
        <f t="shared" si="1"/>
        <v>0</v>
      </c>
      <c r="AI42" s="156"/>
      <c r="AJ42" s="158"/>
      <c r="AK42" s="156"/>
    </row>
    <row r="43" spans="1:37" s="157" customFormat="1" ht="44.25" customHeight="1" thickBot="1" x14ac:dyDescent="0.3">
      <c r="A43" s="142">
        <v>30</v>
      </c>
      <c r="B43" s="142">
        <v>2018</v>
      </c>
      <c r="C43" s="143" t="s">
        <v>829</v>
      </c>
      <c r="D43" s="142">
        <v>5</v>
      </c>
      <c r="E43" s="143" t="str">
        <f>IF(D43=1,'Tipo '!$B$2,IF(D43=2,'Tipo '!$B$3,IF(D43=3,'Tipo '!$B$4,IF(D43=4,'Tipo '!$B$5,IF(D43=5,'Tipo '!$B$6,IF(D43=6,'Tipo '!$B$7,IF(D43=7,'Tipo '!$B$8,IF(D43=8,'Tipo '!$B$9,IF(D43=9,'Tipo '!$B$10,IF(D43=10,'Tipo '!$B$11,IF(D43=11,'Tipo '!$B$12,IF(D43=12,'Tipo '!$B$13,IF(D43=13,'Tipo '!$B$14,IF(D43=14,'Tipo '!$B$15,IF(D43=15,'Tipo '!$B$16,IF(D43=16,'Tipo '!$B$17,IF(D43=17,'Tipo '!$B$18,IF(D43=18,'Tipo '!$B$19,IF(D43=19,'Tipo '!$B$20,IF(D43=20,'Tipo '!$B$21,"No ha seleccionado un tipo de contrato válido"))))))))))))))))))))</f>
        <v>CONTRATOS DE PRESTACIÓN DE SERVICIOS PROFESIONALES Y DE APOYO A LA GESTIÓN</v>
      </c>
      <c r="F43" s="143" t="s">
        <v>107</v>
      </c>
      <c r="G43" s="143" t="s">
        <v>116</v>
      </c>
      <c r="H43" s="144" t="s">
        <v>325</v>
      </c>
      <c r="I43" s="144" t="s">
        <v>163</v>
      </c>
      <c r="J43" s="145">
        <v>45</v>
      </c>
      <c r="K43" s="146" t="str">
        <f>IF(J43=1,'Equivalencia BH-BMPT'!$D$2,IF(J43=2,'Equivalencia BH-BMPT'!$D$3,IF(J43=3,'Equivalencia BH-BMPT'!$D$4,IF(J43=4,'Equivalencia BH-BMPT'!$D$5,IF(J43=5,'Equivalencia BH-BMPT'!$D$6,IF(J43=6,'Equivalencia BH-BMPT'!$D$7,IF(J43=7,'Equivalencia BH-BMPT'!$D$8,IF(J43=8,'Equivalencia BH-BMPT'!$D$9,IF(J43=9,'Equivalencia BH-BMPT'!$D$10,IF(J43=10,'Equivalencia BH-BMPT'!$D$11,IF(J43=11,'Equivalencia BH-BMPT'!$D$12,IF(J43=12,'Equivalencia BH-BMPT'!$D$13,IF(J43=13,'Equivalencia BH-BMPT'!$D$14,IF(J43=14,'Equivalencia BH-BMPT'!$D$15,IF(J43=15,'Equivalencia BH-BMPT'!$D$16,IF(J43=16,'Equivalencia BH-BMPT'!$D$17,IF(J43=17,'Equivalencia BH-BMPT'!$D$18,IF(J43=18,'Equivalencia BH-BMPT'!$D$19,IF(J43=19,'Equivalencia BH-BMPT'!$D$20,IF(J43=20,'Equivalencia BH-BMPT'!$D$21,IF(J43=21,'Equivalencia BH-BMPT'!$D$22,IF(J43=22,'Equivalencia BH-BMPT'!$D$23,IF(J43=23,'Equivalencia BH-BMPT'!#REF!,IF(J43=24,'Equivalencia BH-BMPT'!$D$25,IF(J43=25,'Equivalencia BH-BMPT'!$D$26,IF(J43=26,'Equivalencia BH-BMPT'!$D$27,IF(J43=27,'Equivalencia BH-BMPT'!$D$28,IF(J43=28,'Equivalencia BH-BMPT'!$D$29,IF(J43=29,'Equivalencia BH-BMPT'!$D$30,IF(J43=30,'Equivalencia BH-BMPT'!$D$31,IF(J43=31,'Equivalencia BH-BMPT'!$D$32,IF(J43=32,'Equivalencia BH-BMPT'!$D$33,IF(J43=33,'Equivalencia BH-BMPT'!$D$34,IF(J43=34,'Equivalencia BH-BMPT'!$D$35,IF(J43=35,'Equivalencia BH-BMPT'!$D$36,IF(J43=36,'Equivalencia BH-BMPT'!$D$37,IF(J43=37,'Equivalencia BH-BMPT'!$D$38,IF(J43=38,'Equivalencia BH-BMPT'!#REF!,IF(J43=39,'Equivalencia BH-BMPT'!$D$40,IF(J43=40,'Equivalencia BH-BMPT'!$D$41,IF(J43=41,'Equivalencia BH-BMPT'!$D$42,IF(J43=42,'Equivalencia BH-BMPT'!$D$43,IF(J43=43,'Equivalencia BH-BMPT'!$D$44,IF(J43=44,'Equivalencia BH-BMPT'!$D$45,IF(J43=45,'Equivalencia BH-BMPT'!$D$46,"No ha seleccionado un número de programa")))))))))))))))))))))))))))))))))))))))))))))</f>
        <v>Gobernanza e influencia local, regional e internacional</v>
      </c>
      <c r="L43" s="147" t="s">
        <v>282</v>
      </c>
      <c r="M43" s="142">
        <v>1012389997</v>
      </c>
      <c r="N43" s="148" t="s">
        <v>557</v>
      </c>
      <c r="O43" s="149">
        <v>66000000</v>
      </c>
      <c r="P43" s="150"/>
      <c r="Q43" s="151"/>
      <c r="R43" s="151">
        <v>1</v>
      </c>
      <c r="S43" s="151">
        <v>4000000</v>
      </c>
      <c r="T43" s="149">
        <f t="shared" si="5"/>
        <v>70000000</v>
      </c>
      <c r="U43" s="149">
        <v>60000000</v>
      </c>
      <c r="V43" s="152">
        <v>43118</v>
      </c>
      <c r="W43" s="152">
        <v>43123</v>
      </c>
      <c r="X43" s="152">
        <v>43456</v>
      </c>
      <c r="Y43" s="142">
        <v>330</v>
      </c>
      <c r="Z43" s="142">
        <v>20</v>
      </c>
      <c r="AA43" s="153"/>
      <c r="AB43" s="142"/>
      <c r="AC43" s="142" t="s">
        <v>954</v>
      </c>
      <c r="AD43" s="142"/>
      <c r="AE43" s="142"/>
      <c r="AF43" s="154">
        <f t="shared" si="2"/>
        <v>0.8571428571428571</v>
      </c>
      <c r="AG43" s="155"/>
      <c r="AH43" s="155" t="b">
        <f t="shared" si="1"/>
        <v>0</v>
      </c>
      <c r="AI43" s="156"/>
      <c r="AJ43" s="158"/>
      <c r="AK43" s="156"/>
    </row>
    <row r="44" spans="1:37" s="157" customFormat="1" ht="44.25" customHeight="1" thickBot="1" x14ac:dyDescent="0.3">
      <c r="A44" s="142">
        <v>31</v>
      </c>
      <c r="B44" s="142">
        <v>2018</v>
      </c>
      <c r="C44" s="143" t="s">
        <v>830</v>
      </c>
      <c r="D44" s="142">
        <v>5</v>
      </c>
      <c r="E44" s="143" t="str">
        <f>IF(D44=1,'Tipo '!$B$2,IF(D44=2,'Tipo '!$B$3,IF(D44=3,'Tipo '!$B$4,IF(D44=4,'Tipo '!$B$5,IF(D44=5,'Tipo '!$B$6,IF(D44=6,'Tipo '!$B$7,IF(D44=7,'Tipo '!$B$8,IF(D44=8,'Tipo '!$B$9,IF(D44=9,'Tipo '!$B$10,IF(D44=10,'Tipo '!$B$11,IF(D44=11,'Tipo '!$B$12,IF(D44=12,'Tipo '!$B$13,IF(D44=13,'Tipo '!$B$14,IF(D44=14,'Tipo '!$B$15,IF(D44=15,'Tipo '!$B$16,IF(D44=16,'Tipo '!$B$17,IF(D44=17,'Tipo '!$B$18,IF(D44=18,'Tipo '!$B$19,IF(D44=19,'Tipo '!$B$20,IF(D44=20,'Tipo '!$B$21,"No ha seleccionado un tipo de contrato válido"))))))))))))))))))))</f>
        <v>CONTRATOS DE PRESTACIÓN DE SERVICIOS PROFESIONALES Y DE APOYO A LA GESTIÓN</v>
      </c>
      <c r="F44" s="143" t="s">
        <v>107</v>
      </c>
      <c r="G44" s="143" t="s">
        <v>116</v>
      </c>
      <c r="H44" s="144" t="s">
        <v>326</v>
      </c>
      <c r="I44" s="144" t="s">
        <v>163</v>
      </c>
      <c r="J44" s="145">
        <v>3</v>
      </c>
      <c r="K44" s="146" t="str">
        <f>IF(J44=1,'Equivalencia BH-BMPT'!$D$2,IF(J44=2,'Equivalencia BH-BMPT'!$D$3,IF(J44=3,'Equivalencia BH-BMPT'!$D$4,IF(J44=4,'Equivalencia BH-BMPT'!$D$5,IF(J44=5,'Equivalencia BH-BMPT'!$D$6,IF(J44=6,'Equivalencia BH-BMPT'!$D$7,IF(J44=7,'Equivalencia BH-BMPT'!$D$8,IF(J44=8,'Equivalencia BH-BMPT'!$D$9,IF(J44=9,'Equivalencia BH-BMPT'!$D$10,IF(J44=10,'Equivalencia BH-BMPT'!$D$11,IF(J44=11,'Equivalencia BH-BMPT'!$D$12,IF(J44=12,'Equivalencia BH-BMPT'!$D$13,IF(J44=13,'Equivalencia BH-BMPT'!$D$14,IF(J44=14,'Equivalencia BH-BMPT'!$D$15,IF(J44=15,'Equivalencia BH-BMPT'!$D$16,IF(J44=16,'Equivalencia BH-BMPT'!$D$17,IF(J44=17,'Equivalencia BH-BMPT'!$D$18,IF(J44=18,'Equivalencia BH-BMPT'!$D$19,IF(J44=19,'Equivalencia BH-BMPT'!$D$20,IF(J44=20,'Equivalencia BH-BMPT'!$D$21,IF(J44=21,'Equivalencia BH-BMPT'!$D$22,IF(J44=22,'Equivalencia BH-BMPT'!$D$23,IF(J44=23,'Equivalencia BH-BMPT'!#REF!,IF(J44=24,'Equivalencia BH-BMPT'!$D$25,IF(J44=25,'Equivalencia BH-BMPT'!$D$26,IF(J44=26,'Equivalencia BH-BMPT'!$D$27,IF(J44=27,'Equivalencia BH-BMPT'!$D$28,IF(J44=28,'Equivalencia BH-BMPT'!$D$29,IF(J44=29,'Equivalencia BH-BMPT'!$D$30,IF(J44=30,'Equivalencia BH-BMPT'!$D$31,IF(J44=31,'Equivalencia BH-BMPT'!$D$32,IF(J44=32,'Equivalencia BH-BMPT'!$D$33,IF(J44=33,'Equivalencia BH-BMPT'!$D$34,IF(J44=34,'Equivalencia BH-BMPT'!$D$35,IF(J44=35,'Equivalencia BH-BMPT'!$D$36,IF(J44=36,'Equivalencia BH-BMPT'!$D$37,IF(J44=37,'Equivalencia BH-BMPT'!$D$38,IF(J44=38,'Equivalencia BH-BMPT'!#REF!,IF(J44=39,'Equivalencia BH-BMPT'!$D$40,IF(J44=40,'Equivalencia BH-BMPT'!$D$41,IF(J44=41,'Equivalencia BH-BMPT'!$D$42,IF(J44=42,'Equivalencia BH-BMPT'!$D$43,IF(J44=43,'Equivalencia BH-BMPT'!$D$44,IF(J44=44,'Equivalencia BH-BMPT'!$D$45,IF(J44=45,'Equivalencia BH-BMPT'!$D$46,"No ha seleccionado un número de programa")))))))))))))))))))))))))))))))))))))))))))))</f>
        <v>Igualdad y autonomía para una Bogotá incluyente</v>
      </c>
      <c r="L44" s="147" t="s">
        <v>288</v>
      </c>
      <c r="M44" s="142">
        <v>53097419</v>
      </c>
      <c r="N44" s="148" t="s">
        <v>558</v>
      </c>
      <c r="O44" s="149">
        <v>47300000</v>
      </c>
      <c r="P44" s="150"/>
      <c r="Q44" s="151"/>
      <c r="R44" s="151">
        <v>1</v>
      </c>
      <c r="S44" s="151">
        <v>2866666</v>
      </c>
      <c r="T44" s="149">
        <f t="shared" si="5"/>
        <v>50166666</v>
      </c>
      <c r="U44" s="149">
        <v>43000000</v>
      </c>
      <c r="V44" s="152">
        <v>43119</v>
      </c>
      <c r="W44" s="152">
        <v>43132</v>
      </c>
      <c r="X44" s="152">
        <v>43465</v>
      </c>
      <c r="Y44" s="142">
        <v>330</v>
      </c>
      <c r="Z44" s="142">
        <v>19.999995348837206</v>
      </c>
      <c r="AA44" s="153"/>
      <c r="AB44" s="142"/>
      <c r="AC44" s="142" t="s">
        <v>954</v>
      </c>
      <c r="AD44" s="142"/>
      <c r="AE44" s="142"/>
      <c r="AF44" s="154">
        <f t="shared" si="2"/>
        <v>0.85714286853346</v>
      </c>
      <c r="AG44" s="155"/>
      <c r="AH44" s="155" t="b">
        <f t="shared" si="1"/>
        <v>0</v>
      </c>
      <c r="AI44" s="156"/>
      <c r="AJ44" s="158"/>
      <c r="AK44" s="156"/>
    </row>
    <row r="45" spans="1:37" s="157" customFormat="1" ht="44.25" customHeight="1" thickBot="1" x14ac:dyDescent="0.3">
      <c r="A45" s="142">
        <v>32</v>
      </c>
      <c r="B45" s="142">
        <v>2018</v>
      </c>
      <c r="C45" s="143" t="s">
        <v>831</v>
      </c>
      <c r="D45" s="142">
        <v>5</v>
      </c>
      <c r="E45" s="143" t="str">
        <f>IF(D45=1,'Tipo '!$B$2,IF(D45=2,'Tipo '!$B$3,IF(D45=3,'Tipo '!$B$4,IF(D45=4,'Tipo '!$B$5,IF(D45=5,'Tipo '!$B$6,IF(D45=6,'Tipo '!$B$7,IF(D45=7,'Tipo '!$B$8,IF(D45=8,'Tipo '!$B$9,IF(D45=9,'Tipo '!$B$10,IF(D45=10,'Tipo '!$B$11,IF(D45=11,'Tipo '!$B$12,IF(D45=12,'Tipo '!$B$13,IF(D45=13,'Tipo '!$B$14,IF(D45=14,'Tipo '!$B$15,IF(D45=15,'Tipo '!$B$16,IF(D45=16,'Tipo '!$B$17,IF(D45=17,'Tipo '!$B$18,IF(D45=18,'Tipo '!$B$19,IF(D45=19,'Tipo '!$B$20,IF(D45=20,'Tipo '!$B$21,"No ha seleccionado un tipo de contrato válido"))))))))))))))))))))</f>
        <v>CONTRATOS DE PRESTACIÓN DE SERVICIOS PROFESIONALES Y DE APOYO A LA GESTIÓN</v>
      </c>
      <c r="F45" s="143" t="s">
        <v>107</v>
      </c>
      <c r="G45" s="143" t="s">
        <v>116</v>
      </c>
      <c r="H45" s="144" t="s">
        <v>327</v>
      </c>
      <c r="I45" s="144" t="s">
        <v>163</v>
      </c>
      <c r="J45" s="145">
        <v>45</v>
      </c>
      <c r="K45" s="146" t="str">
        <f>IF(J45=1,'Equivalencia BH-BMPT'!$D$2,IF(J45=2,'Equivalencia BH-BMPT'!$D$3,IF(J45=3,'Equivalencia BH-BMPT'!$D$4,IF(J45=4,'Equivalencia BH-BMPT'!$D$5,IF(J45=5,'Equivalencia BH-BMPT'!$D$6,IF(J45=6,'Equivalencia BH-BMPT'!$D$7,IF(J45=7,'Equivalencia BH-BMPT'!$D$8,IF(J45=8,'Equivalencia BH-BMPT'!$D$9,IF(J45=9,'Equivalencia BH-BMPT'!$D$10,IF(J45=10,'Equivalencia BH-BMPT'!$D$11,IF(J45=11,'Equivalencia BH-BMPT'!$D$12,IF(J45=12,'Equivalencia BH-BMPT'!$D$13,IF(J45=13,'Equivalencia BH-BMPT'!$D$14,IF(J45=14,'Equivalencia BH-BMPT'!$D$15,IF(J45=15,'Equivalencia BH-BMPT'!$D$16,IF(J45=16,'Equivalencia BH-BMPT'!$D$17,IF(J45=17,'Equivalencia BH-BMPT'!$D$18,IF(J45=18,'Equivalencia BH-BMPT'!$D$19,IF(J45=19,'Equivalencia BH-BMPT'!$D$20,IF(J45=20,'Equivalencia BH-BMPT'!$D$21,IF(J45=21,'Equivalencia BH-BMPT'!$D$22,IF(J45=22,'Equivalencia BH-BMPT'!$D$23,IF(J45=23,'Equivalencia BH-BMPT'!#REF!,IF(J45=24,'Equivalencia BH-BMPT'!$D$25,IF(J45=25,'Equivalencia BH-BMPT'!$D$26,IF(J45=26,'Equivalencia BH-BMPT'!$D$27,IF(J45=27,'Equivalencia BH-BMPT'!$D$28,IF(J45=28,'Equivalencia BH-BMPT'!$D$29,IF(J45=29,'Equivalencia BH-BMPT'!$D$30,IF(J45=30,'Equivalencia BH-BMPT'!$D$31,IF(J45=31,'Equivalencia BH-BMPT'!$D$32,IF(J45=32,'Equivalencia BH-BMPT'!$D$33,IF(J45=33,'Equivalencia BH-BMPT'!$D$34,IF(J45=34,'Equivalencia BH-BMPT'!$D$35,IF(J45=35,'Equivalencia BH-BMPT'!$D$36,IF(J45=36,'Equivalencia BH-BMPT'!$D$37,IF(J45=37,'Equivalencia BH-BMPT'!$D$38,IF(J45=38,'Equivalencia BH-BMPT'!#REF!,IF(J45=39,'Equivalencia BH-BMPT'!$D$40,IF(J45=40,'Equivalencia BH-BMPT'!$D$41,IF(J45=41,'Equivalencia BH-BMPT'!$D$42,IF(J45=42,'Equivalencia BH-BMPT'!$D$43,IF(J45=43,'Equivalencia BH-BMPT'!$D$44,IF(J45=44,'Equivalencia BH-BMPT'!$D$45,IF(J45=45,'Equivalencia BH-BMPT'!$D$46,"No ha seleccionado un número de programa")))))))))))))))))))))))))))))))))))))))))))))</f>
        <v>Gobernanza e influencia local, regional e internacional</v>
      </c>
      <c r="L45" s="147" t="s">
        <v>282</v>
      </c>
      <c r="M45" s="142">
        <v>80183656</v>
      </c>
      <c r="N45" s="148" t="s">
        <v>559</v>
      </c>
      <c r="O45" s="149">
        <v>70400000</v>
      </c>
      <c r="P45" s="150"/>
      <c r="Q45" s="151"/>
      <c r="R45" s="151">
        <v>1</v>
      </c>
      <c r="S45" s="151">
        <v>4693333</v>
      </c>
      <c r="T45" s="149">
        <f t="shared" si="5"/>
        <v>75093333</v>
      </c>
      <c r="U45" s="149">
        <v>64426667</v>
      </c>
      <c r="V45" s="152">
        <v>43119</v>
      </c>
      <c r="W45" s="152">
        <v>43129</v>
      </c>
      <c r="X45" s="152">
        <v>43462</v>
      </c>
      <c r="Y45" s="142">
        <v>330</v>
      </c>
      <c r="Z45" s="142">
        <v>21.9999984375</v>
      </c>
      <c r="AA45" s="153"/>
      <c r="AB45" s="142"/>
      <c r="AC45" s="142" t="s">
        <v>954</v>
      </c>
      <c r="AD45" s="142"/>
      <c r="AE45" s="142"/>
      <c r="AF45" s="154">
        <f t="shared" si="2"/>
        <v>0.85795455370185791</v>
      </c>
      <c r="AG45" s="155"/>
      <c r="AH45" s="155" t="b">
        <f t="shared" si="1"/>
        <v>0</v>
      </c>
      <c r="AI45" s="156"/>
      <c r="AJ45" s="158"/>
      <c r="AK45" s="156"/>
    </row>
    <row r="46" spans="1:37" s="157" customFormat="1" ht="44.25" customHeight="1" thickBot="1" x14ac:dyDescent="0.3">
      <c r="A46" s="142">
        <v>33</v>
      </c>
      <c r="B46" s="142">
        <v>2018</v>
      </c>
      <c r="C46" s="143" t="s">
        <v>832</v>
      </c>
      <c r="D46" s="142">
        <v>5</v>
      </c>
      <c r="E46" s="143" t="str">
        <f>IF(D46=1,'Tipo '!$B$2,IF(D46=2,'Tipo '!$B$3,IF(D46=3,'Tipo '!$B$4,IF(D46=4,'Tipo '!$B$5,IF(D46=5,'Tipo '!$B$6,IF(D46=6,'Tipo '!$B$7,IF(D46=7,'Tipo '!$B$8,IF(D46=8,'Tipo '!$B$9,IF(D46=9,'Tipo '!$B$10,IF(D46=10,'Tipo '!$B$11,IF(D46=11,'Tipo '!$B$12,IF(D46=12,'Tipo '!$B$13,IF(D46=13,'Tipo '!$B$14,IF(D46=14,'Tipo '!$B$15,IF(D46=15,'Tipo '!$B$16,IF(D46=16,'Tipo '!$B$17,IF(D46=17,'Tipo '!$B$18,IF(D46=18,'Tipo '!$B$19,IF(D46=19,'Tipo '!$B$20,IF(D46=20,'Tipo '!$B$21,"No ha seleccionado un tipo de contrato válido"))))))))))))))))))))</f>
        <v>CONTRATOS DE PRESTACIÓN DE SERVICIOS PROFESIONALES Y DE APOYO A LA GESTIÓN</v>
      </c>
      <c r="F46" s="143" t="s">
        <v>107</v>
      </c>
      <c r="G46" s="143" t="s">
        <v>116</v>
      </c>
      <c r="H46" s="144" t="s">
        <v>328</v>
      </c>
      <c r="I46" s="144" t="s">
        <v>163</v>
      </c>
      <c r="J46" s="145">
        <v>45</v>
      </c>
      <c r="K46" s="146" t="str">
        <f>IF(J46=1,'Equivalencia BH-BMPT'!$D$2,IF(J46=2,'Equivalencia BH-BMPT'!$D$3,IF(J46=3,'Equivalencia BH-BMPT'!$D$4,IF(J46=4,'Equivalencia BH-BMPT'!$D$5,IF(J46=5,'Equivalencia BH-BMPT'!$D$6,IF(J46=6,'Equivalencia BH-BMPT'!$D$7,IF(J46=7,'Equivalencia BH-BMPT'!$D$8,IF(J46=8,'Equivalencia BH-BMPT'!$D$9,IF(J46=9,'Equivalencia BH-BMPT'!$D$10,IF(J46=10,'Equivalencia BH-BMPT'!$D$11,IF(J46=11,'Equivalencia BH-BMPT'!$D$12,IF(J46=12,'Equivalencia BH-BMPT'!$D$13,IF(J46=13,'Equivalencia BH-BMPT'!$D$14,IF(J46=14,'Equivalencia BH-BMPT'!$D$15,IF(J46=15,'Equivalencia BH-BMPT'!$D$16,IF(J46=16,'Equivalencia BH-BMPT'!$D$17,IF(J46=17,'Equivalencia BH-BMPT'!$D$18,IF(J46=18,'Equivalencia BH-BMPT'!$D$19,IF(J46=19,'Equivalencia BH-BMPT'!$D$20,IF(J46=20,'Equivalencia BH-BMPT'!$D$21,IF(J46=21,'Equivalencia BH-BMPT'!$D$22,IF(J46=22,'Equivalencia BH-BMPT'!$D$23,IF(J46=23,'Equivalencia BH-BMPT'!#REF!,IF(J46=24,'Equivalencia BH-BMPT'!$D$25,IF(J46=25,'Equivalencia BH-BMPT'!$D$26,IF(J46=26,'Equivalencia BH-BMPT'!$D$27,IF(J46=27,'Equivalencia BH-BMPT'!$D$28,IF(J46=28,'Equivalencia BH-BMPT'!$D$29,IF(J46=29,'Equivalencia BH-BMPT'!$D$30,IF(J46=30,'Equivalencia BH-BMPT'!$D$31,IF(J46=31,'Equivalencia BH-BMPT'!$D$32,IF(J46=32,'Equivalencia BH-BMPT'!$D$33,IF(J46=33,'Equivalencia BH-BMPT'!$D$34,IF(J46=34,'Equivalencia BH-BMPT'!$D$35,IF(J46=35,'Equivalencia BH-BMPT'!$D$36,IF(J46=36,'Equivalencia BH-BMPT'!$D$37,IF(J46=37,'Equivalencia BH-BMPT'!$D$38,IF(J46=38,'Equivalencia BH-BMPT'!#REF!,IF(J46=39,'Equivalencia BH-BMPT'!$D$40,IF(J46=40,'Equivalencia BH-BMPT'!$D$41,IF(J46=41,'Equivalencia BH-BMPT'!$D$42,IF(J46=42,'Equivalencia BH-BMPT'!$D$43,IF(J46=43,'Equivalencia BH-BMPT'!$D$44,IF(J46=44,'Equivalencia BH-BMPT'!$D$45,IF(J46=45,'Equivalencia BH-BMPT'!$D$46,"No ha seleccionado un número de programa")))))))))))))))))))))))))))))))))))))))))))))</f>
        <v>Gobernanza e influencia local, regional e internacional</v>
      </c>
      <c r="L46" s="147" t="s">
        <v>282</v>
      </c>
      <c r="M46" s="142">
        <v>80926035</v>
      </c>
      <c r="N46" s="148" t="s">
        <v>560</v>
      </c>
      <c r="O46" s="149">
        <v>70400000</v>
      </c>
      <c r="P46" s="150"/>
      <c r="Q46" s="151"/>
      <c r="R46" s="151">
        <v>1</v>
      </c>
      <c r="S46" s="151">
        <v>6186667</v>
      </c>
      <c r="T46" s="149">
        <f t="shared" si="5"/>
        <v>76586667</v>
      </c>
      <c r="U46" s="149">
        <v>65920000</v>
      </c>
      <c r="V46" s="152">
        <v>43119</v>
      </c>
      <c r="W46" s="152">
        <v>43122</v>
      </c>
      <c r="X46" s="152">
        <v>43455</v>
      </c>
      <c r="Y46" s="142">
        <v>330</v>
      </c>
      <c r="Z46" s="142">
        <v>29.0000015625</v>
      </c>
      <c r="AA46" s="153"/>
      <c r="AB46" s="142"/>
      <c r="AC46" s="142" t="s">
        <v>954</v>
      </c>
      <c r="AD46" s="142"/>
      <c r="AE46" s="142"/>
      <c r="AF46" s="154">
        <f t="shared" si="2"/>
        <v>0.86072423023709854</v>
      </c>
      <c r="AG46" s="155"/>
      <c r="AH46" s="155" t="b">
        <f t="shared" si="1"/>
        <v>0</v>
      </c>
      <c r="AI46" s="156"/>
      <c r="AJ46" s="158"/>
      <c r="AK46" s="156"/>
    </row>
    <row r="47" spans="1:37" s="157" customFormat="1" ht="44.25" customHeight="1" thickBot="1" x14ac:dyDescent="0.3">
      <c r="A47" s="142">
        <v>34</v>
      </c>
      <c r="B47" s="142">
        <v>2018</v>
      </c>
      <c r="C47" s="143" t="s">
        <v>833</v>
      </c>
      <c r="D47" s="142">
        <v>5</v>
      </c>
      <c r="E47" s="143" t="str">
        <f>IF(D47=1,'Tipo '!$B$2,IF(D47=2,'Tipo '!$B$3,IF(D47=3,'Tipo '!$B$4,IF(D47=4,'Tipo '!$B$5,IF(D47=5,'Tipo '!$B$6,IF(D47=6,'Tipo '!$B$7,IF(D47=7,'Tipo '!$B$8,IF(D47=8,'Tipo '!$B$9,IF(D47=9,'Tipo '!$B$10,IF(D47=10,'Tipo '!$B$11,IF(D47=11,'Tipo '!$B$12,IF(D47=12,'Tipo '!$B$13,IF(D47=13,'Tipo '!$B$14,IF(D47=14,'Tipo '!$B$15,IF(D47=15,'Tipo '!$B$16,IF(D47=16,'Tipo '!$B$17,IF(D47=17,'Tipo '!$B$18,IF(D47=18,'Tipo '!$B$19,IF(D47=19,'Tipo '!$B$20,IF(D47=20,'Tipo '!$B$21,"No ha seleccionado un tipo de contrato válido"))))))))))))))))))))</f>
        <v>CONTRATOS DE PRESTACIÓN DE SERVICIOS PROFESIONALES Y DE APOYO A LA GESTIÓN</v>
      </c>
      <c r="F47" s="143" t="s">
        <v>107</v>
      </c>
      <c r="G47" s="143" t="s">
        <v>116</v>
      </c>
      <c r="H47" s="144" t="s">
        <v>329</v>
      </c>
      <c r="I47" s="144" t="s">
        <v>163</v>
      </c>
      <c r="J47" s="145">
        <v>45</v>
      </c>
      <c r="K47" s="146" t="str">
        <f>IF(J47=1,'Equivalencia BH-BMPT'!$D$2,IF(J47=2,'Equivalencia BH-BMPT'!$D$3,IF(J47=3,'Equivalencia BH-BMPT'!$D$4,IF(J47=4,'Equivalencia BH-BMPT'!$D$5,IF(J47=5,'Equivalencia BH-BMPT'!$D$6,IF(J47=6,'Equivalencia BH-BMPT'!$D$7,IF(J47=7,'Equivalencia BH-BMPT'!$D$8,IF(J47=8,'Equivalencia BH-BMPT'!$D$9,IF(J47=9,'Equivalencia BH-BMPT'!$D$10,IF(J47=10,'Equivalencia BH-BMPT'!$D$11,IF(J47=11,'Equivalencia BH-BMPT'!$D$12,IF(J47=12,'Equivalencia BH-BMPT'!$D$13,IF(J47=13,'Equivalencia BH-BMPT'!$D$14,IF(J47=14,'Equivalencia BH-BMPT'!$D$15,IF(J47=15,'Equivalencia BH-BMPT'!$D$16,IF(J47=16,'Equivalencia BH-BMPT'!$D$17,IF(J47=17,'Equivalencia BH-BMPT'!$D$18,IF(J47=18,'Equivalencia BH-BMPT'!$D$19,IF(J47=19,'Equivalencia BH-BMPT'!$D$20,IF(J47=20,'Equivalencia BH-BMPT'!$D$21,IF(J47=21,'Equivalencia BH-BMPT'!$D$22,IF(J47=22,'Equivalencia BH-BMPT'!$D$23,IF(J47=23,'Equivalencia BH-BMPT'!#REF!,IF(J47=24,'Equivalencia BH-BMPT'!$D$25,IF(J47=25,'Equivalencia BH-BMPT'!$D$26,IF(J47=26,'Equivalencia BH-BMPT'!$D$27,IF(J47=27,'Equivalencia BH-BMPT'!$D$28,IF(J47=28,'Equivalencia BH-BMPT'!$D$29,IF(J47=29,'Equivalencia BH-BMPT'!$D$30,IF(J47=30,'Equivalencia BH-BMPT'!$D$31,IF(J47=31,'Equivalencia BH-BMPT'!$D$32,IF(J47=32,'Equivalencia BH-BMPT'!$D$33,IF(J47=33,'Equivalencia BH-BMPT'!$D$34,IF(J47=34,'Equivalencia BH-BMPT'!$D$35,IF(J47=35,'Equivalencia BH-BMPT'!$D$36,IF(J47=36,'Equivalencia BH-BMPT'!$D$37,IF(J47=37,'Equivalencia BH-BMPT'!$D$38,IF(J47=38,'Equivalencia BH-BMPT'!#REF!,IF(J47=39,'Equivalencia BH-BMPT'!$D$40,IF(J47=40,'Equivalencia BH-BMPT'!$D$41,IF(J47=41,'Equivalencia BH-BMPT'!$D$42,IF(J47=42,'Equivalencia BH-BMPT'!$D$43,IF(J47=43,'Equivalencia BH-BMPT'!$D$44,IF(J47=44,'Equivalencia BH-BMPT'!$D$45,IF(J47=45,'Equivalencia BH-BMPT'!$D$46,"No ha seleccionado un número de programa")))))))))))))))))))))))))))))))))))))))))))))</f>
        <v>Gobernanza e influencia local, regional e internacional</v>
      </c>
      <c r="L47" s="147" t="s">
        <v>282</v>
      </c>
      <c r="M47" s="142">
        <v>79329489</v>
      </c>
      <c r="N47" s="148" t="s">
        <v>561</v>
      </c>
      <c r="O47" s="149">
        <v>88000000</v>
      </c>
      <c r="P47" s="150"/>
      <c r="Q47" s="151"/>
      <c r="R47" s="151">
        <v>1</v>
      </c>
      <c r="S47" s="151">
        <v>10133333</v>
      </c>
      <c r="T47" s="149">
        <f t="shared" si="5"/>
        <v>98133333</v>
      </c>
      <c r="U47" s="149">
        <v>82133333</v>
      </c>
      <c r="V47" s="152">
        <v>43119</v>
      </c>
      <c r="W47" s="152">
        <v>43123</v>
      </c>
      <c r="X47" s="152">
        <v>43456</v>
      </c>
      <c r="Y47" s="142">
        <v>330</v>
      </c>
      <c r="Z47" s="142">
        <v>37.999998749999996</v>
      </c>
      <c r="AA47" s="153"/>
      <c r="AB47" s="142"/>
      <c r="AC47" s="142" t="s">
        <v>954</v>
      </c>
      <c r="AD47" s="142"/>
      <c r="AE47" s="142"/>
      <c r="AF47" s="154">
        <f t="shared" si="2"/>
        <v>0.83695652118531427</v>
      </c>
      <c r="AG47" s="155"/>
      <c r="AH47" s="155" t="b">
        <f t="shared" si="1"/>
        <v>0</v>
      </c>
      <c r="AI47" s="156"/>
      <c r="AJ47" s="158"/>
      <c r="AK47" s="156"/>
    </row>
    <row r="48" spans="1:37" s="157" customFormat="1" ht="44.25" customHeight="1" thickBot="1" x14ac:dyDescent="0.3">
      <c r="A48" s="142">
        <v>35</v>
      </c>
      <c r="B48" s="142">
        <v>2018</v>
      </c>
      <c r="C48" s="143" t="s">
        <v>834</v>
      </c>
      <c r="D48" s="142">
        <v>5</v>
      </c>
      <c r="E48" s="143" t="str">
        <f>IF(D48=1,'Tipo '!$B$2,IF(D48=2,'Tipo '!$B$3,IF(D48=3,'Tipo '!$B$4,IF(D48=4,'Tipo '!$B$5,IF(D48=5,'Tipo '!$B$6,IF(D48=6,'Tipo '!$B$7,IF(D48=7,'Tipo '!$B$8,IF(D48=8,'Tipo '!$B$9,IF(D48=9,'Tipo '!$B$10,IF(D48=10,'Tipo '!$B$11,IF(D48=11,'Tipo '!$B$12,IF(D48=12,'Tipo '!$B$13,IF(D48=13,'Tipo '!$B$14,IF(D48=14,'Tipo '!$B$15,IF(D48=15,'Tipo '!$B$16,IF(D48=16,'Tipo '!$B$17,IF(D48=17,'Tipo '!$B$18,IF(D48=18,'Tipo '!$B$19,IF(D48=19,'Tipo '!$B$20,IF(D48=20,'Tipo '!$B$21,"No ha seleccionado un tipo de contrato válido"))))))))))))))))))))</f>
        <v>CONTRATOS DE PRESTACIÓN DE SERVICIOS PROFESIONALES Y DE APOYO A LA GESTIÓN</v>
      </c>
      <c r="F48" s="143" t="s">
        <v>107</v>
      </c>
      <c r="G48" s="143" t="s">
        <v>116</v>
      </c>
      <c r="H48" s="144" t="s">
        <v>330</v>
      </c>
      <c r="I48" s="144" t="s">
        <v>163</v>
      </c>
      <c r="J48" s="145">
        <v>45</v>
      </c>
      <c r="K48" s="146" t="str">
        <f>IF(J48=1,'Equivalencia BH-BMPT'!$D$2,IF(J48=2,'Equivalencia BH-BMPT'!$D$3,IF(J48=3,'Equivalencia BH-BMPT'!$D$4,IF(J48=4,'Equivalencia BH-BMPT'!$D$5,IF(J48=5,'Equivalencia BH-BMPT'!$D$6,IF(J48=6,'Equivalencia BH-BMPT'!$D$7,IF(J48=7,'Equivalencia BH-BMPT'!$D$8,IF(J48=8,'Equivalencia BH-BMPT'!$D$9,IF(J48=9,'Equivalencia BH-BMPT'!$D$10,IF(J48=10,'Equivalencia BH-BMPT'!$D$11,IF(J48=11,'Equivalencia BH-BMPT'!$D$12,IF(J48=12,'Equivalencia BH-BMPT'!$D$13,IF(J48=13,'Equivalencia BH-BMPT'!$D$14,IF(J48=14,'Equivalencia BH-BMPT'!$D$15,IF(J48=15,'Equivalencia BH-BMPT'!$D$16,IF(J48=16,'Equivalencia BH-BMPT'!$D$17,IF(J48=17,'Equivalencia BH-BMPT'!$D$18,IF(J48=18,'Equivalencia BH-BMPT'!$D$19,IF(J48=19,'Equivalencia BH-BMPT'!$D$20,IF(J48=20,'Equivalencia BH-BMPT'!$D$21,IF(J48=21,'Equivalencia BH-BMPT'!$D$22,IF(J48=22,'Equivalencia BH-BMPT'!$D$23,IF(J48=23,'Equivalencia BH-BMPT'!#REF!,IF(J48=24,'Equivalencia BH-BMPT'!$D$25,IF(J48=25,'Equivalencia BH-BMPT'!$D$26,IF(J48=26,'Equivalencia BH-BMPT'!$D$27,IF(J48=27,'Equivalencia BH-BMPT'!$D$28,IF(J48=28,'Equivalencia BH-BMPT'!$D$29,IF(J48=29,'Equivalencia BH-BMPT'!$D$30,IF(J48=30,'Equivalencia BH-BMPT'!$D$31,IF(J48=31,'Equivalencia BH-BMPT'!$D$32,IF(J48=32,'Equivalencia BH-BMPT'!$D$33,IF(J48=33,'Equivalencia BH-BMPT'!$D$34,IF(J48=34,'Equivalencia BH-BMPT'!$D$35,IF(J48=35,'Equivalencia BH-BMPT'!$D$36,IF(J48=36,'Equivalencia BH-BMPT'!$D$37,IF(J48=37,'Equivalencia BH-BMPT'!$D$38,IF(J48=38,'Equivalencia BH-BMPT'!#REF!,IF(J48=39,'Equivalencia BH-BMPT'!$D$40,IF(J48=40,'Equivalencia BH-BMPT'!$D$41,IF(J48=41,'Equivalencia BH-BMPT'!$D$42,IF(J48=42,'Equivalencia BH-BMPT'!$D$43,IF(J48=43,'Equivalencia BH-BMPT'!$D$44,IF(J48=44,'Equivalencia BH-BMPT'!$D$45,IF(J48=45,'Equivalencia BH-BMPT'!$D$46,"No ha seleccionado un número de programa")))))))))))))))))))))))))))))))))))))))))))))</f>
        <v>Gobernanza e influencia local, regional e internacional</v>
      </c>
      <c r="L48" s="147" t="s">
        <v>282</v>
      </c>
      <c r="M48" s="142">
        <v>52974763</v>
      </c>
      <c r="N48" s="148" t="s">
        <v>562</v>
      </c>
      <c r="O48" s="149">
        <v>70400000</v>
      </c>
      <c r="P48" s="150"/>
      <c r="Q48" s="151"/>
      <c r="R48" s="151">
        <v>1</v>
      </c>
      <c r="S48" s="151">
        <v>4266666</v>
      </c>
      <c r="T48" s="149">
        <f t="shared" si="5"/>
        <v>74666666</v>
      </c>
      <c r="U48" s="149">
        <v>70400000</v>
      </c>
      <c r="V48" s="152">
        <v>43123</v>
      </c>
      <c r="W48" s="152">
        <v>43132</v>
      </c>
      <c r="X48" s="152">
        <v>43465</v>
      </c>
      <c r="Y48" s="142">
        <v>330</v>
      </c>
      <c r="Z48" s="142">
        <v>19.999996875000001</v>
      </c>
      <c r="AA48" s="153"/>
      <c r="AB48" s="142"/>
      <c r="AC48" s="142" t="s">
        <v>954</v>
      </c>
      <c r="AD48" s="142"/>
      <c r="AE48" s="142"/>
      <c r="AF48" s="154">
        <f t="shared" si="2"/>
        <v>0.94285715127551029</v>
      </c>
      <c r="AG48" s="155"/>
      <c r="AH48" s="155" t="b">
        <f t="shared" si="1"/>
        <v>0</v>
      </c>
      <c r="AI48" s="156"/>
      <c r="AJ48" s="158"/>
      <c r="AK48" s="156"/>
    </row>
    <row r="49" spans="1:37" s="157" customFormat="1" ht="44.25" customHeight="1" thickBot="1" x14ac:dyDescent="0.3">
      <c r="A49" s="142">
        <v>36</v>
      </c>
      <c r="B49" s="142">
        <v>2018</v>
      </c>
      <c r="C49" s="143" t="s">
        <v>835</v>
      </c>
      <c r="D49" s="142">
        <v>5</v>
      </c>
      <c r="E49" s="143" t="str">
        <f>IF(D49=1,'Tipo '!$B$2,IF(D49=2,'Tipo '!$B$3,IF(D49=3,'Tipo '!$B$4,IF(D49=4,'Tipo '!$B$5,IF(D49=5,'Tipo '!$B$6,IF(D49=6,'Tipo '!$B$7,IF(D49=7,'Tipo '!$B$8,IF(D49=8,'Tipo '!$B$9,IF(D49=9,'Tipo '!$B$10,IF(D49=10,'Tipo '!$B$11,IF(D49=11,'Tipo '!$B$12,IF(D49=12,'Tipo '!$B$13,IF(D49=13,'Tipo '!$B$14,IF(D49=14,'Tipo '!$B$15,IF(D49=15,'Tipo '!$B$16,IF(D49=16,'Tipo '!$B$17,IF(D49=17,'Tipo '!$B$18,IF(D49=18,'Tipo '!$B$19,IF(D49=19,'Tipo '!$B$20,IF(D49=20,'Tipo '!$B$21,"No ha seleccionado un tipo de contrato válido"))))))))))))))))))))</f>
        <v>CONTRATOS DE PRESTACIÓN DE SERVICIOS PROFESIONALES Y DE APOYO A LA GESTIÓN</v>
      </c>
      <c r="F49" s="143" t="s">
        <v>107</v>
      </c>
      <c r="G49" s="143" t="s">
        <v>116</v>
      </c>
      <c r="H49" s="144" t="s">
        <v>331</v>
      </c>
      <c r="I49" s="144" t="s">
        <v>163</v>
      </c>
      <c r="J49" s="145">
        <v>45</v>
      </c>
      <c r="K49" s="146" t="str">
        <f>IF(J49=1,'Equivalencia BH-BMPT'!$D$2,IF(J49=2,'Equivalencia BH-BMPT'!$D$3,IF(J49=3,'Equivalencia BH-BMPT'!$D$4,IF(J49=4,'Equivalencia BH-BMPT'!$D$5,IF(J49=5,'Equivalencia BH-BMPT'!$D$6,IF(J49=6,'Equivalencia BH-BMPT'!$D$7,IF(J49=7,'Equivalencia BH-BMPT'!$D$8,IF(J49=8,'Equivalencia BH-BMPT'!$D$9,IF(J49=9,'Equivalencia BH-BMPT'!$D$10,IF(J49=10,'Equivalencia BH-BMPT'!$D$11,IF(J49=11,'Equivalencia BH-BMPT'!$D$12,IF(J49=12,'Equivalencia BH-BMPT'!$D$13,IF(J49=13,'Equivalencia BH-BMPT'!$D$14,IF(J49=14,'Equivalencia BH-BMPT'!$D$15,IF(J49=15,'Equivalencia BH-BMPT'!$D$16,IF(J49=16,'Equivalencia BH-BMPT'!$D$17,IF(J49=17,'Equivalencia BH-BMPT'!$D$18,IF(J49=18,'Equivalencia BH-BMPT'!$D$19,IF(J49=19,'Equivalencia BH-BMPT'!$D$20,IF(J49=20,'Equivalencia BH-BMPT'!$D$21,IF(J49=21,'Equivalencia BH-BMPT'!$D$22,IF(J49=22,'Equivalencia BH-BMPT'!$D$23,IF(J49=23,'Equivalencia BH-BMPT'!#REF!,IF(J49=24,'Equivalencia BH-BMPT'!$D$25,IF(J49=25,'Equivalencia BH-BMPT'!$D$26,IF(J49=26,'Equivalencia BH-BMPT'!$D$27,IF(J49=27,'Equivalencia BH-BMPT'!$D$28,IF(J49=28,'Equivalencia BH-BMPT'!$D$29,IF(J49=29,'Equivalencia BH-BMPT'!$D$30,IF(J49=30,'Equivalencia BH-BMPT'!$D$31,IF(J49=31,'Equivalencia BH-BMPT'!$D$32,IF(J49=32,'Equivalencia BH-BMPT'!$D$33,IF(J49=33,'Equivalencia BH-BMPT'!$D$34,IF(J49=34,'Equivalencia BH-BMPT'!$D$35,IF(J49=35,'Equivalencia BH-BMPT'!$D$36,IF(J49=36,'Equivalencia BH-BMPT'!$D$37,IF(J49=37,'Equivalencia BH-BMPT'!$D$38,IF(J49=38,'Equivalencia BH-BMPT'!#REF!,IF(J49=39,'Equivalencia BH-BMPT'!$D$40,IF(J49=40,'Equivalencia BH-BMPT'!$D$41,IF(J49=41,'Equivalencia BH-BMPT'!$D$42,IF(J49=42,'Equivalencia BH-BMPT'!$D$43,IF(J49=43,'Equivalencia BH-BMPT'!$D$44,IF(J49=44,'Equivalencia BH-BMPT'!$D$45,IF(J49=45,'Equivalencia BH-BMPT'!$D$46,"No ha seleccionado un número de programa")))))))))))))))))))))))))))))))))))))))))))))</f>
        <v>Gobernanza e influencia local, regional e internacional</v>
      </c>
      <c r="L49" s="147" t="s">
        <v>282</v>
      </c>
      <c r="M49" s="142">
        <v>79514591</v>
      </c>
      <c r="N49" s="148" t="s">
        <v>563</v>
      </c>
      <c r="O49" s="149">
        <v>66000000</v>
      </c>
      <c r="P49" s="150"/>
      <c r="Q49" s="151"/>
      <c r="R49" s="151">
        <v>1</v>
      </c>
      <c r="S49" s="151">
        <v>4000000</v>
      </c>
      <c r="T49" s="149">
        <f t="shared" si="5"/>
        <v>70000000</v>
      </c>
      <c r="U49" s="149">
        <v>60000000</v>
      </c>
      <c r="V49" s="152">
        <v>43122</v>
      </c>
      <c r="W49" s="152">
        <v>43132</v>
      </c>
      <c r="X49" s="152">
        <v>43465</v>
      </c>
      <c r="Y49" s="142">
        <v>330</v>
      </c>
      <c r="Z49" s="142">
        <v>20</v>
      </c>
      <c r="AA49" s="153"/>
      <c r="AB49" s="142"/>
      <c r="AC49" s="142" t="s">
        <v>954</v>
      </c>
      <c r="AD49" s="142"/>
      <c r="AE49" s="142"/>
      <c r="AF49" s="154">
        <f t="shared" si="2"/>
        <v>0.8571428571428571</v>
      </c>
      <c r="AG49" s="155"/>
      <c r="AH49" s="155" t="b">
        <f t="shared" si="1"/>
        <v>0</v>
      </c>
      <c r="AI49" s="156"/>
      <c r="AJ49" s="158"/>
      <c r="AK49" s="156"/>
    </row>
    <row r="50" spans="1:37" s="157" customFormat="1" ht="44.25" customHeight="1" thickBot="1" x14ac:dyDescent="0.3">
      <c r="A50" s="142">
        <v>37</v>
      </c>
      <c r="B50" s="142">
        <v>2018</v>
      </c>
      <c r="C50" s="143" t="s">
        <v>836</v>
      </c>
      <c r="D50" s="142">
        <v>5</v>
      </c>
      <c r="E50" s="143" t="str">
        <f>IF(D50=1,'Tipo '!$B$2,IF(D50=2,'Tipo '!$B$3,IF(D50=3,'Tipo '!$B$4,IF(D50=4,'Tipo '!$B$5,IF(D50=5,'Tipo '!$B$6,IF(D50=6,'Tipo '!$B$7,IF(D50=7,'Tipo '!$B$8,IF(D50=8,'Tipo '!$B$9,IF(D50=9,'Tipo '!$B$10,IF(D50=10,'Tipo '!$B$11,IF(D50=11,'Tipo '!$B$12,IF(D50=12,'Tipo '!$B$13,IF(D50=13,'Tipo '!$B$14,IF(D50=14,'Tipo '!$B$15,IF(D50=15,'Tipo '!$B$16,IF(D50=16,'Tipo '!$B$17,IF(D50=17,'Tipo '!$B$18,IF(D50=18,'Tipo '!$B$19,IF(D50=19,'Tipo '!$B$20,IF(D50=20,'Tipo '!$B$21,"No ha seleccionado un tipo de contrato válido"))))))))))))))))))))</f>
        <v>CONTRATOS DE PRESTACIÓN DE SERVICIOS PROFESIONALES Y DE APOYO A LA GESTIÓN</v>
      </c>
      <c r="F50" s="143" t="s">
        <v>107</v>
      </c>
      <c r="G50" s="143" t="s">
        <v>116</v>
      </c>
      <c r="H50" s="144" t="s">
        <v>332</v>
      </c>
      <c r="I50" s="144" t="s">
        <v>163</v>
      </c>
      <c r="J50" s="145">
        <v>45</v>
      </c>
      <c r="K50" s="146" t="str">
        <f>IF(J50=1,'Equivalencia BH-BMPT'!$D$2,IF(J50=2,'Equivalencia BH-BMPT'!$D$3,IF(J50=3,'Equivalencia BH-BMPT'!$D$4,IF(J50=4,'Equivalencia BH-BMPT'!$D$5,IF(J50=5,'Equivalencia BH-BMPT'!$D$6,IF(J50=6,'Equivalencia BH-BMPT'!$D$7,IF(J50=7,'Equivalencia BH-BMPT'!$D$8,IF(J50=8,'Equivalencia BH-BMPT'!$D$9,IF(J50=9,'Equivalencia BH-BMPT'!$D$10,IF(J50=10,'Equivalencia BH-BMPT'!$D$11,IF(J50=11,'Equivalencia BH-BMPT'!$D$12,IF(J50=12,'Equivalencia BH-BMPT'!$D$13,IF(J50=13,'Equivalencia BH-BMPT'!$D$14,IF(J50=14,'Equivalencia BH-BMPT'!$D$15,IF(J50=15,'Equivalencia BH-BMPT'!$D$16,IF(J50=16,'Equivalencia BH-BMPT'!$D$17,IF(J50=17,'Equivalencia BH-BMPT'!$D$18,IF(J50=18,'Equivalencia BH-BMPT'!$D$19,IF(J50=19,'Equivalencia BH-BMPT'!$D$20,IF(J50=20,'Equivalencia BH-BMPT'!$D$21,IF(J50=21,'Equivalencia BH-BMPT'!$D$22,IF(J50=22,'Equivalencia BH-BMPT'!$D$23,IF(J50=23,'Equivalencia BH-BMPT'!#REF!,IF(J50=24,'Equivalencia BH-BMPT'!$D$25,IF(J50=25,'Equivalencia BH-BMPT'!$D$26,IF(J50=26,'Equivalencia BH-BMPT'!$D$27,IF(J50=27,'Equivalencia BH-BMPT'!$D$28,IF(J50=28,'Equivalencia BH-BMPT'!$D$29,IF(J50=29,'Equivalencia BH-BMPT'!$D$30,IF(J50=30,'Equivalencia BH-BMPT'!$D$31,IF(J50=31,'Equivalencia BH-BMPT'!$D$32,IF(J50=32,'Equivalencia BH-BMPT'!$D$33,IF(J50=33,'Equivalencia BH-BMPT'!$D$34,IF(J50=34,'Equivalencia BH-BMPT'!$D$35,IF(J50=35,'Equivalencia BH-BMPT'!$D$36,IF(J50=36,'Equivalencia BH-BMPT'!$D$37,IF(J50=37,'Equivalencia BH-BMPT'!$D$38,IF(J50=38,'Equivalencia BH-BMPT'!#REF!,IF(J50=39,'Equivalencia BH-BMPT'!$D$40,IF(J50=40,'Equivalencia BH-BMPT'!$D$41,IF(J50=41,'Equivalencia BH-BMPT'!$D$42,IF(J50=42,'Equivalencia BH-BMPT'!$D$43,IF(J50=43,'Equivalencia BH-BMPT'!$D$44,IF(J50=44,'Equivalencia BH-BMPT'!$D$45,IF(J50=45,'Equivalencia BH-BMPT'!$D$46,"No ha seleccionado un número de programa")))))))))))))))))))))))))))))))))))))))))))))</f>
        <v>Gobernanza e influencia local, regional e internacional</v>
      </c>
      <c r="L50" s="147" t="s">
        <v>282</v>
      </c>
      <c r="M50" s="142">
        <v>1030623668</v>
      </c>
      <c r="N50" s="148" t="s">
        <v>564</v>
      </c>
      <c r="O50" s="149">
        <v>24200000</v>
      </c>
      <c r="P50" s="150"/>
      <c r="Q50" s="151"/>
      <c r="R50" s="151">
        <v>1</v>
      </c>
      <c r="S50" s="151">
        <v>1466666</v>
      </c>
      <c r="T50" s="149">
        <f t="shared" si="5"/>
        <v>25666666</v>
      </c>
      <c r="U50" s="149">
        <v>22000000</v>
      </c>
      <c r="V50" s="152">
        <v>43126</v>
      </c>
      <c r="W50" s="152">
        <v>43132</v>
      </c>
      <c r="X50" s="152">
        <v>43465</v>
      </c>
      <c r="Y50" s="142">
        <v>330</v>
      </c>
      <c r="Z50" s="142">
        <v>19.999990909090911</v>
      </c>
      <c r="AA50" s="153"/>
      <c r="AB50" s="142"/>
      <c r="AC50" s="142" t="s">
        <v>954</v>
      </c>
      <c r="AD50" s="142"/>
      <c r="AE50" s="142"/>
      <c r="AF50" s="154">
        <f t="shared" si="2"/>
        <v>0.85714287940630851</v>
      </c>
      <c r="AG50" s="155"/>
      <c r="AH50" s="155" t="b">
        <f t="shared" si="1"/>
        <v>0</v>
      </c>
      <c r="AI50" s="156"/>
      <c r="AJ50" s="158"/>
      <c r="AK50" s="156"/>
    </row>
    <row r="51" spans="1:37" s="157" customFormat="1" ht="44.25" customHeight="1" thickBot="1" x14ac:dyDescent="0.3">
      <c r="A51" s="142">
        <v>38</v>
      </c>
      <c r="B51" s="142">
        <v>2018</v>
      </c>
      <c r="C51" s="143" t="s">
        <v>837</v>
      </c>
      <c r="D51" s="142">
        <v>5</v>
      </c>
      <c r="E51" s="143" t="str">
        <f>IF(D51=1,'Tipo '!$B$2,IF(D51=2,'Tipo '!$B$3,IF(D51=3,'Tipo '!$B$4,IF(D51=4,'Tipo '!$B$5,IF(D51=5,'Tipo '!$B$6,IF(D51=6,'Tipo '!$B$7,IF(D51=7,'Tipo '!$B$8,IF(D51=8,'Tipo '!$B$9,IF(D51=9,'Tipo '!$B$10,IF(D51=10,'Tipo '!$B$11,IF(D51=11,'Tipo '!$B$12,IF(D51=12,'Tipo '!$B$13,IF(D51=13,'Tipo '!$B$14,IF(D51=14,'Tipo '!$B$15,IF(D51=15,'Tipo '!$B$16,IF(D51=16,'Tipo '!$B$17,IF(D51=17,'Tipo '!$B$18,IF(D51=18,'Tipo '!$B$19,IF(D51=19,'Tipo '!$B$20,IF(D51=20,'Tipo '!$B$21,"No ha seleccionado un tipo de contrato válido"))))))))))))))))))))</f>
        <v>CONTRATOS DE PRESTACIÓN DE SERVICIOS PROFESIONALES Y DE APOYO A LA GESTIÓN</v>
      </c>
      <c r="F51" s="143" t="s">
        <v>107</v>
      </c>
      <c r="G51" s="143" t="s">
        <v>116</v>
      </c>
      <c r="H51" s="144" t="s">
        <v>333</v>
      </c>
      <c r="I51" s="144" t="s">
        <v>163</v>
      </c>
      <c r="J51" s="145">
        <v>3</v>
      </c>
      <c r="K51" s="146" t="str">
        <f>IF(J51=1,'Equivalencia BH-BMPT'!$D$2,IF(J51=2,'Equivalencia BH-BMPT'!$D$3,IF(J51=3,'Equivalencia BH-BMPT'!$D$4,IF(J51=4,'Equivalencia BH-BMPT'!$D$5,IF(J51=5,'Equivalencia BH-BMPT'!$D$6,IF(J51=6,'Equivalencia BH-BMPT'!$D$7,IF(J51=7,'Equivalencia BH-BMPT'!$D$8,IF(J51=8,'Equivalencia BH-BMPT'!$D$9,IF(J51=9,'Equivalencia BH-BMPT'!$D$10,IF(J51=10,'Equivalencia BH-BMPT'!$D$11,IF(J51=11,'Equivalencia BH-BMPT'!$D$12,IF(J51=12,'Equivalencia BH-BMPT'!$D$13,IF(J51=13,'Equivalencia BH-BMPT'!$D$14,IF(J51=14,'Equivalencia BH-BMPT'!$D$15,IF(J51=15,'Equivalencia BH-BMPT'!$D$16,IF(J51=16,'Equivalencia BH-BMPT'!$D$17,IF(J51=17,'Equivalencia BH-BMPT'!$D$18,IF(J51=18,'Equivalencia BH-BMPT'!$D$19,IF(J51=19,'Equivalencia BH-BMPT'!$D$20,IF(J51=20,'Equivalencia BH-BMPT'!$D$21,IF(J51=21,'Equivalencia BH-BMPT'!$D$22,IF(J51=22,'Equivalencia BH-BMPT'!$D$23,IF(J51=23,'Equivalencia BH-BMPT'!#REF!,IF(J51=24,'Equivalencia BH-BMPT'!$D$25,IF(J51=25,'Equivalencia BH-BMPT'!$D$26,IF(J51=26,'Equivalencia BH-BMPT'!$D$27,IF(J51=27,'Equivalencia BH-BMPT'!$D$28,IF(J51=28,'Equivalencia BH-BMPT'!$D$29,IF(J51=29,'Equivalencia BH-BMPT'!$D$30,IF(J51=30,'Equivalencia BH-BMPT'!$D$31,IF(J51=31,'Equivalencia BH-BMPT'!$D$32,IF(J51=32,'Equivalencia BH-BMPT'!$D$33,IF(J51=33,'Equivalencia BH-BMPT'!$D$34,IF(J51=34,'Equivalencia BH-BMPT'!$D$35,IF(J51=35,'Equivalencia BH-BMPT'!$D$36,IF(J51=36,'Equivalencia BH-BMPT'!$D$37,IF(J51=37,'Equivalencia BH-BMPT'!$D$38,IF(J51=38,'Equivalencia BH-BMPT'!#REF!,IF(J51=39,'Equivalencia BH-BMPT'!$D$40,IF(J51=40,'Equivalencia BH-BMPT'!$D$41,IF(J51=41,'Equivalencia BH-BMPT'!$D$42,IF(J51=42,'Equivalencia BH-BMPT'!$D$43,IF(J51=43,'Equivalencia BH-BMPT'!$D$44,IF(J51=44,'Equivalencia BH-BMPT'!$D$45,IF(J51=45,'Equivalencia BH-BMPT'!$D$46,"No ha seleccionado un número de programa")))))))))))))))))))))))))))))))))))))))))))))</f>
        <v>Igualdad y autonomía para una Bogotá incluyente</v>
      </c>
      <c r="L51" s="147" t="s">
        <v>288</v>
      </c>
      <c r="M51" s="142">
        <v>1030576839</v>
      </c>
      <c r="N51" s="148" t="s">
        <v>565</v>
      </c>
      <c r="O51" s="149">
        <v>47300000</v>
      </c>
      <c r="P51" s="150"/>
      <c r="Q51" s="151"/>
      <c r="R51" s="151">
        <v>1</v>
      </c>
      <c r="S51" s="151">
        <v>2866666</v>
      </c>
      <c r="T51" s="149">
        <f t="shared" si="5"/>
        <v>50166666</v>
      </c>
      <c r="U51" s="149">
        <v>43000000</v>
      </c>
      <c r="V51" s="152">
        <v>43119</v>
      </c>
      <c r="W51" s="152">
        <v>43132</v>
      </c>
      <c r="X51" s="152">
        <v>43465</v>
      </c>
      <c r="Y51" s="142">
        <v>330</v>
      </c>
      <c r="Z51" s="142">
        <v>19.999995348837206</v>
      </c>
      <c r="AA51" s="153"/>
      <c r="AB51" s="142"/>
      <c r="AC51" s="142" t="s">
        <v>954</v>
      </c>
      <c r="AD51" s="142"/>
      <c r="AE51" s="142"/>
      <c r="AF51" s="154">
        <f t="shared" si="2"/>
        <v>0.85714286853346</v>
      </c>
      <c r="AG51" s="155"/>
      <c r="AH51" s="155" t="b">
        <f t="shared" si="1"/>
        <v>0</v>
      </c>
      <c r="AI51" s="156"/>
      <c r="AJ51" s="158"/>
      <c r="AK51" s="156"/>
    </row>
    <row r="52" spans="1:37" s="157" customFormat="1" ht="44.25" customHeight="1" thickBot="1" x14ac:dyDescent="0.3">
      <c r="A52" s="142">
        <v>39</v>
      </c>
      <c r="B52" s="142">
        <v>2018</v>
      </c>
      <c r="C52" s="143" t="s">
        <v>838</v>
      </c>
      <c r="D52" s="142">
        <v>5</v>
      </c>
      <c r="E52" s="143" t="str">
        <f>IF(D52=1,'Tipo '!$B$2,IF(D52=2,'Tipo '!$B$3,IF(D52=3,'Tipo '!$B$4,IF(D52=4,'Tipo '!$B$5,IF(D52=5,'Tipo '!$B$6,IF(D52=6,'Tipo '!$B$7,IF(D52=7,'Tipo '!$B$8,IF(D52=8,'Tipo '!$B$9,IF(D52=9,'Tipo '!$B$10,IF(D52=10,'Tipo '!$B$11,IF(D52=11,'Tipo '!$B$12,IF(D52=12,'Tipo '!$B$13,IF(D52=13,'Tipo '!$B$14,IF(D52=14,'Tipo '!$B$15,IF(D52=15,'Tipo '!$B$16,IF(D52=16,'Tipo '!$B$17,IF(D52=17,'Tipo '!$B$18,IF(D52=18,'Tipo '!$B$19,IF(D52=19,'Tipo '!$B$20,IF(D52=20,'Tipo '!$B$21,"No ha seleccionado un tipo de contrato válido"))))))))))))))))))))</f>
        <v>CONTRATOS DE PRESTACIÓN DE SERVICIOS PROFESIONALES Y DE APOYO A LA GESTIÓN</v>
      </c>
      <c r="F52" s="143" t="s">
        <v>107</v>
      </c>
      <c r="G52" s="143" t="s">
        <v>116</v>
      </c>
      <c r="H52" s="144" t="s">
        <v>334</v>
      </c>
      <c r="I52" s="144" t="s">
        <v>163</v>
      </c>
      <c r="J52" s="145">
        <v>45</v>
      </c>
      <c r="K52" s="146" t="str">
        <f>IF(J52=1,'Equivalencia BH-BMPT'!$D$2,IF(J52=2,'Equivalencia BH-BMPT'!$D$3,IF(J52=3,'Equivalencia BH-BMPT'!$D$4,IF(J52=4,'Equivalencia BH-BMPT'!$D$5,IF(J52=5,'Equivalencia BH-BMPT'!$D$6,IF(J52=6,'Equivalencia BH-BMPT'!$D$7,IF(J52=7,'Equivalencia BH-BMPT'!$D$8,IF(J52=8,'Equivalencia BH-BMPT'!$D$9,IF(J52=9,'Equivalencia BH-BMPT'!$D$10,IF(J52=10,'Equivalencia BH-BMPT'!$D$11,IF(J52=11,'Equivalencia BH-BMPT'!$D$12,IF(J52=12,'Equivalencia BH-BMPT'!$D$13,IF(J52=13,'Equivalencia BH-BMPT'!$D$14,IF(J52=14,'Equivalencia BH-BMPT'!$D$15,IF(J52=15,'Equivalencia BH-BMPT'!$D$16,IF(J52=16,'Equivalencia BH-BMPT'!$D$17,IF(J52=17,'Equivalencia BH-BMPT'!$D$18,IF(J52=18,'Equivalencia BH-BMPT'!$D$19,IF(J52=19,'Equivalencia BH-BMPT'!$D$20,IF(J52=20,'Equivalencia BH-BMPT'!$D$21,IF(J52=21,'Equivalencia BH-BMPT'!$D$22,IF(J52=22,'Equivalencia BH-BMPT'!$D$23,IF(J52=23,'Equivalencia BH-BMPT'!#REF!,IF(J52=24,'Equivalencia BH-BMPT'!$D$25,IF(J52=25,'Equivalencia BH-BMPT'!$D$26,IF(J52=26,'Equivalencia BH-BMPT'!$D$27,IF(J52=27,'Equivalencia BH-BMPT'!$D$28,IF(J52=28,'Equivalencia BH-BMPT'!$D$29,IF(J52=29,'Equivalencia BH-BMPT'!$D$30,IF(J52=30,'Equivalencia BH-BMPT'!$D$31,IF(J52=31,'Equivalencia BH-BMPT'!$D$32,IF(J52=32,'Equivalencia BH-BMPT'!$D$33,IF(J52=33,'Equivalencia BH-BMPT'!$D$34,IF(J52=34,'Equivalencia BH-BMPT'!$D$35,IF(J52=35,'Equivalencia BH-BMPT'!$D$36,IF(J52=36,'Equivalencia BH-BMPT'!$D$37,IF(J52=37,'Equivalencia BH-BMPT'!$D$38,IF(J52=38,'Equivalencia BH-BMPT'!#REF!,IF(J52=39,'Equivalencia BH-BMPT'!$D$40,IF(J52=40,'Equivalencia BH-BMPT'!$D$41,IF(J52=41,'Equivalencia BH-BMPT'!$D$42,IF(J52=42,'Equivalencia BH-BMPT'!$D$43,IF(J52=43,'Equivalencia BH-BMPT'!$D$44,IF(J52=44,'Equivalencia BH-BMPT'!$D$45,IF(J52=45,'Equivalencia BH-BMPT'!$D$46,"No ha seleccionado un número de programa")))))))))))))))))))))))))))))))))))))))))))))</f>
        <v>Gobernanza e influencia local, regional e internacional</v>
      </c>
      <c r="L52" s="147" t="s">
        <v>282</v>
      </c>
      <c r="M52" s="142">
        <v>52882598</v>
      </c>
      <c r="N52" s="148" t="s">
        <v>566</v>
      </c>
      <c r="O52" s="149">
        <v>40700000</v>
      </c>
      <c r="P52" s="150"/>
      <c r="Q52" s="151"/>
      <c r="R52" s="151">
        <v>1</v>
      </c>
      <c r="S52" s="151">
        <v>2466666</v>
      </c>
      <c r="T52" s="149">
        <f t="shared" si="5"/>
        <v>43166666</v>
      </c>
      <c r="U52" s="149">
        <v>37000000</v>
      </c>
      <c r="V52" s="152">
        <v>43123</v>
      </c>
      <c r="W52" s="152">
        <v>43132</v>
      </c>
      <c r="X52" s="152">
        <v>43465</v>
      </c>
      <c r="Y52" s="142">
        <v>330</v>
      </c>
      <c r="Z52" s="142">
        <v>19.999994594594597</v>
      </c>
      <c r="AA52" s="153"/>
      <c r="AB52" s="142"/>
      <c r="AC52" s="142" t="s">
        <v>954</v>
      </c>
      <c r="AD52" s="142"/>
      <c r="AE52" s="142"/>
      <c r="AF52" s="154">
        <f t="shared" si="2"/>
        <v>0.8571428703805849</v>
      </c>
      <c r="AG52" s="155"/>
      <c r="AH52" s="155" t="b">
        <f t="shared" si="1"/>
        <v>0</v>
      </c>
      <c r="AI52" s="156"/>
      <c r="AJ52" s="158"/>
      <c r="AK52" s="156"/>
    </row>
    <row r="53" spans="1:37" s="157" customFormat="1" ht="44.25" customHeight="1" thickBot="1" x14ac:dyDescent="0.3">
      <c r="A53" s="142">
        <v>40</v>
      </c>
      <c r="B53" s="142">
        <v>2018</v>
      </c>
      <c r="C53" s="143" t="s">
        <v>839</v>
      </c>
      <c r="D53" s="142">
        <v>5</v>
      </c>
      <c r="E53" s="143" t="str">
        <f>IF(D53=1,'Tipo '!$B$2,IF(D53=2,'Tipo '!$B$3,IF(D53=3,'Tipo '!$B$4,IF(D53=4,'Tipo '!$B$5,IF(D53=5,'Tipo '!$B$6,IF(D53=6,'Tipo '!$B$7,IF(D53=7,'Tipo '!$B$8,IF(D53=8,'Tipo '!$B$9,IF(D53=9,'Tipo '!$B$10,IF(D53=10,'Tipo '!$B$11,IF(D53=11,'Tipo '!$B$12,IF(D53=12,'Tipo '!$B$13,IF(D53=13,'Tipo '!$B$14,IF(D53=14,'Tipo '!$B$15,IF(D53=15,'Tipo '!$B$16,IF(D53=16,'Tipo '!$B$17,IF(D53=17,'Tipo '!$B$18,IF(D53=18,'Tipo '!$B$19,IF(D53=19,'Tipo '!$B$20,IF(D53=20,'Tipo '!$B$21,"No ha seleccionado un tipo de contrato válido"))))))))))))))))))))</f>
        <v>CONTRATOS DE PRESTACIÓN DE SERVICIOS PROFESIONALES Y DE APOYO A LA GESTIÓN</v>
      </c>
      <c r="F53" s="143" t="s">
        <v>107</v>
      </c>
      <c r="G53" s="143" t="s">
        <v>116</v>
      </c>
      <c r="H53" s="144" t="s">
        <v>333</v>
      </c>
      <c r="I53" s="144" t="s">
        <v>163</v>
      </c>
      <c r="J53" s="145">
        <v>3</v>
      </c>
      <c r="K53" s="146" t="str">
        <f>IF(J53=1,'Equivalencia BH-BMPT'!$D$2,IF(J53=2,'Equivalencia BH-BMPT'!$D$3,IF(J53=3,'Equivalencia BH-BMPT'!$D$4,IF(J53=4,'Equivalencia BH-BMPT'!$D$5,IF(J53=5,'Equivalencia BH-BMPT'!$D$6,IF(J53=6,'Equivalencia BH-BMPT'!$D$7,IF(J53=7,'Equivalencia BH-BMPT'!$D$8,IF(J53=8,'Equivalencia BH-BMPT'!$D$9,IF(J53=9,'Equivalencia BH-BMPT'!$D$10,IF(J53=10,'Equivalencia BH-BMPT'!$D$11,IF(J53=11,'Equivalencia BH-BMPT'!$D$12,IF(J53=12,'Equivalencia BH-BMPT'!$D$13,IF(J53=13,'Equivalencia BH-BMPT'!$D$14,IF(J53=14,'Equivalencia BH-BMPT'!$D$15,IF(J53=15,'Equivalencia BH-BMPT'!$D$16,IF(J53=16,'Equivalencia BH-BMPT'!$D$17,IF(J53=17,'Equivalencia BH-BMPT'!$D$18,IF(J53=18,'Equivalencia BH-BMPT'!$D$19,IF(J53=19,'Equivalencia BH-BMPT'!$D$20,IF(J53=20,'Equivalencia BH-BMPT'!$D$21,IF(J53=21,'Equivalencia BH-BMPT'!$D$22,IF(J53=22,'Equivalencia BH-BMPT'!$D$23,IF(J53=23,'Equivalencia BH-BMPT'!#REF!,IF(J53=24,'Equivalencia BH-BMPT'!$D$25,IF(J53=25,'Equivalencia BH-BMPT'!$D$26,IF(J53=26,'Equivalencia BH-BMPT'!$D$27,IF(J53=27,'Equivalencia BH-BMPT'!$D$28,IF(J53=28,'Equivalencia BH-BMPT'!$D$29,IF(J53=29,'Equivalencia BH-BMPT'!$D$30,IF(J53=30,'Equivalencia BH-BMPT'!$D$31,IF(J53=31,'Equivalencia BH-BMPT'!$D$32,IF(J53=32,'Equivalencia BH-BMPT'!$D$33,IF(J53=33,'Equivalencia BH-BMPT'!$D$34,IF(J53=34,'Equivalencia BH-BMPT'!$D$35,IF(J53=35,'Equivalencia BH-BMPT'!$D$36,IF(J53=36,'Equivalencia BH-BMPT'!$D$37,IF(J53=37,'Equivalencia BH-BMPT'!$D$38,IF(J53=38,'Equivalencia BH-BMPT'!#REF!,IF(J53=39,'Equivalencia BH-BMPT'!$D$40,IF(J53=40,'Equivalencia BH-BMPT'!$D$41,IF(J53=41,'Equivalencia BH-BMPT'!$D$42,IF(J53=42,'Equivalencia BH-BMPT'!$D$43,IF(J53=43,'Equivalencia BH-BMPT'!$D$44,IF(J53=44,'Equivalencia BH-BMPT'!$D$45,IF(J53=45,'Equivalencia BH-BMPT'!$D$46,"No ha seleccionado un número de programa")))))))))))))))))))))))))))))))))))))))))))))</f>
        <v>Igualdad y autonomía para una Bogotá incluyente</v>
      </c>
      <c r="L53" s="147" t="s">
        <v>288</v>
      </c>
      <c r="M53" s="142">
        <v>1030642614</v>
      </c>
      <c r="N53" s="148" t="s">
        <v>567</v>
      </c>
      <c r="O53" s="149">
        <v>47300000</v>
      </c>
      <c r="P53" s="150"/>
      <c r="Q53" s="151"/>
      <c r="R53" s="151"/>
      <c r="S53" s="151"/>
      <c r="T53" s="149">
        <f t="shared" si="5"/>
        <v>47300000</v>
      </c>
      <c r="U53" s="149">
        <v>25800000</v>
      </c>
      <c r="V53" s="152">
        <v>43123</v>
      </c>
      <c r="W53" s="152">
        <v>43132</v>
      </c>
      <c r="X53" s="152">
        <v>43465</v>
      </c>
      <c r="Y53" s="142">
        <v>330</v>
      </c>
      <c r="Z53" s="142">
        <v>0</v>
      </c>
      <c r="AA53" s="153"/>
      <c r="AB53" s="142"/>
      <c r="AC53" s="142" t="s">
        <v>954</v>
      </c>
      <c r="AD53" s="142"/>
      <c r="AE53" s="142"/>
      <c r="AF53" s="154">
        <f t="shared" si="2"/>
        <v>0.54545454545454541</v>
      </c>
      <c r="AG53" s="155"/>
      <c r="AH53" s="155" t="b">
        <f t="shared" si="1"/>
        <v>0</v>
      </c>
      <c r="AI53" s="156"/>
      <c r="AJ53" s="158"/>
      <c r="AK53" s="156"/>
    </row>
    <row r="54" spans="1:37" s="157" customFormat="1" ht="44.25" customHeight="1" thickBot="1" x14ac:dyDescent="0.3">
      <c r="A54" s="142">
        <v>41</v>
      </c>
      <c r="B54" s="142">
        <v>2018</v>
      </c>
      <c r="C54" s="143" t="s">
        <v>840</v>
      </c>
      <c r="D54" s="142">
        <v>5</v>
      </c>
      <c r="E54" s="143" t="str">
        <f>IF(D54=1,'Tipo '!$B$2,IF(D54=2,'Tipo '!$B$3,IF(D54=3,'Tipo '!$B$4,IF(D54=4,'Tipo '!$B$5,IF(D54=5,'Tipo '!$B$6,IF(D54=6,'Tipo '!$B$7,IF(D54=7,'Tipo '!$B$8,IF(D54=8,'Tipo '!$B$9,IF(D54=9,'Tipo '!$B$10,IF(D54=10,'Tipo '!$B$11,IF(D54=11,'Tipo '!$B$12,IF(D54=12,'Tipo '!$B$13,IF(D54=13,'Tipo '!$B$14,IF(D54=14,'Tipo '!$B$15,IF(D54=15,'Tipo '!$B$16,IF(D54=16,'Tipo '!$B$17,IF(D54=17,'Tipo '!$B$18,IF(D54=18,'Tipo '!$B$19,IF(D54=19,'Tipo '!$B$20,IF(D54=20,'Tipo '!$B$21,"No ha seleccionado un tipo de contrato válido"))))))))))))))))))))</f>
        <v>CONTRATOS DE PRESTACIÓN DE SERVICIOS PROFESIONALES Y DE APOYO A LA GESTIÓN</v>
      </c>
      <c r="F54" s="143" t="s">
        <v>107</v>
      </c>
      <c r="G54" s="143" t="s">
        <v>116</v>
      </c>
      <c r="H54" s="144" t="s">
        <v>335</v>
      </c>
      <c r="I54" s="144" t="s">
        <v>163</v>
      </c>
      <c r="J54" s="145">
        <v>3</v>
      </c>
      <c r="K54" s="146" t="str">
        <f>IF(J54=1,'Equivalencia BH-BMPT'!$D$2,IF(J54=2,'Equivalencia BH-BMPT'!$D$3,IF(J54=3,'Equivalencia BH-BMPT'!$D$4,IF(J54=4,'Equivalencia BH-BMPT'!$D$5,IF(J54=5,'Equivalencia BH-BMPT'!$D$6,IF(J54=6,'Equivalencia BH-BMPT'!$D$7,IF(J54=7,'Equivalencia BH-BMPT'!$D$8,IF(J54=8,'Equivalencia BH-BMPT'!$D$9,IF(J54=9,'Equivalencia BH-BMPT'!$D$10,IF(J54=10,'Equivalencia BH-BMPT'!$D$11,IF(J54=11,'Equivalencia BH-BMPT'!$D$12,IF(J54=12,'Equivalencia BH-BMPT'!$D$13,IF(J54=13,'Equivalencia BH-BMPT'!$D$14,IF(J54=14,'Equivalencia BH-BMPT'!$D$15,IF(J54=15,'Equivalencia BH-BMPT'!$D$16,IF(J54=16,'Equivalencia BH-BMPT'!$D$17,IF(J54=17,'Equivalencia BH-BMPT'!$D$18,IF(J54=18,'Equivalencia BH-BMPT'!$D$19,IF(J54=19,'Equivalencia BH-BMPT'!$D$20,IF(J54=20,'Equivalencia BH-BMPT'!$D$21,IF(J54=21,'Equivalencia BH-BMPT'!$D$22,IF(J54=22,'Equivalencia BH-BMPT'!$D$23,IF(J54=23,'Equivalencia BH-BMPT'!#REF!,IF(J54=24,'Equivalencia BH-BMPT'!$D$25,IF(J54=25,'Equivalencia BH-BMPT'!$D$26,IF(J54=26,'Equivalencia BH-BMPT'!$D$27,IF(J54=27,'Equivalencia BH-BMPT'!$D$28,IF(J54=28,'Equivalencia BH-BMPT'!$D$29,IF(J54=29,'Equivalencia BH-BMPT'!$D$30,IF(J54=30,'Equivalencia BH-BMPT'!$D$31,IF(J54=31,'Equivalencia BH-BMPT'!$D$32,IF(J54=32,'Equivalencia BH-BMPT'!$D$33,IF(J54=33,'Equivalencia BH-BMPT'!$D$34,IF(J54=34,'Equivalencia BH-BMPT'!$D$35,IF(J54=35,'Equivalencia BH-BMPT'!$D$36,IF(J54=36,'Equivalencia BH-BMPT'!$D$37,IF(J54=37,'Equivalencia BH-BMPT'!$D$38,IF(J54=38,'Equivalencia BH-BMPT'!#REF!,IF(J54=39,'Equivalencia BH-BMPT'!$D$40,IF(J54=40,'Equivalencia BH-BMPT'!$D$41,IF(J54=41,'Equivalencia BH-BMPT'!$D$42,IF(J54=42,'Equivalencia BH-BMPT'!$D$43,IF(J54=43,'Equivalencia BH-BMPT'!$D$44,IF(J54=44,'Equivalencia BH-BMPT'!$D$45,IF(J54=45,'Equivalencia BH-BMPT'!$D$46,"No ha seleccionado un número de programa")))))))))))))))))))))))))))))))))))))))))))))</f>
        <v>Igualdad y autonomía para una Bogotá incluyente</v>
      </c>
      <c r="L54" s="147" t="s">
        <v>288</v>
      </c>
      <c r="M54" s="142">
        <v>53159751</v>
      </c>
      <c r="N54" s="148" t="s">
        <v>568</v>
      </c>
      <c r="O54" s="149">
        <v>47300000</v>
      </c>
      <c r="P54" s="150"/>
      <c r="Q54" s="151"/>
      <c r="R54" s="151"/>
      <c r="S54" s="151"/>
      <c r="T54" s="149">
        <f t="shared" si="5"/>
        <v>47300000</v>
      </c>
      <c r="U54" s="149">
        <v>43000000</v>
      </c>
      <c r="V54" s="152">
        <v>43119</v>
      </c>
      <c r="W54" s="152">
        <v>43132</v>
      </c>
      <c r="X54" s="152">
        <v>43465</v>
      </c>
      <c r="Y54" s="142">
        <v>330</v>
      </c>
      <c r="Z54" s="142">
        <v>0</v>
      </c>
      <c r="AA54" s="153"/>
      <c r="AB54" s="142"/>
      <c r="AC54" s="142" t="s">
        <v>954</v>
      </c>
      <c r="AD54" s="142"/>
      <c r="AE54" s="142"/>
      <c r="AF54" s="154">
        <f t="shared" si="2"/>
        <v>0.90909090909090906</v>
      </c>
      <c r="AG54" s="155"/>
      <c r="AH54" s="155" t="b">
        <f t="shared" si="1"/>
        <v>0</v>
      </c>
      <c r="AI54" s="156"/>
      <c r="AJ54" s="158"/>
      <c r="AK54" s="156"/>
    </row>
    <row r="55" spans="1:37" s="157" customFormat="1" ht="44.25" customHeight="1" thickBot="1" x14ac:dyDescent="0.3">
      <c r="A55" s="142">
        <v>42</v>
      </c>
      <c r="B55" s="142">
        <v>2018</v>
      </c>
      <c r="C55" s="143" t="s">
        <v>841</v>
      </c>
      <c r="D55" s="142">
        <v>5</v>
      </c>
      <c r="E55" s="143" t="str">
        <f>IF(D55=1,'Tipo '!$B$2,IF(D55=2,'Tipo '!$B$3,IF(D55=3,'Tipo '!$B$4,IF(D55=4,'Tipo '!$B$5,IF(D55=5,'Tipo '!$B$6,IF(D55=6,'Tipo '!$B$7,IF(D55=7,'Tipo '!$B$8,IF(D55=8,'Tipo '!$B$9,IF(D55=9,'Tipo '!$B$10,IF(D55=10,'Tipo '!$B$11,IF(D55=11,'Tipo '!$B$12,IF(D55=12,'Tipo '!$B$13,IF(D55=13,'Tipo '!$B$14,IF(D55=14,'Tipo '!$B$15,IF(D55=15,'Tipo '!$B$16,IF(D55=16,'Tipo '!$B$17,IF(D55=17,'Tipo '!$B$18,IF(D55=18,'Tipo '!$B$19,IF(D55=19,'Tipo '!$B$20,IF(D55=20,'Tipo '!$B$21,"No ha seleccionado un tipo de contrato válido"))))))))))))))))))))</f>
        <v>CONTRATOS DE PRESTACIÓN DE SERVICIOS PROFESIONALES Y DE APOYO A LA GESTIÓN</v>
      </c>
      <c r="F55" s="143" t="s">
        <v>107</v>
      </c>
      <c r="G55" s="143" t="s">
        <v>116</v>
      </c>
      <c r="H55" s="144" t="s">
        <v>336</v>
      </c>
      <c r="I55" s="144" t="s">
        <v>163</v>
      </c>
      <c r="J55" s="145">
        <v>45</v>
      </c>
      <c r="K55" s="146" t="str">
        <f>IF(J55=1,'Equivalencia BH-BMPT'!$D$2,IF(J55=2,'Equivalencia BH-BMPT'!$D$3,IF(J55=3,'Equivalencia BH-BMPT'!$D$4,IF(J55=4,'Equivalencia BH-BMPT'!$D$5,IF(J55=5,'Equivalencia BH-BMPT'!$D$6,IF(J55=6,'Equivalencia BH-BMPT'!$D$7,IF(J55=7,'Equivalencia BH-BMPT'!$D$8,IF(J55=8,'Equivalencia BH-BMPT'!$D$9,IF(J55=9,'Equivalencia BH-BMPT'!$D$10,IF(J55=10,'Equivalencia BH-BMPT'!$D$11,IF(J55=11,'Equivalencia BH-BMPT'!$D$12,IF(J55=12,'Equivalencia BH-BMPT'!$D$13,IF(J55=13,'Equivalencia BH-BMPT'!$D$14,IF(J55=14,'Equivalencia BH-BMPT'!$D$15,IF(J55=15,'Equivalencia BH-BMPT'!$D$16,IF(J55=16,'Equivalencia BH-BMPT'!$D$17,IF(J55=17,'Equivalencia BH-BMPT'!$D$18,IF(J55=18,'Equivalencia BH-BMPT'!$D$19,IF(J55=19,'Equivalencia BH-BMPT'!$D$20,IF(J55=20,'Equivalencia BH-BMPT'!$D$21,IF(J55=21,'Equivalencia BH-BMPT'!$D$22,IF(J55=22,'Equivalencia BH-BMPT'!$D$23,IF(J55=23,'Equivalencia BH-BMPT'!#REF!,IF(J55=24,'Equivalencia BH-BMPT'!$D$25,IF(J55=25,'Equivalencia BH-BMPT'!$D$26,IF(J55=26,'Equivalencia BH-BMPT'!$D$27,IF(J55=27,'Equivalencia BH-BMPT'!$D$28,IF(J55=28,'Equivalencia BH-BMPT'!$D$29,IF(J55=29,'Equivalencia BH-BMPT'!$D$30,IF(J55=30,'Equivalencia BH-BMPT'!$D$31,IF(J55=31,'Equivalencia BH-BMPT'!$D$32,IF(J55=32,'Equivalencia BH-BMPT'!$D$33,IF(J55=33,'Equivalencia BH-BMPT'!$D$34,IF(J55=34,'Equivalencia BH-BMPT'!$D$35,IF(J55=35,'Equivalencia BH-BMPT'!$D$36,IF(J55=36,'Equivalencia BH-BMPT'!$D$37,IF(J55=37,'Equivalencia BH-BMPT'!$D$38,IF(J55=38,'Equivalencia BH-BMPT'!#REF!,IF(J55=39,'Equivalencia BH-BMPT'!$D$40,IF(J55=40,'Equivalencia BH-BMPT'!$D$41,IF(J55=41,'Equivalencia BH-BMPT'!$D$42,IF(J55=42,'Equivalencia BH-BMPT'!$D$43,IF(J55=43,'Equivalencia BH-BMPT'!$D$44,IF(J55=44,'Equivalencia BH-BMPT'!$D$45,IF(J55=45,'Equivalencia BH-BMPT'!$D$46,"No ha seleccionado un número de programa")))))))))))))))))))))))))))))))))))))))))))))</f>
        <v>Gobernanza e influencia local, regional e internacional</v>
      </c>
      <c r="L55" s="147" t="s">
        <v>282</v>
      </c>
      <c r="M55" s="142">
        <v>1014213321</v>
      </c>
      <c r="N55" s="148" t="s">
        <v>569</v>
      </c>
      <c r="O55" s="149">
        <v>24200000</v>
      </c>
      <c r="P55" s="150"/>
      <c r="Q55" s="151"/>
      <c r="R55" s="151">
        <v>1</v>
      </c>
      <c r="S55" s="151">
        <v>2346667</v>
      </c>
      <c r="T55" s="149">
        <f t="shared" si="5"/>
        <v>26546667</v>
      </c>
      <c r="U55" s="149">
        <v>24346667</v>
      </c>
      <c r="V55" s="152">
        <v>43123</v>
      </c>
      <c r="W55" s="152">
        <v>43129</v>
      </c>
      <c r="X55" s="152">
        <v>43462</v>
      </c>
      <c r="Y55" s="142">
        <v>330</v>
      </c>
      <c r="Z55" s="142">
        <v>32.000004545454544</v>
      </c>
      <c r="AA55" s="153"/>
      <c r="AB55" s="142"/>
      <c r="AC55" s="142" t="s">
        <v>954</v>
      </c>
      <c r="AD55" s="142"/>
      <c r="AE55" s="142"/>
      <c r="AF55" s="154">
        <f t="shared" si="2"/>
        <v>0.91712707286379869</v>
      </c>
      <c r="AG55" s="155"/>
      <c r="AH55" s="155" t="b">
        <f t="shared" si="1"/>
        <v>0</v>
      </c>
      <c r="AI55" s="156"/>
      <c r="AJ55" s="158"/>
      <c r="AK55" s="156"/>
    </row>
    <row r="56" spans="1:37" s="157" customFormat="1" ht="44.25" customHeight="1" thickBot="1" x14ac:dyDescent="0.3">
      <c r="A56" s="142">
        <v>43</v>
      </c>
      <c r="B56" s="142">
        <v>2018</v>
      </c>
      <c r="C56" s="143" t="s">
        <v>842</v>
      </c>
      <c r="D56" s="142">
        <v>5</v>
      </c>
      <c r="E56" s="143" t="str">
        <f>IF(D56=1,'Tipo '!$B$2,IF(D56=2,'Tipo '!$B$3,IF(D56=3,'Tipo '!$B$4,IF(D56=4,'Tipo '!$B$5,IF(D56=5,'Tipo '!$B$6,IF(D56=6,'Tipo '!$B$7,IF(D56=7,'Tipo '!$B$8,IF(D56=8,'Tipo '!$B$9,IF(D56=9,'Tipo '!$B$10,IF(D56=10,'Tipo '!$B$11,IF(D56=11,'Tipo '!$B$12,IF(D56=12,'Tipo '!$B$13,IF(D56=13,'Tipo '!$B$14,IF(D56=14,'Tipo '!$B$15,IF(D56=15,'Tipo '!$B$16,IF(D56=16,'Tipo '!$B$17,IF(D56=17,'Tipo '!$B$18,IF(D56=18,'Tipo '!$B$19,IF(D56=19,'Tipo '!$B$20,IF(D56=20,'Tipo '!$B$21,"No ha seleccionado un tipo de contrato válido"))))))))))))))))))))</f>
        <v>CONTRATOS DE PRESTACIÓN DE SERVICIOS PROFESIONALES Y DE APOYO A LA GESTIÓN</v>
      </c>
      <c r="F56" s="143" t="s">
        <v>107</v>
      </c>
      <c r="G56" s="143" t="s">
        <v>116</v>
      </c>
      <c r="H56" s="144" t="s">
        <v>337</v>
      </c>
      <c r="I56" s="144" t="s">
        <v>163</v>
      </c>
      <c r="J56" s="145">
        <v>45</v>
      </c>
      <c r="K56" s="146" t="str">
        <f>IF(J56=1,'Equivalencia BH-BMPT'!$D$2,IF(J56=2,'Equivalencia BH-BMPT'!$D$3,IF(J56=3,'Equivalencia BH-BMPT'!$D$4,IF(J56=4,'Equivalencia BH-BMPT'!$D$5,IF(J56=5,'Equivalencia BH-BMPT'!$D$6,IF(J56=6,'Equivalencia BH-BMPT'!$D$7,IF(J56=7,'Equivalencia BH-BMPT'!$D$8,IF(J56=8,'Equivalencia BH-BMPT'!$D$9,IF(J56=9,'Equivalencia BH-BMPT'!$D$10,IF(J56=10,'Equivalencia BH-BMPT'!$D$11,IF(J56=11,'Equivalencia BH-BMPT'!$D$12,IF(J56=12,'Equivalencia BH-BMPT'!$D$13,IF(J56=13,'Equivalencia BH-BMPT'!$D$14,IF(J56=14,'Equivalencia BH-BMPT'!$D$15,IF(J56=15,'Equivalencia BH-BMPT'!$D$16,IF(J56=16,'Equivalencia BH-BMPT'!$D$17,IF(J56=17,'Equivalencia BH-BMPT'!$D$18,IF(J56=18,'Equivalencia BH-BMPT'!$D$19,IF(J56=19,'Equivalencia BH-BMPT'!$D$20,IF(J56=20,'Equivalencia BH-BMPT'!$D$21,IF(J56=21,'Equivalencia BH-BMPT'!$D$22,IF(J56=22,'Equivalencia BH-BMPT'!$D$23,IF(J56=23,'Equivalencia BH-BMPT'!#REF!,IF(J56=24,'Equivalencia BH-BMPT'!$D$25,IF(J56=25,'Equivalencia BH-BMPT'!$D$26,IF(J56=26,'Equivalencia BH-BMPT'!$D$27,IF(J56=27,'Equivalencia BH-BMPT'!$D$28,IF(J56=28,'Equivalencia BH-BMPT'!$D$29,IF(J56=29,'Equivalencia BH-BMPT'!$D$30,IF(J56=30,'Equivalencia BH-BMPT'!$D$31,IF(J56=31,'Equivalencia BH-BMPT'!$D$32,IF(J56=32,'Equivalencia BH-BMPT'!$D$33,IF(J56=33,'Equivalencia BH-BMPT'!$D$34,IF(J56=34,'Equivalencia BH-BMPT'!$D$35,IF(J56=35,'Equivalencia BH-BMPT'!$D$36,IF(J56=36,'Equivalencia BH-BMPT'!$D$37,IF(J56=37,'Equivalencia BH-BMPT'!$D$38,IF(J56=38,'Equivalencia BH-BMPT'!#REF!,IF(J56=39,'Equivalencia BH-BMPT'!$D$40,IF(J56=40,'Equivalencia BH-BMPT'!$D$41,IF(J56=41,'Equivalencia BH-BMPT'!$D$42,IF(J56=42,'Equivalencia BH-BMPT'!$D$43,IF(J56=43,'Equivalencia BH-BMPT'!$D$44,IF(J56=44,'Equivalencia BH-BMPT'!$D$45,IF(J56=45,'Equivalencia BH-BMPT'!$D$46,"No ha seleccionado un número de programa")))))))))))))))))))))))))))))))))))))))))))))</f>
        <v>Gobernanza e influencia local, regional e internacional</v>
      </c>
      <c r="L56" s="147" t="s">
        <v>282</v>
      </c>
      <c r="M56" s="142">
        <v>3146360</v>
      </c>
      <c r="N56" s="148" t="s">
        <v>570</v>
      </c>
      <c r="O56" s="149">
        <v>62700000</v>
      </c>
      <c r="P56" s="150"/>
      <c r="Q56" s="151"/>
      <c r="R56" s="151">
        <v>1</v>
      </c>
      <c r="S56" s="151">
        <v>5700000</v>
      </c>
      <c r="T56" s="149">
        <f t="shared" si="5"/>
        <v>68400000</v>
      </c>
      <c r="U56" s="149">
        <v>57000000</v>
      </c>
      <c r="V56" s="152">
        <v>43122</v>
      </c>
      <c r="W56" s="152">
        <v>43132</v>
      </c>
      <c r="X56" s="152">
        <v>43465</v>
      </c>
      <c r="Y56" s="142">
        <v>330</v>
      </c>
      <c r="Z56" s="142">
        <v>30</v>
      </c>
      <c r="AA56" s="153"/>
      <c r="AB56" s="142"/>
      <c r="AC56" s="142" t="s">
        <v>954</v>
      </c>
      <c r="AD56" s="142"/>
      <c r="AE56" s="142"/>
      <c r="AF56" s="154">
        <f t="shared" si="2"/>
        <v>0.83333333333333337</v>
      </c>
      <c r="AG56" s="155"/>
      <c r="AH56" s="155" t="b">
        <f t="shared" si="1"/>
        <v>0</v>
      </c>
      <c r="AI56" s="156"/>
      <c r="AJ56" s="158"/>
      <c r="AK56" s="156"/>
    </row>
    <row r="57" spans="1:37" s="157" customFormat="1" ht="44.25" customHeight="1" thickBot="1" x14ac:dyDescent="0.3">
      <c r="A57" s="142">
        <v>44</v>
      </c>
      <c r="B57" s="142">
        <v>2018</v>
      </c>
      <c r="C57" s="143" t="s">
        <v>843</v>
      </c>
      <c r="D57" s="142">
        <v>5</v>
      </c>
      <c r="E57" s="143" t="str">
        <f>IF(D57=1,'Tipo '!$B$2,IF(D57=2,'Tipo '!$B$3,IF(D57=3,'Tipo '!$B$4,IF(D57=4,'Tipo '!$B$5,IF(D57=5,'Tipo '!$B$6,IF(D57=6,'Tipo '!$B$7,IF(D57=7,'Tipo '!$B$8,IF(D57=8,'Tipo '!$B$9,IF(D57=9,'Tipo '!$B$10,IF(D57=10,'Tipo '!$B$11,IF(D57=11,'Tipo '!$B$12,IF(D57=12,'Tipo '!$B$13,IF(D57=13,'Tipo '!$B$14,IF(D57=14,'Tipo '!$B$15,IF(D57=15,'Tipo '!$B$16,IF(D57=16,'Tipo '!$B$17,IF(D57=17,'Tipo '!$B$18,IF(D57=18,'Tipo '!$B$19,IF(D57=19,'Tipo '!$B$20,IF(D57=20,'Tipo '!$B$21,"No ha seleccionado un tipo de contrato válido"))))))))))))))))))))</f>
        <v>CONTRATOS DE PRESTACIÓN DE SERVICIOS PROFESIONALES Y DE APOYO A LA GESTIÓN</v>
      </c>
      <c r="F57" s="143" t="s">
        <v>107</v>
      </c>
      <c r="G57" s="143" t="s">
        <v>116</v>
      </c>
      <c r="H57" s="144" t="s">
        <v>338</v>
      </c>
      <c r="I57" s="144" t="s">
        <v>163</v>
      </c>
      <c r="J57" s="145">
        <v>3</v>
      </c>
      <c r="K57" s="146" t="str">
        <f>IF(J57=1,'Equivalencia BH-BMPT'!$D$2,IF(J57=2,'Equivalencia BH-BMPT'!$D$3,IF(J57=3,'Equivalencia BH-BMPT'!$D$4,IF(J57=4,'Equivalencia BH-BMPT'!$D$5,IF(J57=5,'Equivalencia BH-BMPT'!$D$6,IF(J57=6,'Equivalencia BH-BMPT'!$D$7,IF(J57=7,'Equivalencia BH-BMPT'!$D$8,IF(J57=8,'Equivalencia BH-BMPT'!$D$9,IF(J57=9,'Equivalencia BH-BMPT'!$D$10,IF(J57=10,'Equivalencia BH-BMPT'!$D$11,IF(J57=11,'Equivalencia BH-BMPT'!$D$12,IF(J57=12,'Equivalencia BH-BMPT'!$D$13,IF(J57=13,'Equivalencia BH-BMPT'!$D$14,IF(J57=14,'Equivalencia BH-BMPT'!$D$15,IF(J57=15,'Equivalencia BH-BMPT'!$D$16,IF(J57=16,'Equivalencia BH-BMPT'!$D$17,IF(J57=17,'Equivalencia BH-BMPT'!$D$18,IF(J57=18,'Equivalencia BH-BMPT'!$D$19,IF(J57=19,'Equivalencia BH-BMPT'!$D$20,IF(J57=20,'Equivalencia BH-BMPT'!$D$21,IF(J57=21,'Equivalencia BH-BMPT'!$D$22,IF(J57=22,'Equivalencia BH-BMPT'!$D$23,IF(J57=23,'Equivalencia BH-BMPT'!#REF!,IF(J57=24,'Equivalencia BH-BMPT'!$D$25,IF(J57=25,'Equivalencia BH-BMPT'!$D$26,IF(J57=26,'Equivalencia BH-BMPT'!$D$27,IF(J57=27,'Equivalencia BH-BMPT'!$D$28,IF(J57=28,'Equivalencia BH-BMPT'!$D$29,IF(J57=29,'Equivalencia BH-BMPT'!$D$30,IF(J57=30,'Equivalencia BH-BMPT'!$D$31,IF(J57=31,'Equivalencia BH-BMPT'!$D$32,IF(J57=32,'Equivalencia BH-BMPT'!$D$33,IF(J57=33,'Equivalencia BH-BMPT'!$D$34,IF(J57=34,'Equivalencia BH-BMPT'!$D$35,IF(J57=35,'Equivalencia BH-BMPT'!$D$36,IF(J57=36,'Equivalencia BH-BMPT'!$D$37,IF(J57=37,'Equivalencia BH-BMPT'!$D$38,IF(J57=38,'Equivalencia BH-BMPT'!#REF!,IF(J57=39,'Equivalencia BH-BMPT'!$D$40,IF(J57=40,'Equivalencia BH-BMPT'!$D$41,IF(J57=41,'Equivalencia BH-BMPT'!$D$42,IF(J57=42,'Equivalencia BH-BMPT'!$D$43,IF(J57=43,'Equivalencia BH-BMPT'!$D$44,IF(J57=44,'Equivalencia BH-BMPT'!$D$45,IF(J57=45,'Equivalencia BH-BMPT'!$D$46,"No ha seleccionado un número de programa")))))))))))))))))))))))))))))))))))))))))))))</f>
        <v>Igualdad y autonomía para una Bogotá incluyente</v>
      </c>
      <c r="L57" s="147" t="s">
        <v>288</v>
      </c>
      <c r="M57" s="142">
        <v>51581697</v>
      </c>
      <c r="N57" s="148" t="s">
        <v>771</v>
      </c>
      <c r="O57" s="149">
        <v>47300000</v>
      </c>
      <c r="P57" s="150"/>
      <c r="Q57" s="151"/>
      <c r="R57" s="151">
        <v>1</v>
      </c>
      <c r="S57" s="151">
        <v>2866666</v>
      </c>
      <c r="T57" s="149">
        <f t="shared" si="5"/>
        <v>50166666</v>
      </c>
      <c r="U57" s="149">
        <v>40993333</v>
      </c>
      <c r="V57" s="152">
        <v>43122</v>
      </c>
      <c r="W57" s="152">
        <v>43132</v>
      </c>
      <c r="X57" s="152">
        <v>43465</v>
      </c>
      <c r="Y57" s="142">
        <v>330</v>
      </c>
      <c r="Z57" s="142">
        <v>19.999995348837206</v>
      </c>
      <c r="AA57" s="153"/>
      <c r="AB57" s="142"/>
      <c r="AC57" s="142" t="s">
        <v>954</v>
      </c>
      <c r="AD57" s="142"/>
      <c r="AE57" s="142"/>
      <c r="AF57" s="154">
        <f t="shared" si="2"/>
        <v>0.81714286135738023</v>
      </c>
      <c r="AG57" s="155"/>
      <c r="AH57" s="155" t="b">
        <f t="shared" si="1"/>
        <v>0</v>
      </c>
      <c r="AI57" s="156"/>
      <c r="AJ57" s="158"/>
      <c r="AK57" s="156"/>
    </row>
    <row r="58" spans="1:37" s="157" customFormat="1" ht="44.25" customHeight="1" thickBot="1" x14ac:dyDescent="0.3">
      <c r="A58" s="142">
        <v>45</v>
      </c>
      <c r="B58" s="142">
        <v>2018</v>
      </c>
      <c r="C58" s="143" t="s">
        <v>844</v>
      </c>
      <c r="D58" s="142">
        <v>5</v>
      </c>
      <c r="E58" s="143" t="str">
        <f>IF(D58=1,'Tipo '!$B$2,IF(D58=2,'Tipo '!$B$3,IF(D58=3,'Tipo '!$B$4,IF(D58=4,'Tipo '!$B$5,IF(D58=5,'Tipo '!$B$6,IF(D58=6,'Tipo '!$B$7,IF(D58=7,'Tipo '!$B$8,IF(D58=8,'Tipo '!$B$9,IF(D58=9,'Tipo '!$B$10,IF(D58=10,'Tipo '!$B$11,IF(D58=11,'Tipo '!$B$12,IF(D58=12,'Tipo '!$B$13,IF(D58=13,'Tipo '!$B$14,IF(D58=14,'Tipo '!$B$15,IF(D58=15,'Tipo '!$B$16,IF(D58=16,'Tipo '!$B$17,IF(D58=17,'Tipo '!$B$18,IF(D58=18,'Tipo '!$B$19,IF(D58=19,'Tipo '!$B$20,IF(D58=20,'Tipo '!$B$21,"No ha seleccionado un tipo de contrato válido"))))))))))))))))))))</f>
        <v>CONTRATOS DE PRESTACIÓN DE SERVICIOS PROFESIONALES Y DE APOYO A LA GESTIÓN</v>
      </c>
      <c r="F58" s="143" t="s">
        <v>107</v>
      </c>
      <c r="G58" s="143" t="s">
        <v>116</v>
      </c>
      <c r="H58" s="144" t="s">
        <v>339</v>
      </c>
      <c r="I58" s="144" t="s">
        <v>163</v>
      </c>
      <c r="J58" s="145">
        <v>45</v>
      </c>
      <c r="K58" s="146" t="str">
        <f>IF(J58=1,'Equivalencia BH-BMPT'!$D$2,IF(J58=2,'Equivalencia BH-BMPT'!$D$3,IF(J58=3,'Equivalencia BH-BMPT'!$D$4,IF(J58=4,'Equivalencia BH-BMPT'!$D$5,IF(J58=5,'Equivalencia BH-BMPT'!$D$6,IF(J58=6,'Equivalencia BH-BMPT'!$D$7,IF(J58=7,'Equivalencia BH-BMPT'!$D$8,IF(J58=8,'Equivalencia BH-BMPT'!$D$9,IF(J58=9,'Equivalencia BH-BMPT'!$D$10,IF(J58=10,'Equivalencia BH-BMPT'!$D$11,IF(J58=11,'Equivalencia BH-BMPT'!$D$12,IF(J58=12,'Equivalencia BH-BMPT'!$D$13,IF(J58=13,'Equivalencia BH-BMPT'!$D$14,IF(J58=14,'Equivalencia BH-BMPT'!$D$15,IF(J58=15,'Equivalencia BH-BMPT'!$D$16,IF(J58=16,'Equivalencia BH-BMPT'!$D$17,IF(J58=17,'Equivalencia BH-BMPT'!$D$18,IF(J58=18,'Equivalencia BH-BMPT'!$D$19,IF(J58=19,'Equivalencia BH-BMPT'!$D$20,IF(J58=20,'Equivalencia BH-BMPT'!$D$21,IF(J58=21,'Equivalencia BH-BMPT'!$D$22,IF(J58=22,'Equivalencia BH-BMPT'!$D$23,IF(J58=23,'Equivalencia BH-BMPT'!#REF!,IF(J58=24,'Equivalencia BH-BMPT'!$D$25,IF(J58=25,'Equivalencia BH-BMPT'!$D$26,IF(J58=26,'Equivalencia BH-BMPT'!$D$27,IF(J58=27,'Equivalencia BH-BMPT'!$D$28,IF(J58=28,'Equivalencia BH-BMPT'!$D$29,IF(J58=29,'Equivalencia BH-BMPT'!$D$30,IF(J58=30,'Equivalencia BH-BMPT'!$D$31,IF(J58=31,'Equivalencia BH-BMPT'!$D$32,IF(J58=32,'Equivalencia BH-BMPT'!$D$33,IF(J58=33,'Equivalencia BH-BMPT'!$D$34,IF(J58=34,'Equivalencia BH-BMPT'!$D$35,IF(J58=35,'Equivalencia BH-BMPT'!$D$36,IF(J58=36,'Equivalencia BH-BMPT'!$D$37,IF(J58=37,'Equivalencia BH-BMPT'!$D$38,IF(J58=38,'Equivalencia BH-BMPT'!#REF!,IF(J58=39,'Equivalencia BH-BMPT'!$D$40,IF(J58=40,'Equivalencia BH-BMPT'!$D$41,IF(J58=41,'Equivalencia BH-BMPT'!$D$42,IF(J58=42,'Equivalencia BH-BMPT'!$D$43,IF(J58=43,'Equivalencia BH-BMPT'!$D$44,IF(J58=44,'Equivalencia BH-BMPT'!$D$45,IF(J58=45,'Equivalencia BH-BMPT'!$D$46,"No ha seleccionado un número de programa")))))))))))))))))))))))))))))))))))))))))))))</f>
        <v>Gobernanza e influencia local, regional e internacional</v>
      </c>
      <c r="L58" s="147" t="s">
        <v>282</v>
      </c>
      <c r="M58" s="142">
        <v>1014213880</v>
      </c>
      <c r="N58" s="148" t="s">
        <v>571</v>
      </c>
      <c r="O58" s="149">
        <v>70400000</v>
      </c>
      <c r="P58" s="150"/>
      <c r="Q58" s="151"/>
      <c r="R58" s="151">
        <v>1</v>
      </c>
      <c r="S58" s="151">
        <v>7466667</v>
      </c>
      <c r="T58" s="149">
        <f t="shared" si="5"/>
        <v>77866667</v>
      </c>
      <c r="U58" s="149">
        <v>65066666</v>
      </c>
      <c r="V58" s="152">
        <v>43122</v>
      </c>
      <c r="W58" s="152">
        <v>43126</v>
      </c>
      <c r="X58" s="152">
        <v>43459</v>
      </c>
      <c r="Y58" s="142">
        <v>330</v>
      </c>
      <c r="Z58" s="142">
        <v>35.000001562499996</v>
      </c>
      <c r="AA58" s="153"/>
      <c r="AB58" s="142"/>
      <c r="AC58" s="142" t="s">
        <v>954</v>
      </c>
      <c r="AD58" s="142"/>
      <c r="AE58" s="142"/>
      <c r="AF58" s="154">
        <f t="shared" si="2"/>
        <v>0.8356164262173954</v>
      </c>
      <c r="AG58" s="155"/>
      <c r="AH58" s="155" t="b">
        <f t="shared" si="1"/>
        <v>0</v>
      </c>
      <c r="AI58" s="156"/>
      <c r="AJ58" s="158"/>
      <c r="AK58" s="156"/>
    </row>
    <row r="59" spans="1:37" s="157" customFormat="1" ht="44.25" customHeight="1" thickBot="1" x14ac:dyDescent="0.3">
      <c r="A59" s="142">
        <v>46</v>
      </c>
      <c r="B59" s="142">
        <v>2018</v>
      </c>
      <c r="C59" s="143" t="s">
        <v>845</v>
      </c>
      <c r="D59" s="142">
        <v>5</v>
      </c>
      <c r="E59" s="143" t="str">
        <f>IF(D59=1,'Tipo '!$B$2,IF(D59=2,'Tipo '!$B$3,IF(D59=3,'Tipo '!$B$4,IF(D59=4,'Tipo '!$B$5,IF(D59=5,'Tipo '!$B$6,IF(D59=6,'Tipo '!$B$7,IF(D59=7,'Tipo '!$B$8,IF(D59=8,'Tipo '!$B$9,IF(D59=9,'Tipo '!$B$10,IF(D59=10,'Tipo '!$B$11,IF(D59=11,'Tipo '!$B$12,IF(D59=12,'Tipo '!$B$13,IF(D59=13,'Tipo '!$B$14,IF(D59=14,'Tipo '!$B$15,IF(D59=15,'Tipo '!$B$16,IF(D59=16,'Tipo '!$B$17,IF(D59=17,'Tipo '!$B$18,IF(D59=18,'Tipo '!$B$19,IF(D59=19,'Tipo '!$B$20,IF(D59=20,'Tipo '!$B$21,"No ha seleccionado un tipo de contrato válido"))))))))))))))))))))</f>
        <v>CONTRATOS DE PRESTACIÓN DE SERVICIOS PROFESIONALES Y DE APOYO A LA GESTIÓN</v>
      </c>
      <c r="F59" s="143" t="s">
        <v>107</v>
      </c>
      <c r="G59" s="143" t="s">
        <v>116</v>
      </c>
      <c r="H59" s="144" t="s">
        <v>340</v>
      </c>
      <c r="I59" s="144" t="s">
        <v>163</v>
      </c>
      <c r="J59" s="145">
        <v>45</v>
      </c>
      <c r="K59" s="146" t="str">
        <f>IF(J59=1,'Equivalencia BH-BMPT'!$D$2,IF(J59=2,'Equivalencia BH-BMPT'!$D$3,IF(J59=3,'Equivalencia BH-BMPT'!$D$4,IF(J59=4,'Equivalencia BH-BMPT'!$D$5,IF(J59=5,'Equivalencia BH-BMPT'!$D$6,IF(J59=6,'Equivalencia BH-BMPT'!$D$7,IF(J59=7,'Equivalencia BH-BMPT'!$D$8,IF(J59=8,'Equivalencia BH-BMPT'!$D$9,IF(J59=9,'Equivalencia BH-BMPT'!$D$10,IF(J59=10,'Equivalencia BH-BMPT'!$D$11,IF(J59=11,'Equivalencia BH-BMPT'!$D$12,IF(J59=12,'Equivalencia BH-BMPT'!$D$13,IF(J59=13,'Equivalencia BH-BMPT'!$D$14,IF(J59=14,'Equivalencia BH-BMPT'!$D$15,IF(J59=15,'Equivalencia BH-BMPT'!$D$16,IF(J59=16,'Equivalencia BH-BMPT'!$D$17,IF(J59=17,'Equivalencia BH-BMPT'!$D$18,IF(J59=18,'Equivalencia BH-BMPT'!$D$19,IF(J59=19,'Equivalencia BH-BMPT'!$D$20,IF(J59=20,'Equivalencia BH-BMPT'!$D$21,IF(J59=21,'Equivalencia BH-BMPT'!$D$22,IF(J59=22,'Equivalencia BH-BMPT'!$D$23,IF(J59=23,'Equivalencia BH-BMPT'!#REF!,IF(J59=24,'Equivalencia BH-BMPT'!$D$25,IF(J59=25,'Equivalencia BH-BMPT'!$D$26,IF(J59=26,'Equivalencia BH-BMPT'!$D$27,IF(J59=27,'Equivalencia BH-BMPT'!$D$28,IF(J59=28,'Equivalencia BH-BMPT'!$D$29,IF(J59=29,'Equivalencia BH-BMPT'!$D$30,IF(J59=30,'Equivalencia BH-BMPT'!$D$31,IF(J59=31,'Equivalencia BH-BMPT'!$D$32,IF(J59=32,'Equivalencia BH-BMPT'!$D$33,IF(J59=33,'Equivalencia BH-BMPT'!$D$34,IF(J59=34,'Equivalencia BH-BMPT'!$D$35,IF(J59=35,'Equivalencia BH-BMPT'!$D$36,IF(J59=36,'Equivalencia BH-BMPT'!$D$37,IF(J59=37,'Equivalencia BH-BMPT'!$D$38,IF(J59=38,'Equivalencia BH-BMPT'!#REF!,IF(J59=39,'Equivalencia BH-BMPT'!$D$40,IF(J59=40,'Equivalencia BH-BMPT'!$D$41,IF(J59=41,'Equivalencia BH-BMPT'!$D$42,IF(J59=42,'Equivalencia BH-BMPT'!$D$43,IF(J59=43,'Equivalencia BH-BMPT'!$D$44,IF(J59=44,'Equivalencia BH-BMPT'!$D$45,IF(J59=45,'Equivalencia BH-BMPT'!$D$46,"No ha seleccionado un número de programa")))))))))))))))))))))))))))))))))))))))))))))</f>
        <v>Gobernanza e influencia local, regional e internacional</v>
      </c>
      <c r="L59" s="147" t="s">
        <v>282</v>
      </c>
      <c r="M59" s="142">
        <v>52268832</v>
      </c>
      <c r="N59" s="148" t="s">
        <v>572</v>
      </c>
      <c r="O59" s="149">
        <v>66000000</v>
      </c>
      <c r="P59" s="150"/>
      <c r="Q59" s="151"/>
      <c r="R59" s="151">
        <v>1</v>
      </c>
      <c r="S59" s="151">
        <v>5400000</v>
      </c>
      <c r="T59" s="149">
        <f t="shared" si="5"/>
        <v>71400000</v>
      </c>
      <c r="U59" s="149">
        <v>67400000</v>
      </c>
      <c r="V59" s="152">
        <v>43119</v>
      </c>
      <c r="W59" s="152">
        <v>43124</v>
      </c>
      <c r="X59" s="152">
        <v>43457</v>
      </c>
      <c r="Y59" s="142">
        <v>330</v>
      </c>
      <c r="Z59" s="142">
        <v>27</v>
      </c>
      <c r="AA59" s="153"/>
      <c r="AB59" s="142"/>
      <c r="AC59" s="142" t="s">
        <v>954</v>
      </c>
      <c r="AD59" s="142"/>
      <c r="AE59" s="142"/>
      <c r="AF59" s="154">
        <f t="shared" si="2"/>
        <v>0.94397759103641454</v>
      </c>
      <c r="AG59" s="155"/>
      <c r="AH59" s="155" t="b">
        <f t="shared" si="1"/>
        <v>0</v>
      </c>
      <c r="AI59" s="156"/>
      <c r="AJ59" s="158"/>
      <c r="AK59" s="156"/>
    </row>
    <row r="60" spans="1:37" s="157" customFormat="1" ht="44.25" customHeight="1" thickBot="1" x14ac:dyDescent="0.3">
      <c r="A60" s="142">
        <v>47</v>
      </c>
      <c r="B60" s="142">
        <v>2018</v>
      </c>
      <c r="C60" s="143" t="s">
        <v>846</v>
      </c>
      <c r="D60" s="142">
        <v>5</v>
      </c>
      <c r="E60" s="143" t="str">
        <f>IF(D60=1,'Tipo '!$B$2,IF(D60=2,'Tipo '!$B$3,IF(D60=3,'Tipo '!$B$4,IF(D60=4,'Tipo '!$B$5,IF(D60=5,'Tipo '!$B$6,IF(D60=6,'Tipo '!$B$7,IF(D60=7,'Tipo '!$B$8,IF(D60=8,'Tipo '!$B$9,IF(D60=9,'Tipo '!$B$10,IF(D60=10,'Tipo '!$B$11,IF(D60=11,'Tipo '!$B$12,IF(D60=12,'Tipo '!$B$13,IF(D60=13,'Tipo '!$B$14,IF(D60=14,'Tipo '!$B$15,IF(D60=15,'Tipo '!$B$16,IF(D60=16,'Tipo '!$B$17,IF(D60=17,'Tipo '!$B$18,IF(D60=18,'Tipo '!$B$19,IF(D60=19,'Tipo '!$B$20,IF(D60=20,'Tipo '!$B$21,"No ha seleccionado un tipo de contrato válido"))))))))))))))))))))</f>
        <v>CONTRATOS DE PRESTACIÓN DE SERVICIOS PROFESIONALES Y DE APOYO A LA GESTIÓN</v>
      </c>
      <c r="F60" s="143" t="s">
        <v>107</v>
      </c>
      <c r="G60" s="143" t="s">
        <v>116</v>
      </c>
      <c r="H60" s="144" t="s">
        <v>341</v>
      </c>
      <c r="I60" s="144" t="s">
        <v>163</v>
      </c>
      <c r="J60" s="145">
        <v>45</v>
      </c>
      <c r="K60" s="146" t="str">
        <f>IF(J60=1,'Equivalencia BH-BMPT'!$D$2,IF(J60=2,'Equivalencia BH-BMPT'!$D$3,IF(J60=3,'Equivalencia BH-BMPT'!$D$4,IF(J60=4,'Equivalencia BH-BMPT'!$D$5,IF(J60=5,'Equivalencia BH-BMPT'!$D$6,IF(J60=6,'Equivalencia BH-BMPT'!$D$7,IF(J60=7,'Equivalencia BH-BMPT'!$D$8,IF(J60=8,'Equivalencia BH-BMPT'!$D$9,IF(J60=9,'Equivalencia BH-BMPT'!$D$10,IF(J60=10,'Equivalencia BH-BMPT'!$D$11,IF(J60=11,'Equivalencia BH-BMPT'!$D$12,IF(J60=12,'Equivalencia BH-BMPT'!$D$13,IF(J60=13,'Equivalencia BH-BMPT'!$D$14,IF(J60=14,'Equivalencia BH-BMPT'!$D$15,IF(J60=15,'Equivalencia BH-BMPT'!$D$16,IF(J60=16,'Equivalencia BH-BMPT'!$D$17,IF(J60=17,'Equivalencia BH-BMPT'!$D$18,IF(J60=18,'Equivalencia BH-BMPT'!$D$19,IF(J60=19,'Equivalencia BH-BMPT'!$D$20,IF(J60=20,'Equivalencia BH-BMPT'!$D$21,IF(J60=21,'Equivalencia BH-BMPT'!$D$22,IF(J60=22,'Equivalencia BH-BMPT'!$D$23,IF(J60=23,'Equivalencia BH-BMPT'!#REF!,IF(J60=24,'Equivalencia BH-BMPT'!$D$25,IF(J60=25,'Equivalencia BH-BMPT'!$D$26,IF(J60=26,'Equivalencia BH-BMPT'!$D$27,IF(J60=27,'Equivalencia BH-BMPT'!$D$28,IF(J60=28,'Equivalencia BH-BMPT'!$D$29,IF(J60=29,'Equivalencia BH-BMPT'!$D$30,IF(J60=30,'Equivalencia BH-BMPT'!$D$31,IF(J60=31,'Equivalencia BH-BMPT'!$D$32,IF(J60=32,'Equivalencia BH-BMPT'!$D$33,IF(J60=33,'Equivalencia BH-BMPT'!$D$34,IF(J60=34,'Equivalencia BH-BMPT'!$D$35,IF(J60=35,'Equivalencia BH-BMPT'!$D$36,IF(J60=36,'Equivalencia BH-BMPT'!$D$37,IF(J60=37,'Equivalencia BH-BMPT'!$D$38,IF(J60=38,'Equivalencia BH-BMPT'!#REF!,IF(J60=39,'Equivalencia BH-BMPT'!$D$40,IF(J60=40,'Equivalencia BH-BMPT'!$D$41,IF(J60=41,'Equivalencia BH-BMPT'!$D$42,IF(J60=42,'Equivalencia BH-BMPT'!$D$43,IF(J60=43,'Equivalencia BH-BMPT'!$D$44,IF(J60=44,'Equivalencia BH-BMPT'!$D$45,IF(J60=45,'Equivalencia BH-BMPT'!$D$46,"No ha seleccionado un número de programa")))))))))))))))))))))))))))))))))))))))))))))</f>
        <v>Gobernanza e influencia local, regional e internacional</v>
      </c>
      <c r="L60" s="147" t="s">
        <v>282</v>
      </c>
      <c r="M60" s="142">
        <v>52766014</v>
      </c>
      <c r="N60" s="148" t="s">
        <v>573</v>
      </c>
      <c r="O60" s="149">
        <v>40700000</v>
      </c>
      <c r="P60" s="150"/>
      <c r="Q60" s="151"/>
      <c r="R60" s="151">
        <v>1</v>
      </c>
      <c r="S60" s="151">
        <v>3330000</v>
      </c>
      <c r="T60" s="149">
        <f t="shared" ref="T60:T91" si="6">$O60+$S60</f>
        <v>44030000</v>
      </c>
      <c r="U60" s="149">
        <v>41563333</v>
      </c>
      <c r="V60" s="152">
        <v>43120</v>
      </c>
      <c r="W60" s="152">
        <v>43124</v>
      </c>
      <c r="X60" s="152">
        <v>43457</v>
      </c>
      <c r="Y60" s="142">
        <v>330</v>
      </c>
      <c r="Z60" s="142">
        <v>27</v>
      </c>
      <c r="AA60" s="153"/>
      <c r="AB60" s="142"/>
      <c r="AC60" s="142" t="s">
        <v>954</v>
      </c>
      <c r="AD60" s="142"/>
      <c r="AE60" s="142"/>
      <c r="AF60" s="154">
        <f t="shared" si="2"/>
        <v>0.94397758346581873</v>
      </c>
      <c r="AG60" s="155"/>
      <c r="AH60" s="155" t="b">
        <f t="shared" si="1"/>
        <v>0</v>
      </c>
      <c r="AI60" s="156"/>
      <c r="AJ60" s="158"/>
      <c r="AK60" s="156"/>
    </row>
    <row r="61" spans="1:37" s="157" customFormat="1" ht="44.25" customHeight="1" thickBot="1" x14ac:dyDescent="0.3">
      <c r="A61" s="142">
        <v>48</v>
      </c>
      <c r="B61" s="142">
        <v>2018</v>
      </c>
      <c r="C61" s="143" t="s">
        <v>847</v>
      </c>
      <c r="D61" s="142">
        <v>5</v>
      </c>
      <c r="E61" s="143" t="str">
        <f>IF(D61=1,'Tipo '!$B$2,IF(D61=2,'Tipo '!$B$3,IF(D61=3,'Tipo '!$B$4,IF(D61=4,'Tipo '!$B$5,IF(D61=5,'Tipo '!$B$6,IF(D61=6,'Tipo '!$B$7,IF(D61=7,'Tipo '!$B$8,IF(D61=8,'Tipo '!$B$9,IF(D61=9,'Tipo '!$B$10,IF(D61=10,'Tipo '!$B$11,IF(D61=11,'Tipo '!$B$12,IF(D61=12,'Tipo '!$B$13,IF(D61=13,'Tipo '!$B$14,IF(D61=14,'Tipo '!$B$15,IF(D61=15,'Tipo '!$B$16,IF(D61=16,'Tipo '!$B$17,IF(D61=17,'Tipo '!$B$18,IF(D61=18,'Tipo '!$B$19,IF(D61=19,'Tipo '!$B$20,IF(D61=20,'Tipo '!$B$21,"No ha seleccionado un tipo de contrato válido"))))))))))))))))))))</f>
        <v>CONTRATOS DE PRESTACIÓN DE SERVICIOS PROFESIONALES Y DE APOYO A LA GESTIÓN</v>
      </c>
      <c r="F61" s="143" t="s">
        <v>107</v>
      </c>
      <c r="G61" s="143" t="s">
        <v>116</v>
      </c>
      <c r="H61" s="144" t="s">
        <v>342</v>
      </c>
      <c r="I61" s="144" t="s">
        <v>163</v>
      </c>
      <c r="J61" s="145">
        <v>45</v>
      </c>
      <c r="K61" s="146" t="str">
        <f>IF(J61=1,'Equivalencia BH-BMPT'!$D$2,IF(J61=2,'Equivalencia BH-BMPT'!$D$3,IF(J61=3,'Equivalencia BH-BMPT'!$D$4,IF(J61=4,'Equivalencia BH-BMPT'!$D$5,IF(J61=5,'Equivalencia BH-BMPT'!$D$6,IF(J61=6,'Equivalencia BH-BMPT'!$D$7,IF(J61=7,'Equivalencia BH-BMPT'!$D$8,IF(J61=8,'Equivalencia BH-BMPT'!$D$9,IF(J61=9,'Equivalencia BH-BMPT'!$D$10,IF(J61=10,'Equivalencia BH-BMPT'!$D$11,IF(J61=11,'Equivalencia BH-BMPT'!$D$12,IF(J61=12,'Equivalencia BH-BMPT'!$D$13,IF(J61=13,'Equivalencia BH-BMPT'!$D$14,IF(J61=14,'Equivalencia BH-BMPT'!$D$15,IF(J61=15,'Equivalencia BH-BMPT'!$D$16,IF(J61=16,'Equivalencia BH-BMPT'!$D$17,IF(J61=17,'Equivalencia BH-BMPT'!$D$18,IF(J61=18,'Equivalencia BH-BMPT'!$D$19,IF(J61=19,'Equivalencia BH-BMPT'!$D$20,IF(J61=20,'Equivalencia BH-BMPT'!$D$21,IF(J61=21,'Equivalencia BH-BMPT'!$D$22,IF(J61=22,'Equivalencia BH-BMPT'!$D$23,IF(J61=23,'Equivalencia BH-BMPT'!#REF!,IF(J61=24,'Equivalencia BH-BMPT'!$D$25,IF(J61=25,'Equivalencia BH-BMPT'!$D$26,IF(J61=26,'Equivalencia BH-BMPT'!$D$27,IF(J61=27,'Equivalencia BH-BMPT'!$D$28,IF(J61=28,'Equivalencia BH-BMPT'!$D$29,IF(J61=29,'Equivalencia BH-BMPT'!$D$30,IF(J61=30,'Equivalencia BH-BMPT'!$D$31,IF(J61=31,'Equivalencia BH-BMPT'!$D$32,IF(J61=32,'Equivalencia BH-BMPT'!$D$33,IF(J61=33,'Equivalencia BH-BMPT'!$D$34,IF(J61=34,'Equivalencia BH-BMPT'!$D$35,IF(J61=35,'Equivalencia BH-BMPT'!$D$36,IF(J61=36,'Equivalencia BH-BMPT'!$D$37,IF(J61=37,'Equivalencia BH-BMPT'!$D$38,IF(J61=38,'Equivalencia BH-BMPT'!#REF!,IF(J61=39,'Equivalencia BH-BMPT'!$D$40,IF(J61=40,'Equivalencia BH-BMPT'!$D$41,IF(J61=41,'Equivalencia BH-BMPT'!$D$42,IF(J61=42,'Equivalencia BH-BMPT'!$D$43,IF(J61=43,'Equivalencia BH-BMPT'!$D$44,IF(J61=44,'Equivalencia BH-BMPT'!$D$45,IF(J61=45,'Equivalencia BH-BMPT'!$D$46,"No ha seleccionado un número de programa")))))))))))))))))))))))))))))))))))))))))))))</f>
        <v>Gobernanza e influencia local, regional e internacional</v>
      </c>
      <c r="L61" s="147" t="s">
        <v>282</v>
      </c>
      <c r="M61" s="142">
        <v>79993967</v>
      </c>
      <c r="N61" s="148" t="s">
        <v>574</v>
      </c>
      <c r="O61" s="149">
        <v>55000000</v>
      </c>
      <c r="P61" s="150"/>
      <c r="Q61" s="151"/>
      <c r="R61" s="151">
        <v>1</v>
      </c>
      <c r="S61" s="151">
        <v>5000000</v>
      </c>
      <c r="T61" s="149">
        <f t="shared" si="6"/>
        <v>60000000</v>
      </c>
      <c r="U61" s="149">
        <v>55000000</v>
      </c>
      <c r="V61" s="152">
        <v>43125</v>
      </c>
      <c r="W61" s="152">
        <v>43132</v>
      </c>
      <c r="X61" s="152">
        <v>43465</v>
      </c>
      <c r="Y61" s="142">
        <v>330</v>
      </c>
      <c r="Z61" s="142">
        <v>30</v>
      </c>
      <c r="AA61" s="153"/>
      <c r="AB61" s="142"/>
      <c r="AC61" s="142" t="s">
        <v>954</v>
      </c>
      <c r="AD61" s="142"/>
      <c r="AE61" s="142"/>
      <c r="AF61" s="154">
        <f t="shared" si="2"/>
        <v>0.91666666666666663</v>
      </c>
      <c r="AG61" s="155"/>
      <c r="AH61" s="155" t="b">
        <f t="shared" si="1"/>
        <v>0</v>
      </c>
      <c r="AI61" s="156"/>
      <c r="AJ61" s="158"/>
      <c r="AK61" s="156"/>
    </row>
    <row r="62" spans="1:37" s="157" customFormat="1" ht="44.25" customHeight="1" thickBot="1" x14ac:dyDescent="0.3">
      <c r="A62" s="142">
        <v>49</v>
      </c>
      <c r="B62" s="142">
        <v>2018</v>
      </c>
      <c r="C62" s="143" t="s">
        <v>848</v>
      </c>
      <c r="D62" s="142">
        <v>5</v>
      </c>
      <c r="E62" s="143" t="str">
        <f>IF(D62=1,'Tipo '!$B$2,IF(D62=2,'Tipo '!$B$3,IF(D62=3,'Tipo '!$B$4,IF(D62=4,'Tipo '!$B$5,IF(D62=5,'Tipo '!$B$6,IF(D62=6,'Tipo '!$B$7,IF(D62=7,'Tipo '!$B$8,IF(D62=8,'Tipo '!$B$9,IF(D62=9,'Tipo '!$B$10,IF(D62=10,'Tipo '!$B$11,IF(D62=11,'Tipo '!$B$12,IF(D62=12,'Tipo '!$B$13,IF(D62=13,'Tipo '!$B$14,IF(D62=14,'Tipo '!$B$15,IF(D62=15,'Tipo '!$B$16,IF(D62=16,'Tipo '!$B$17,IF(D62=17,'Tipo '!$B$18,IF(D62=18,'Tipo '!$B$19,IF(D62=19,'Tipo '!$B$20,IF(D62=20,'Tipo '!$B$21,"No ha seleccionado un tipo de contrato válido"))))))))))))))))))))</f>
        <v>CONTRATOS DE PRESTACIÓN DE SERVICIOS PROFESIONALES Y DE APOYO A LA GESTIÓN</v>
      </c>
      <c r="F62" s="143" t="s">
        <v>107</v>
      </c>
      <c r="G62" s="143" t="s">
        <v>116</v>
      </c>
      <c r="H62" s="144" t="s">
        <v>333</v>
      </c>
      <c r="I62" s="144" t="s">
        <v>163</v>
      </c>
      <c r="J62" s="145">
        <v>3</v>
      </c>
      <c r="K62" s="146" t="str">
        <f>IF(J62=1,'Equivalencia BH-BMPT'!$D$2,IF(J62=2,'Equivalencia BH-BMPT'!$D$3,IF(J62=3,'Equivalencia BH-BMPT'!$D$4,IF(J62=4,'Equivalencia BH-BMPT'!$D$5,IF(J62=5,'Equivalencia BH-BMPT'!$D$6,IF(J62=6,'Equivalencia BH-BMPT'!$D$7,IF(J62=7,'Equivalencia BH-BMPT'!$D$8,IF(J62=8,'Equivalencia BH-BMPT'!$D$9,IF(J62=9,'Equivalencia BH-BMPT'!$D$10,IF(J62=10,'Equivalencia BH-BMPT'!$D$11,IF(J62=11,'Equivalencia BH-BMPT'!$D$12,IF(J62=12,'Equivalencia BH-BMPT'!$D$13,IF(J62=13,'Equivalencia BH-BMPT'!$D$14,IF(J62=14,'Equivalencia BH-BMPT'!$D$15,IF(J62=15,'Equivalencia BH-BMPT'!$D$16,IF(J62=16,'Equivalencia BH-BMPT'!$D$17,IF(J62=17,'Equivalencia BH-BMPT'!$D$18,IF(J62=18,'Equivalencia BH-BMPT'!$D$19,IF(J62=19,'Equivalencia BH-BMPT'!$D$20,IF(J62=20,'Equivalencia BH-BMPT'!$D$21,IF(J62=21,'Equivalencia BH-BMPT'!$D$22,IF(J62=22,'Equivalencia BH-BMPT'!$D$23,IF(J62=23,'Equivalencia BH-BMPT'!#REF!,IF(J62=24,'Equivalencia BH-BMPT'!$D$25,IF(J62=25,'Equivalencia BH-BMPT'!$D$26,IF(J62=26,'Equivalencia BH-BMPT'!$D$27,IF(J62=27,'Equivalencia BH-BMPT'!$D$28,IF(J62=28,'Equivalencia BH-BMPT'!$D$29,IF(J62=29,'Equivalencia BH-BMPT'!$D$30,IF(J62=30,'Equivalencia BH-BMPT'!$D$31,IF(J62=31,'Equivalencia BH-BMPT'!$D$32,IF(J62=32,'Equivalencia BH-BMPT'!$D$33,IF(J62=33,'Equivalencia BH-BMPT'!$D$34,IF(J62=34,'Equivalencia BH-BMPT'!$D$35,IF(J62=35,'Equivalencia BH-BMPT'!$D$36,IF(J62=36,'Equivalencia BH-BMPT'!$D$37,IF(J62=37,'Equivalencia BH-BMPT'!$D$38,IF(J62=38,'Equivalencia BH-BMPT'!#REF!,IF(J62=39,'Equivalencia BH-BMPT'!$D$40,IF(J62=40,'Equivalencia BH-BMPT'!$D$41,IF(J62=41,'Equivalencia BH-BMPT'!$D$42,IF(J62=42,'Equivalencia BH-BMPT'!$D$43,IF(J62=43,'Equivalencia BH-BMPT'!$D$44,IF(J62=44,'Equivalencia BH-BMPT'!$D$45,IF(J62=45,'Equivalencia BH-BMPT'!$D$46,"No ha seleccionado un número de programa")))))))))))))))))))))))))))))))))))))))))))))</f>
        <v>Igualdad y autonomía para una Bogotá incluyente</v>
      </c>
      <c r="L62" s="147" t="s">
        <v>288</v>
      </c>
      <c r="M62" s="142">
        <v>52897513</v>
      </c>
      <c r="N62" s="148" t="s">
        <v>575</v>
      </c>
      <c r="O62" s="149">
        <v>47300000</v>
      </c>
      <c r="P62" s="150"/>
      <c r="Q62" s="151"/>
      <c r="R62" s="151">
        <v>1</v>
      </c>
      <c r="S62" s="151">
        <v>2866666</v>
      </c>
      <c r="T62" s="149">
        <f t="shared" si="6"/>
        <v>50166666</v>
      </c>
      <c r="U62" s="149">
        <v>43000000</v>
      </c>
      <c r="V62" s="152">
        <v>43122</v>
      </c>
      <c r="W62" s="152">
        <v>43132</v>
      </c>
      <c r="X62" s="152">
        <v>43465</v>
      </c>
      <c r="Y62" s="142">
        <v>330</v>
      </c>
      <c r="Z62" s="142">
        <v>19.999995348837206</v>
      </c>
      <c r="AA62" s="153"/>
      <c r="AB62" s="142"/>
      <c r="AC62" s="142" t="s">
        <v>954</v>
      </c>
      <c r="AD62" s="142"/>
      <c r="AE62" s="142"/>
      <c r="AF62" s="154">
        <f t="shared" si="2"/>
        <v>0.85714286853346</v>
      </c>
      <c r="AG62" s="155"/>
      <c r="AH62" s="155" t="b">
        <f t="shared" si="1"/>
        <v>0</v>
      </c>
      <c r="AI62" s="156"/>
      <c r="AJ62" s="158"/>
      <c r="AK62" s="156"/>
    </row>
    <row r="63" spans="1:37" s="157" customFormat="1" ht="44.25" customHeight="1" thickBot="1" x14ac:dyDescent="0.3">
      <c r="A63" s="142">
        <v>50</v>
      </c>
      <c r="B63" s="142">
        <v>2018</v>
      </c>
      <c r="C63" s="143" t="s">
        <v>849</v>
      </c>
      <c r="D63" s="142">
        <v>5</v>
      </c>
      <c r="E63" s="143" t="str">
        <f>IF(D63=1,'Tipo '!$B$2,IF(D63=2,'Tipo '!$B$3,IF(D63=3,'Tipo '!$B$4,IF(D63=4,'Tipo '!$B$5,IF(D63=5,'Tipo '!$B$6,IF(D63=6,'Tipo '!$B$7,IF(D63=7,'Tipo '!$B$8,IF(D63=8,'Tipo '!$B$9,IF(D63=9,'Tipo '!$B$10,IF(D63=10,'Tipo '!$B$11,IF(D63=11,'Tipo '!$B$12,IF(D63=12,'Tipo '!$B$13,IF(D63=13,'Tipo '!$B$14,IF(D63=14,'Tipo '!$B$15,IF(D63=15,'Tipo '!$B$16,IF(D63=16,'Tipo '!$B$17,IF(D63=17,'Tipo '!$B$18,IF(D63=18,'Tipo '!$B$19,IF(D63=19,'Tipo '!$B$20,IF(D63=20,'Tipo '!$B$21,"No ha seleccionado un tipo de contrato válido"))))))))))))))))))))</f>
        <v>CONTRATOS DE PRESTACIÓN DE SERVICIOS PROFESIONALES Y DE APOYO A LA GESTIÓN</v>
      </c>
      <c r="F63" s="143" t="s">
        <v>107</v>
      </c>
      <c r="G63" s="143" t="s">
        <v>116</v>
      </c>
      <c r="H63" s="144" t="s">
        <v>343</v>
      </c>
      <c r="I63" s="144" t="s">
        <v>163</v>
      </c>
      <c r="J63" s="145">
        <v>45</v>
      </c>
      <c r="K63" s="146" t="str">
        <f>IF(J63=1,'Equivalencia BH-BMPT'!$D$2,IF(J63=2,'Equivalencia BH-BMPT'!$D$3,IF(J63=3,'Equivalencia BH-BMPT'!$D$4,IF(J63=4,'Equivalencia BH-BMPT'!$D$5,IF(J63=5,'Equivalencia BH-BMPT'!$D$6,IF(J63=6,'Equivalencia BH-BMPT'!$D$7,IF(J63=7,'Equivalencia BH-BMPT'!$D$8,IF(J63=8,'Equivalencia BH-BMPT'!$D$9,IF(J63=9,'Equivalencia BH-BMPT'!$D$10,IF(J63=10,'Equivalencia BH-BMPT'!$D$11,IF(J63=11,'Equivalencia BH-BMPT'!$D$12,IF(J63=12,'Equivalencia BH-BMPT'!$D$13,IF(J63=13,'Equivalencia BH-BMPT'!$D$14,IF(J63=14,'Equivalencia BH-BMPT'!$D$15,IF(J63=15,'Equivalencia BH-BMPT'!$D$16,IF(J63=16,'Equivalencia BH-BMPT'!$D$17,IF(J63=17,'Equivalencia BH-BMPT'!$D$18,IF(J63=18,'Equivalencia BH-BMPT'!$D$19,IF(J63=19,'Equivalencia BH-BMPT'!$D$20,IF(J63=20,'Equivalencia BH-BMPT'!$D$21,IF(J63=21,'Equivalencia BH-BMPT'!$D$22,IF(J63=22,'Equivalencia BH-BMPT'!$D$23,IF(J63=23,'Equivalencia BH-BMPT'!#REF!,IF(J63=24,'Equivalencia BH-BMPT'!$D$25,IF(J63=25,'Equivalencia BH-BMPT'!$D$26,IF(J63=26,'Equivalencia BH-BMPT'!$D$27,IF(J63=27,'Equivalencia BH-BMPT'!$D$28,IF(J63=28,'Equivalencia BH-BMPT'!$D$29,IF(J63=29,'Equivalencia BH-BMPT'!$D$30,IF(J63=30,'Equivalencia BH-BMPT'!$D$31,IF(J63=31,'Equivalencia BH-BMPT'!$D$32,IF(J63=32,'Equivalencia BH-BMPT'!$D$33,IF(J63=33,'Equivalencia BH-BMPT'!$D$34,IF(J63=34,'Equivalencia BH-BMPT'!$D$35,IF(J63=35,'Equivalencia BH-BMPT'!$D$36,IF(J63=36,'Equivalencia BH-BMPT'!$D$37,IF(J63=37,'Equivalencia BH-BMPT'!$D$38,IF(J63=38,'Equivalencia BH-BMPT'!#REF!,IF(J63=39,'Equivalencia BH-BMPT'!$D$40,IF(J63=40,'Equivalencia BH-BMPT'!$D$41,IF(J63=41,'Equivalencia BH-BMPT'!$D$42,IF(J63=42,'Equivalencia BH-BMPT'!$D$43,IF(J63=43,'Equivalencia BH-BMPT'!$D$44,IF(J63=44,'Equivalencia BH-BMPT'!$D$45,IF(J63=45,'Equivalencia BH-BMPT'!$D$46,"No ha seleccionado un número de programa")))))))))))))))))))))))))))))))))))))))))))))</f>
        <v>Gobernanza e influencia local, regional e internacional</v>
      </c>
      <c r="L63" s="147" t="s">
        <v>282</v>
      </c>
      <c r="M63" s="142">
        <v>80037868</v>
      </c>
      <c r="N63" s="148" t="s">
        <v>576</v>
      </c>
      <c r="O63" s="149">
        <v>40700000</v>
      </c>
      <c r="P63" s="150"/>
      <c r="Q63" s="151"/>
      <c r="R63" s="151">
        <v>1</v>
      </c>
      <c r="S63" s="151">
        <v>2466666</v>
      </c>
      <c r="T63" s="149">
        <f t="shared" si="6"/>
        <v>43166666</v>
      </c>
      <c r="U63" s="149">
        <v>37000000</v>
      </c>
      <c r="V63" s="152">
        <v>43120</v>
      </c>
      <c r="W63" s="152">
        <v>43132</v>
      </c>
      <c r="X63" s="152">
        <v>43465</v>
      </c>
      <c r="Y63" s="142">
        <v>330</v>
      </c>
      <c r="Z63" s="142">
        <v>19.999994594594597</v>
      </c>
      <c r="AA63" s="153"/>
      <c r="AB63" s="142"/>
      <c r="AC63" s="142" t="s">
        <v>954</v>
      </c>
      <c r="AD63" s="142"/>
      <c r="AE63" s="142"/>
      <c r="AF63" s="154">
        <f t="shared" si="2"/>
        <v>0.8571428703805849</v>
      </c>
      <c r="AG63" s="155"/>
      <c r="AH63" s="155" t="b">
        <f t="shared" si="1"/>
        <v>0</v>
      </c>
      <c r="AI63" s="156"/>
      <c r="AJ63" s="158"/>
      <c r="AK63" s="156"/>
    </row>
    <row r="64" spans="1:37" s="157" customFormat="1" ht="44.25" customHeight="1" thickBot="1" x14ac:dyDescent="0.3">
      <c r="A64" s="142">
        <v>52</v>
      </c>
      <c r="B64" s="142">
        <v>2018</v>
      </c>
      <c r="C64" s="143" t="s">
        <v>850</v>
      </c>
      <c r="D64" s="142">
        <v>5</v>
      </c>
      <c r="E64" s="143" t="str">
        <f>IF(D64=1,'Tipo '!$B$2,IF(D64=2,'Tipo '!$B$3,IF(D64=3,'Tipo '!$B$4,IF(D64=4,'Tipo '!$B$5,IF(D64=5,'Tipo '!$B$6,IF(D64=6,'Tipo '!$B$7,IF(D64=7,'Tipo '!$B$8,IF(D64=8,'Tipo '!$B$9,IF(D64=9,'Tipo '!$B$10,IF(D64=10,'Tipo '!$B$11,IF(D64=11,'Tipo '!$B$12,IF(D64=12,'Tipo '!$B$13,IF(D64=13,'Tipo '!$B$14,IF(D64=14,'Tipo '!$B$15,IF(D64=15,'Tipo '!$B$16,IF(D64=16,'Tipo '!$B$17,IF(D64=17,'Tipo '!$B$18,IF(D64=18,'Tipo '!$B$19,IF(D64=19,'Tipo '!$B$20,IF(D64=20,'Tipo '!$B$21,"No ha seleccionado un tipo de contrato válido"))))))))))))))))))))</f>
        <v>CONTRATOS DE PRESTACIÓN DE SERVICIOS PROFESIONALES Y DE APOYO A LA GESTIÓN</v>
      </c>
      <c r="F64" s="143" t="s">
        <v>107</v>
      </c>
      <c r="G64" s="143" t="s">
        <v>116</v>
      </c>
      <c r="H64" s="144" t="s">
        <v>344</v>
      </c>
      <c r="I64" s="144" t="s">
        <v>163</v>
      </c>
      <c r="J64" s="145">
        <v>45</v>
      </c>
      <c r="K64" s="146" t="str">
        <f>IF(J64=1,'Equivalencia BH-BMPT'!$D$2,IF(J64=2,'Equivalencia BH-BMPT'!$D$3,IF(J64=3,'Equivalencia BH-BMPT'!$D$4,IF(J64=4,'Equivalencia BH-BMPT'!$D$5,IF(J64=5,'Equivalencia BH-BMPT'!$D$6,IF(J64=6,'Equivalencia BH-BMPT'!$D$7,IF(J64=7,'Equivalencia BH-BMPT'!$D$8,IF(J64=8,'Equivalencia BH-BMPT'!$D$9,IF(J64=9,'Equivalencia BH-BMPT'!$D$10,IF(J64=10,'Equivalencia BH-BMPT'!$D$11,IF(J64=11,'Equivalencia BH-BMPT'!$D$12,IF(J64=12,'Equivalencia BH-BMPT'!$D$13,IF(J64=13,'Equivalencia BH-BMPT'!$D$14,IF(J64=14,'Equivalencia BH-BMPT'!$D$15,IF(J64=15,'Equivalencia BH-BMPT'!$D$16,IF(J64=16,'Equivalencia BH-BMPT'!$D$17,IF(J64=17,'Equivalencia BH-BMPT'!$D$18,IF(J64=18,'Equivalencia BH-BMPT'!$D$19,IF(J64=19,'Equivalencia BH-BMPT'!$D$20,IF(J64=20,'Equivalencia BH-BMPT'!$D$21,IF(J64=21,'Equivalencia BH-BMPT'!$D$22,IF(J64=22,'Equivalencia BH-BMPT'!$D$23,IF(J64=23,'Equivalencia BH-BMPT'!#REF!,IF(J64=24,'Equivalencia BH-BMPT'!$D$25,IF(J64=25,'Equivalencia BH-BMPT'!$D$26,IF(J64=26,'Equivalencia BH-BMPT'!$D$27,IF(J64=27,'Equivalencia BH-BMPT'!$D$28,IF(J64=28,'Equivalencia BH-BMPT'!$D$29,IF(J64=29,'Equivalencia BH-BMPT'!$D$30,IF(J64=30,'Equivalencia BH-BMPT'!$D$31,IF(J64=31,'Equivalencia BH-BMPT'!$D$32,IF(J64=32,'Equivalencia BH-BMPT'!$D$33,IF(J64=33,'Equivalencia BH-BMPT'!$D$34,IF(J64=34,'Equivalencia BH-BMPT'!$D$35,IF(J64=35,'Equivalencia BH-BMPT'!$D$36,IF(J64=36,'Equivalencia BH-BMPT'!$D$37,IF(J64=37,'Equivalencia BH-BMPT'!$D$38,IF(J64=38,'Equivalencia BH-BMPT'!#REF!,IF(J64=39,'Equivalencia BH-BMPT'!$D$40,IF(J64=40,'Equivalencia BH-BMPT'!$D$41,IF(J64=41,'Equivalencia BH-BMPT'!$D$42,IF(J64=42,'Equivalencia BH-BMPT'!$D$43,IF(J64=43,'Equivalencia BH-BMPT'!$D$44,IF(J64=44,'Equivalencia BH-BMPT'!$D$45,IF(J64=45,'Equivalencia BH-BMPT'!$D$46,"No ha seleccionado un número de programa")))))))))))))))))))))))))))))))))))))))))))))</f>
        <v>Gobernanza e influencia local, regional e internacional</v>
      </c>
      <c r="L64" s="147" t="s">
        <v>282</v>
      </c>
      <c r="M64" s="142">
        <v>79431977</v>
      </c>
      <c r="N64" s="148" t="s">
        <v>577</v>
      </c>
      <c r="O64" s="149">
        <v>70400000</v>
      </c>
      <c r="P64" s="150"/>
      <c r="Q64" s="151"/>
      <c r="R64" s="151">
        <v>1</v>
      </c>
      <c r="S64" s="151">
        <v>4266666</v>
      </c>
      <c r="T64" s="149">
        <f t="shared" si="6"/>
        <v>74666666</v>
      </c>
      <c r="U64" s="149">
        <v>64000000</v>
      </c>
      <c r="V64" s="152">
        <v>43122</v>
      </c>
      <c r="W64" s="152">
        <v>43132</v>
      </c>
      <c r="X64" s="152">
        <v>43465</v>
      </c>
      <c r="Y64" s="142">
        <v>330</v>
      </c>
      <c r="Z64" s="142">
        <v>19.999996875000001</v>
      </c>
      <c r="AA64" s="153"/>
      <c r="AB64" s="142"/>
      <c r="AC64" s="142" t="s">
        <v>954</v>
      </c>
      <c r="AD64" s="142"/>
      <c r="AE64" s="142"/>
      <c r="AF64" s="154">
        <f t="shared" si="2"/>
        <v>0.85714286479591839</v>
      </c>
      <c r="AG64" s="155"/>
      <c r="AH64" s="155" t="b">
        <f t="shared" si="1"/>
        <v>0</v>
      </c>
      <c r="AI64" s="156"/>
      <c r="AJ64" s="158"/>
      <c r="AK64" s="156"/>
    </row>
    <row r="65" spans="1:37" s="157" customFormat="1" ht="44.25" customHeight="1" thickBot="1" x14ac:dyDescent="0.3">
      <c r="A65" s="142">
        <v>53</v>
      </c>
      <c r="B65" s="142">
        <v>2018</v>
      </c>
      <c r="C65" s="143" t="s">
        <v>851</v>
      </c>
      <c r="D65" s="142">
        <v>5</v>
      </c>
      <c r="E65" s="143" t="str">
        <f>IF(D65=1,'Tipo '!$B$2,IF(D65=2,'Tipo '!$B$3,IF(D65=3,'Tipo '!$B$4,IF(D65=4,'Tipo '!$B$5,IF(D65=5,'Tipo '!$B$6,IF(D65=6,'Tipo '!$B$7,IF(D65=7,'Tipo '!$B$8,IF(D65=8,'Tipo '!$B$9,IF(D65=9,'Tipo '!$B$10,IF(D65=10,'Tipo '!$B$11,IF(D65=11,'Tipo '!$B$12,IF(D65=12,'Tipo '!$B$13,IF(D65=13,'Tipo '!$B$14,IF(D65=14,'Tipo '!$B$15,IF(D65=15,'Tipo '!$B$16,IF(D65=16,'Tipo '!$B$17,IF(D65=17,'Tipo '!$B$18,IF(D65=18,'Tipo '!$B$19,IF(D65=19,'Tipo '!$B$20,IF(D65=20,'Tipo '!$B$21,"No ha seleccionado un tipo de contrato válido"))))))))))))))))))))</f>
        <v>CONTRATOS DE PRESTACIÓN DE SERVICIOS PROFESIONALES Y DE APOYO A LA GESTIÓN</v>
      </c>
      <c r="F65" s="143" t="s">
        <v>107</v>
      </c>
      <c r="G65" s="143" t="s">
        <v>116</v>
      </c>
      <c r="H65" s="144" t="s">
        <v>345</v>
      </c>
      <c r="I65" s="144" t="s">
        <v>163</v>
      </c>
      <c r="J65" s="145">
        <v>45</v>
      </c>
      <c r="K65" s="146" t="str">
        <f>IF(J65=1,'Equivalencia BH-BMPT'!$D$2,IF(J65=2,'Equivalencia BH-BMPT'!$D$3,IF(J65=3,'Equivalencia BH-BMPT'!$D$4,IF(J65=4,'Equivalencia BH-BMPT'!$D$5,IF(J65=5,'Equivalencia BH-BMPT'!$D$6,IF(J65=6,'Equivalencia BH-BMPT'!$D$7,IF(J65=7,'Equivalencia BH-BMPT'!$D$8,IF(J65=8,'Equivalencia BH-BMPT'!$D$9,IF(J65=9,'Equivalencia BH-BMPT'!$D$10,IF(J65=10,'Equivalencia BH-BMPT'!$D$11,IF(J65=11,'Equivalencia BH-BMPT'!$D$12,IF(J65=12,'Equivalencia BH-BMPT'!$D$13,IF(J65=13,'Equivalencia BH-BMPT'!$D$14,IF(J65=14,'Equivalencia BH-BMPT'!$D$15,IF(J65=15,'Equivalencia BH-BMPT'!$D$16,IF(J65=16,'Equivalencia BH-BMPT'!$D$17,IF(J65=17,'Equivalencia BH-BMPT'!$D$18,IF(J65=18,'Equivalencia BH-BMPT'!$D$19,IF(J65=19,'Equivalencia BH-BMPT'!$D$20,IF(J65=20,'Equivalencia BH-BMPT'!$D$21,IF(J65=21,'Equivalencia BH-BMPT'!$D$22,IF(J65=22,'Equivalencia BH-BMPT'!$D$23,IF(J65=23,'Equivalencia BH-BMPT'!#REF!,IF(J65=24,'Equivalencia BH-BMPT'!$D$25,IF(J65=25,'Equivalencia BH-BMPT'!$D$26,IF(J65=26,'Equivalencia BH-BMPT'!$D$27,IF(J65=27,'Equivalencia BH-BMPT'!$D$28,IF(J65=28,'Equivalencia BH-BMPT'!$D$29,IF(J65=29,'Equivalencia BH-BMPT'!$D$30,IF(J65=30,'Equivalencia BH-BMPT'!$D$31,IF(J65=31,'Equivalencia BH-BMPT'!$D$32,IF(J65=32,'Equivalencia BH-BMPT'!$D$33,IF(J65=33,'Equivalencia BH-BMPT'!$D$34,IF(J65=34,'Equivalencia BH-BMPT'!$D$35,IF(J65=35,'Equivalencia BH-BMPT'!$D$36,IF(J65=36,'Equivalencia BH-BMPT'!$D$37,IF(J65=37,'Equivalencia BH-BMPT'!$D$38,IF(J65=38,'Equivalencia BH-BMPT'!#REF!,IF(J65=39,'Equivalencia BH-BMPT'!$D$40,IF(J65=40,'Equivalencia BH-BMPT'!$D$41,IF(J65=41,'Equivalencia BH-BMPT'!$D$42,IF(J65=42,'Equivalencia BH-BMPT'!$D$43,IF(J65=43,'Equivalencia BH-BMPT'!$D$44,IF(J65=44,'Equivalencia BH-BMPT'!$D$45,IF(J65=45,'Equivalencia BH-BMPT'!$D$46,"No ha seleccionado un número de programa")))))))))))))))))))))))))))))))))))))))))))))</f>
        <v>Gobernanza e influencia local, regional e internacional</v>
      </c>
      <c r="L65" s="147" t="s">
        <v>282</v>
      </c>
      <c r="M65" s="142">
        <v>41704862</v>
      </c>
      <c r="N65" s="148" t="s">
        <v>578</v>
      </c>
      <c r="O65" s="149">
        <v>70400000</v>
      </c>
      <c r="P65" s="150"/>
      <c r="Q65" s="151"/>
      <c r="R65" s="151">
        <v>1</v>
      </c>
      <c r="S65" s="151">
        <v>4266666</v>
      </c>
      <c r="T65" s="149">
        <f t="shared" si="6"/>
        <v>74666666</v>
      </c>
      <c r="U65" s="149">
        <v>64000000</v>
      </c>
      <c r="V65" s="152">
        <v>43125</v>
      </c>
      <c r="W65" s="152">
        <v>43132</v>
      </c>
      <c r="X65" s="152">
        <v>43465</v>
      </c>
      <c r="Y65" s="142">
        <v>330</v>
      </c>
      <c r="Z65" s="142">
        <v>19.999996875000001</v>
      </c>
      <c r="AA65" s="153"/>
      <c r="AB65" s="142"/>
      <c r="AC65" s="142" t="s">
        <v>954</v>
      </c>
      <c r="AD65" s="142"/>
      <c r="AE65" s="142"/>
      <c r="AF65" s="154">
        <f t="shared" si="2"/>
        <v>0.85714286479591839</v>
      </c>
      <c r="AG65" s="155"/>
      <c r="AH65" s="155" t="b">
        <f t="shared" si="1"/>
        <v>0</v>
      </c>
      <c r="AI65" s="156"/>
      <c r="AJ65" s="158"/>
      <c r="AK65" s="156"/>
    </row>
    <row r="66" spans="1:37" s="157" customFormat="1" ht="44.25" customHeight="1" thickBot="1" x14ac:dyDescent="0.3">
      <c r="A66" s="142">
        <v>54</v>
      </c>
      <c r="B66" s="142">
        <v>2018</v>
      </c>
      <c r="C66" s="143" t="s">
        <v>852</v>
      </c>
      <c r="D66" s="142">
        <v>5</v>
      </c>
      <c r="E66" s="143" t="str">
        <f>IF(D66=1,'Tipo '!$B$2,IF(D66=2,'Tipo '!$B$3,IF(D66=3,'Tipo '!$B$4,IF(D66=4,'Tipo '!$B$5,IF(D66=5,'Tipo '!$B$6,IF(D66=6,'Tipo '!$B$7,IF(D66=7,'Tipo '!$B$8,IF(D66=8,'Tipo '!$B$9,IF(D66=9,'Tipo '!$B$10,IF(D66=10,'Tipo '!$B$11,IF(D66=11,'Tipo '!$B$12,IF(D66=12,'Tipo '!$B$13,IF(D66=13,'Tipo '!$B$14,IF(D66=14,'Tipo '!$B$15,IF(D66=15,'Tipo '!$B$16,IF(D66=16,'Tipo '!$B$17,IF(D66=17,'Tipo '!$B$18,IF(D66=18,'Tipo '!$B$19,IF(D66=19,'Tipo '!$B$20,IF(D66=20,'Tipo '!$B$21,"No ha seleccionado un tipo de contrato válido"))))))))))))))))))))</f>
        <v>CONTRATOS DE PRESTACIÓN DE SERVICIOS PROFESIONALES Y DE APOYO A LA GESTIÓN</v>
      </c>
      <c r="F66" s="143" t="s">
        <v>107</v>
      </c>
      <c r="G66" s="143" t="s">
        <v>116</v>
      </c>
      <c r="H66" s="144" t="s">
        <v>346</v>
      </c>
      <c r="I66" s="144" t="s">
        <v>163</v>
      </c>
      <c r="J66" s="145">
        <v>45</v>
      </c>
      <c r="K66" s="146" t="str">
        <f>IF(J66=1,'Equivalencia BH-BMPT'!$D$2,IF(J66=2,'Equivalencia BH-BMPT'!$D$3,IF(J66=3,'Equivalencia BH-BMPT'!$D$4,IF(J66=4,'Equivalencia BH-BMPT'!$D$5,IF(J66=5,'Equivalencia BH-BMPT'!$D$6,IF(J66=6,'Equivalencia BH-BMPT'!$D$7,IF(J66=7,'Equivalencia BH-BMPT'!$D$8,IF(J66=8,'Equivalencia BH-BMPT'!$D$9,IF(J66=9,'Equivalencia BH-BMPT'!$D$10,IF(J66=10,'Equivalencia BH-BMPT'!$D$11,IF(J66=11,'Equivalencia BH-BMPT'!$D$12,IF(J66=12,'Equivalencia BH-BMPT'!$D$13,IF(J66=13,'Equivalencia BH-BMPT'!$D$14,IF(J66=14,'Equivalencia BH-BMPT'!$D$15,IF(J66=15,'Equivalencia BH-BMPT'!$D$16,IF(J66=16,'Equivalencia BH-BMPT'!$D$17,IF(J66=17,'Equivalencia BH-BMPT'!$D$18,IF(J66=18,'Equivalencia BH-BMPT'!$D$19,IF(J66=19,'Equivalencia BH-BMPT'!$D$20,IF(J66=20,'Equivalencia BH-BMPT'!$D$21,IF(J66=21,'Equivalencia BH-BMPT'!$D$22,IF(J66=22,'Equivalencia BH-BMPT'!$D$23,IF(J66=23,'Equivalencia BH-BMPT'!#REF!,IF(J66=24,'Equivalencia BH-BMPT'!$D$25,IF(J66=25,'Equivalencia BH-BMPT'!$D$26,IF(J66=26,'Equivalencia BH-BMPT'!$D$27,IF(J66=27,'Equivalencia BH-BMPT'!$D$28,IF(J66=28,'Equivalencia BH-BMPT'!$D$29,IF(J66=29,'Equivalencia BH-BMPT'!$D$30,IF(J66=30,'Equivalencia BH-BMPT'!$D$31,IF(J66=31,'Equivalencia BH-BMPT'!$D$32,IF(J66=32,'Equivalencia BH-BMPT'!$D$33,IF(J66=33,'Equivalencia BH-BMPT'!$D$34,IF(J66=34,'Equivalencia BH-BMPT'!$D$35,IF(J66=35,'Equivalencia BH-BMPT'!$D$36,IF(J66=36,'Equivalencia BH-BMPT'!$D$37,IF(J66=37,'Equivalencia BH-BMPT'!$D$38,IF(J66=38,'Equivalencia BH-BMPT'!#REF!,IF(J66=39,'Equivalencia BH-BMPT'!$D$40,IF(J66=40,'Equivalencia BH-BMPT'!$D$41,IF(J66=41,'Equivalencia BH-BMPT'!$D$42,IF(J66=42,'Equivalencia BH-BMPT'!$D$43,IF(J66=43,'Equivalencia BH-BMPT'!$D$44,IF(J66=44,'Equivalencia BH-BMPT'!$D$45,IF(J66=45,'Equivalencia BH-BMPT'!$D$46,"No ha seleccionado un número de programa")))))))))))))))))))))))))))))))))))))))))))))</f>
        <v>Gobernanza e influencia local, regional e internacional</v>
      </c>
      <c r="L66" s="147" t="s">
        <v>282</v>
      </c>
      <c r="M66" s="142">
        <v>1026550017</v>
      </c>
      <c r="N66" s="148" t="s">
        <v>579</v>
      </c>
      <c r="O66" s="149">
        <v>24200000</v>
      </c>
      <c r="P66" s="150"/>
      <c r="Q66" s="151"/>
      <c r="R66" s="151">
        <v>1</v>
      </c>
      <c r="S66" s="151">
        <v>1466666</v>
      </c>
      <c r="T66" s="149">
        <f t="shared" si="6"/>
        <v>25666666</v>
      </c>
      <c r="U66" s="149">
        <v>22000000</v>
      </c>
      <c r="V66" s="152">
        <v>43123</v>
      </c>
      <c r="W66" s="152">
        <v>43132</v>
      </c>
      <c r="X66" s="152">
        <v>43465</v>
      </c>
      <c r="Y66" s="142">
        <v>330</v>
      </c>
      <c r="Z66" s="142">
        <v>19.999990909090911</v>
      </c>
      <c r="AA66" s="153"/>
      <c r="AB66" s="142"/>
      <c r="AC66" s="142" t="s">
        <v>954</v>
      </c>
      <c r="AD66" s="142"/>
      <c r="AE66" s="142"/>
      <c r="AF66" s="154">
        <f t="shared" si="2"/>
        <v>0.85714287940630851</v>
      </c>
      <c r="AG66" s="155"/>
      <c r="AH66" s="155" t="b">
        <f t="shared" si="1"/>
        <v>0</v>
      </c>
      <c r="AI66" s="156"/>
      <c r="AJ66" s="158"/>
      <c r="AK66" s="156"/>
    </row>
    <row r="67" spans="1:37" s="157" customFormat="1" ht="44.25" customHeight="1" thickBot="1" x14ac:dyDescent="0.3">
      <c r="A67" s="142">
        <v>55</v>
      </c>
      <c r="B67" s="142">
        <v>2018</v>
      </c>
      <c r="C67" s="143" t="s">
        <v>853</v>
      </c>
      <c r="D67" s="142">
        <v>5</v>
      </c>
      <c r="E67" s="143" t="str">
        <f>IF(D67=1,'Tipo '!$B$2,IF(D67=2,'Tipo '!$B$3,IF(D67=3,'Tipo '!$B$4,IF(D67=4,'Tipo '!$B$5,IF(D67=5,'Tipo '!$B$6,IF(D67=6,'Tipo '!$B$7,IF(D67=7,'Tipo '!$B$8,IF(D67=8,'Tipo '!$B$9,IF(D67=9,'Tipo '!$B$10,IF(D67=10,'Tipo '!$B$11,IF(D67=11,'Tipo '!$B$12,IF(D67=12,'Tipo '!$B$13,IF(D67=13,'Tipo '!$B$14,IF(D67=14,'Tipo '!$B$15,IF(D67=15,'Tipo '!$B$16,IF(D67=16,'Tipo '!$B$17,IF(D67=17,'Tipo '!$B$18,IF(D67=18,'Tipo '!$B$19,IF(D67=19,'Tipo '!$B$20,IF(D67=20,'Tipo '!$B$21,"No ha seleccionado un tipo de contrato válido"))))))))))))))))))))</f>
        <v>CONTRATOS DE PRESTACIÓN DE SERVICIOS PROFESIONALES Y DE APOYO A LA GESTIÓN</v>
      </c>
      <c r="F67" s="143" t="s">
        <v>107</v>
      </c>
      <c r="G67" s="143" t="s">
        <v>116</v>
      </c>
      <c r="H67" s="144" t="s">
        <v>347</v>
      </c>
      <c r="I67" s="144" t="s">
        <v>163</v>
      </c>
      <c r="J67" s="145">
        <v>45</v>
      </c>
      <c r="K67" s="146" t="str">
        <f>IF(J67=1,'Equivalencia BH-BMPT'!$D$2,IF(J67=2,'Equivalencia BH-BMPT'!$D$3,IF(J67=3,'Equivalencia BH-BMPT'!$D$4,IF(J67=4,'Equivalencia BH-BMPT'!$D$5,IF(J67=5,'Equivalencia BH-BMPT'!$D$6,IF(J67=6,'Equivalencia BH-BMPT'!$D$7,IF(J67=7,'Equivalencia BH-BMPT'!$D$8,IF(J67=8,'Equivalencia BH-BMPT'!$D$9,IF(J67=9,'Equivalencia BH-BMPT'!$D$10,IF(J67=10,'Equivalencia BH-BMPT'!$D$11,IF(J67=11,'Equivalencia BH-BMPT'!$D$12,IF(J67=12,'Equivalencia BH-BMPT'!$D$13,IF(J67=13,'Equivalencia BH-BMPT'!$D$14,IF(J67=14,'Equivalencia BH-BMPT'!$D$15,IF(J67=15,'Equivalencia BH-BMPT'!$D$16,IF(J67=16,'Equivalencia BH-BMPT'!$D$17,IF(J67=17,'Equivalencia BH-BMPT'!$D$18,IF(J67=18,'Equivalencia BH-BMPT'!$D$19,IF(J67=19,'Equivalencia BH-BMPT'!$D$20,IF(J67=20,'Equivalencia BH-BMPT'!$D$21,IF(J67=21,'Equivalencia BH-BMPT'!$D$22,IF(J67=22,'Equivalencia BH-BMPT'!$D$23,IF(J67=23,'Equivalencia BH-BMPT'!#REF!,IF(J67=24,'Equivalencia BH-BMPT'!$D$25,IF(J67=25,'Equivalencia BH-BMPT'!$D$26,IF(J67=26,'Equivalencia BH-BMPT'!$D$27,IF(J67=27,'Equivalencia BH-BMPT'!$D$28,IF(J67=28,'Equivalencia BH-BMPT'!$D$29,IF(J67=29,'Equivalencia BH-BMPT'!$D$30,IF(J67=30,'Equivalencia BH-BMPT'!$D$31,IF(J67=31,'Equivalencia BH-BMPT'!$D$32,IF(J67=32,'Equivalencia BH-BMPT'!$D$33,IF(J67=33,'Equivalencia BH-BMPT'!$D$34,IF(J67=34,'Equivalencia BH-BMPT'!$D$35,IF(J67=35,'Equivalencia BH-BMPT'!$D$36,IF(J67=36,'Equivalencia BH-BMPT'!$D$37,IF(J67=37,'Equivalencia BH-BMPT'!$D$38,IF(J67=38,'Equivalencia BH-BMPT'!#REF!,IF(J67=39,'Equivalencia BH-BMPT'!$D$40,IF(J67=40,'Equivalencia BH-BMPT'!$D$41,IF(J67=41,'Equivalencia BH-BMPT'!$D$42,IF(J67=42,'Equivalencia BH-BMPT'!$D$43,IF(J67=43,'Equivalencia BH-BMPT'!$D$44,IF(J67=44,'Equivalencia BH-BMPT'!$D$45,IF(J67=45,'Equivalencia BH-BMPT'!$D$46,"No ha seleccionado un número de programa")))))))))))))))))))))))))))))))))))))))))))))</f>
        <v>Gobernanza e influencia local, regional e internacional</v>
      </c>
      <c r="L67" s="147" t="s">
        <v>282</v>
      </c>
      <c r="M67" s="142">
        <v>1024515563</v>
      </c>
      <c r="N67" s="148" t="s">
        <v>772</v>
      </c>
      <c r="O67" s="149">
        <v>40700000</v>
      </c>
      <c r="P67" s="150"/>
      <c r="Q67" s="151"/>
      <c r="R67" s="151">
        <v>1</v>
      </c>
      <c r="S67" s="151">
        <v>2466666</v>
      </c>
      <c r="T67" s="149">
        <f t="shared" si="6"/>
        <v>43166666</v>
      </c>
      <c r="U67" s="149">
        <v>40700000</v>
      </c>
      <c r="V67" s="152">
        <v>43125</v>
      </c>
      <c r="W67" s="152">
        <v>43132</v>
      </c>
      <c r="X67" s="152">
        <v>43465</v>
      </c>
      <c r="Y67" s="142">
        <v>330</v>
      </c>
      <c r="Z67" s="142">
        <v>19.999994594594597</v>
      </c>
      <c r="AA67" s="153"/>
      <c r="AB67" s="142"/>
      <c r="AC67" s="142" t="s">
        <v>954</v>
      </c>
      <c r="AD67" s="142"/>
      <c r="AE67" s="142"/>
      <c r="AF67" s="154">
        <f t="shared" si="2"/>
        <v>0.9428571574186434</v>
      </c>
      <c r="AG67" s="155"/>
      <c r="AH67" s="155" t="b">
        <f t="shared" si="1"/>
        <v>0</v>
      </c>
      <c r="AI67" s="156"/>
      <c r="AJ67" s="158"/>
      <c r="AK67" s="156"/>
    </row>
    <row r="68" spans="1:37" s="157" customFormat="1" ht="44.25" customHeight="1" thickBot="1" x14ac:dyDescent="0.3">
      <c r="A68" s="142">
        <v>56</v>
      </c>
      <c r="B68" s="142">
        <v>2018</v>
      </c>
      <c r="C68" s="143" t="s">
        <v>854</v>
      </c>
      <c r="D68" s="142">
        <v>5</v>
      </c>
      <c r="E68" s="143" t="str">
        <f>IF(D68=1,'Tipo '!$B$2,IF(D68=2,'Tipo '!$B$3,IF(D68=3,'Tipo '!$B$4,IF(D68=4,'Tipo '!$B$5,IF(D68=5,'Tipo '!$B$6,IF(D68=6,'Tipo '!$B$7,IF(D68=7,'Tipo '!$B$8,IF(D68=8,'Tipo '!$B$9,IF(D68=9,'Tipo '!$B$10,IF(D68=10,'Tipo '!$B$11,IF(D68=11,'Tipo '!$B$12,IF(D68=12,'Tipo '!$B$13,IF(D68=13,'Tipo '!$B$14,IF(D68=14,'Tipo '!$B$15,IF(D68=15,'Tipo '!$B$16,IF(D68=16,'Tipo '!$B$17,IF(D68=17,'Tipo '!$B$18,IF(D68=18,'Tipo '!$B$19,IF(D68=19,'Tipo '!$B$20,IF(D68=20,'Tipo '!$B$21,"No ha seleccionado un tipo de contrato válido"))))))))))))))))))))</f>
        <v>CONTRATOS DE PRESTACIÓN DE SERVICIOS PROFESIONALES Y DE APOYO A LA GESTIÓN</v>
      </c>
      <c r="F68" s="143" t="s">
        <v>107</v>
      </c>
      <c r="G68" s="143" t="s">
        <v>116</v>
      </c>
      <c r="H68" s="144" t="s">
        <v>348</v>
      </c>
      <c r="I68" s="144" t="s">
        <v>163</v>
      </c>
      <c r="J68" s="145">
        <v>45</v>
      </c>
      <c r="K68" s="146" t="str">
        <f>IF(J68=1,'Equivalencia BH-BMPT'!$D$2,IF(J68=2,'Equivalencia BH-BMPT'!$D$3,IF(J68=3,'Equivalencia BH-BMPT'!$D$4,IF(J68=4,'Equivalencia BH-BMPT'!$D$5,IF(J68=5,'Equivalencia BH-BMPT'!$D$6,IF(J68=6,'Equivalencia BH-BMPT'!$D$7,IF(J68=7,'Equivalencia BH-BMPT'!$D$8,IF(J68=8,'Equivalencia BH-BMPT'!$D$9,IF(J68=9,'Equivalencia BH-BMPT'!$D$10,IF(J68=10,'Equivalencia BH-BMPT'!$D$11,IF(J68=11,'Equivalencia BH-BMPT'!$D$12,IF(J68=12,'Equivalencia BH-BMPT'!$D$13,IF(J68=13,'Equivalencia BH-BMPT'!$D$14,IF(J68=14,'Equivalencia BH-BMPT'!$D$15,IF(J68=15,'Equivalencia BH-BMPT'!$D$16,IF(J68=16,'Equivalencia BH-BMPT'!$D$17,IF(J68=17,'Equivalencia BH-BMPT'!$D$18,IF(J68=18,'Equivalencia BH-BMPT'!$D$19,IF(J68=19,'Equivalencia BH-BMPT'!$D$20,IF(J68=20,'Equivalencia BH-BMPT'!$D$21,IF(J68=21,'Equivalencia BH-BMPT'!$D$22,IF(J68=22,'Equivalencia BH-BMPT'!$D$23,IF(J68=23,'Equivalencia BH-BMPT'!#REF!,IF(J68=24,'Equivalencia BH-BMPT'!$D$25,IF(J68=25,'Equivalencia BH-BMPT'!$D$26,IF(J68=26,'Equivalencia BH-BMPT'!$D$27,IF(J68=27,'Equivalencia BH-BMPT'!$D$28,IF(J68=28,'Equivalencia BH-BMPT'!$D$29,IF(J68=29,'Equivalencia BH-BMPT'!$D$30,IF(J68=30,'Equivalencia BH-BMPT'!$D$31,IF(J68=31,'Equivalencia BH-BMPT'!$D$32,IF(J68=32,'Equivalencia BH-BMPT'!$D$33,IF(J68=33,'Equivalencia BH-BMPT'!$D$34,IF(J68=34,'Equivalencia BH-BMPT'!$D$35,IF(J68=35,'Equivalencia BH-BMPT'!$D$36,IF(J68=36,'Equivalencia BH-BMPT'!$D$37,IF(J68=37,'Equivalencia BH-BMPT'!$D$38,IF(J68=38,'Equivalencia BH-BMPT'!#REF!,IF(J68=39,'Equivalencia BH-BMPT'!$D$40,IF(J68=40,'Equivalencia BH-BMPT'!$D$41,IF(J68=41,'Equivalencia BH-BMPT'!$D$42,IF(J68=42,'Equivalencia BH-BMPT'!$D$43,IF(J68=43,'Equivalencia BH-BMPT'!$D$44,IF(J68=44,'Equivalencia BH-BMPT'!$D$45,IF(J68=45,'Equivalencia BH-BMPT'!$D$46,"No ha seleccionado un número de programa")))))))))))))))))))))))))))))))))))))))))))))</f>
        <v>Gobernanza e influencia local, regional e internacional</v>
      </c>
      <c r="L68" s="147" t="s">
        <v>282</v>
      </c>
      <c r="M68" s="142">
        <v>1022331077</v>
      </c>
      <c r="N68" s="148" t="s">
        <v>580</v>
      </c>
      <c r="O68" s="149">
        <v>70400000</v>
      </c>
      <c r="P68" s="150"/>
      <c r="Q68" s="151"/>
      <c r="R68" s="151">
        <v>1</v>
      </c>
      <c r="S68" s="151">
        <v>3413333</v>
      </c>
      <c r="T68" s="149">
        <f t="shared" si="6"/>
        <v>73813333</v>
      </c>
      <c r="U68" s="149">
        <v>67413334</v>
      </c>
      <c r="V68" s="152">
        <v>43123</v>
      </c>
      <c r="W68" s="152">
        <v>43132</v>
      </c>
      <c r="X68" s="152">
        <v>43465</v>
      </c>
      <c r="Y68" s="142">
        <v>330</v>
      </c>
      <c r="Z68" s="142">
        <v>15.999998437499999</v>
      </c>
      <c r="AA68" s="153"/>
      <c r="AB68" s="142"/>
      <c r="AC68" s="142" t="s">
        <v>954</v>
      </c>
      <c r="AD68" s="142"/>
      <c r="AE68" s="142"/>
      <c r="AF68" s="154">
        <f t="shared" si="2"/>
        <v>0.91329481084399755</v>
      </c>
      <c r="AG68" s="155"/>
      <c r="AH68" s="155" t="b">
        <f t="shared" si="1"/>
        <v>0</v>
      </c>
      <c r="AI68" s="156"/>
      <c r="AJ68" s="158"/>
      <c r="AK68" s="156"/>
    </row>
    <row r="69" spans="1:37" s="157" customFormat="1" ht="44.25" customHeight="1" thickBot="1" x14ac:dyDescent="0.3">
      <c r="A69" s="142">
        <v>57</v>
      </c>
      <c r="B69" s="142">
        <v>2018</v>
      </c>
      <c r="C69" s="143" t="s">
        <v>855</v>
      </c>
      <c r="D69" s="142">
        <v>5</v>
      </c>
      <c r="E69" s="143" t="str">
        <f>IF(D69=1,'Tipo '!$B$2,IF(D69=2,'Tipo '!$B$3,IF(D69=3,'Tipo '!$B$4,IF(D69=4,'Tipo '!$B$5,IF(D69=5,'Tipo '!$B$6,IF(D69=6,'Tipo '!$B$7,IF(D69=7,'Tipo '!$B$8,IF(D69=8,'Tipo '!$B$9,IF(D69=9,'Tipo '!$B$10,IF(D69=10,'Tipo '!$B$11,IF(D69=11,'Tipo '!$B$12,IF(D69=12,'Tipo '!$B$13,IF(D69=13,'Tipo '!$B$14,IF(D69=14,'Tipo '!$B$15,IF(D69=15,'Tipo '!$B$16,IF(D69=16,'Tipo '!$B$17,IF(D69=17,'Tipo '!$B$18,IF(D69=18,'Tipo '!$B$19,IF(D69=19,'Tipo '!$B$20,IF(D69=20,'Tipo '!$B$21,"No ha seleccionado un tipo de contrato válido"))))))))))))))))))))</f>
        <v>CONTRATOS DE PRESTACIÓN DE SERVICIOS PROFESIONALES Y DE APOYO A LA GESTIÓN</v>
      </c>
      <c r="F69" s="143" t="s">
        <v>107</v>
      </c>
      <c r="G69" s="143" t="s">
        <v>116</v>
      </c>
      <c r="H69" s="144" t="s">
        <v>349</v>
      </c>
      <c r="I69" s="144" t="s">
        <v>163</v>
      </c>
      <c r="J69" s="145">
        <v>45</v>
      </c>
      <c r="K69" s="146" t="str">
        <f>IF(J69=1,'Equivalencia BH-BMPT'!$D$2,IF(J69=2,'Equivalencia BH-BMPT'!$D$3,IF(J69=3,'Equivalencia BH-BMPT'!$D$4,IF(J69=4,'Equivalencia BH-BMPT'!$D$5,IF(J69=5,'Equivalencia BH-BMPT'!$D$6,IF(J69=6,'Equivalencia BH-BMPT'!$D$7,IF(J69=7,'Equivalencia BH-BMPT'!$D$8,IF(J69=8,'Equivalencia BH-BMPT'!$D$9,IF(J69=9,'Equivalencia BH-BMPT'!$D$10,IF(J69=10,'Equivalencia BH-BMPT'!$D$11,IF(J69=11,'Equivalencia BH-BMPT'!$D$12,IF(J69=12,'Equivalencia BH-BMPT'!$D$13,IF(J69=13,'Equivalencia BH-BMPT'!$D$14,IF(J69=14,'Equivalencia BH-BMPT'!$D$15,IF(J69=15,'Equivalencia BH-BMPT'!$D$16,IF(J69=16,'Equivalencia BH-BMPT'!$D$17,IF(J69=17,'Equivalencia BH-BMPT'!$D$18,IF(J69=18,'Equivalencia BH-BMPT'!$D$19,IF(J69=19,'Equivalencia BH-BMPT'!$D$20,IF(J69=20,'Equivalencia BH-BMPT'!$D$21,IF(J69=21,'Equivalencia BH-BMPT'!$D$22,IF(J69=22,'Equivalencia BH-BMPT'!$D$23,IF(J69=23,'Equivalencia BH-BMPT'!#REF!,IF(J69=24,'Equivalencia BH-BMPT'!$D$25,IF(J69=25,'Equivalencia BH-BMPT'!$D$26,IF(J69=26,'Equivalencia BH-BMPT'!$D$27,IF(J69=27,'Equivalencia BH-BMPT'!$D$28,IF(J69=28,'Equivalencia BH-BMPT'!$D$29,IF(J69=29,'Equivalencia BH-BMPT'!$D$30,IF(J69=30,'Equivalencia BH-BMPT'!$D$31,IF(J69=31,'Equivalencia BH-BMPT'!$D$32,IF(J69=32,'Equivalencia BH-BMPT'!$D$33,IF(J69=33,'Equivalencia BH-BMPT'!$D$34,IF(J69=34,'Equivalencia BH-BMPT'!$D$35,IF(J69=35,'Equivalencia BH-BMPT'!$D$36,IF(J69=36,'Equivalencia BH-BMPT'!$D$37,IF(J69=37,'Equivalencia BH-BMPT'!$D$38,IF(J69=38,'Equivalencia BH-BMPT'!#REF!,IF(J69=39,'Equivalencia BH-BMPT'!$D$40,IF(J69=40,'Equivalencia BH-BMPT'!$D$41,IF(J69=41,'Equivalencia BH-BMPT'!$D$42,IF(J69=42,'Equivalencia BH-BMPT'!$D$43,IF(J69=43,'Equivalencia BH-BMPT'!$D$44,IF(J69=44,'Equivalencia BH-BMPT'!$D$45,IF(J69=45,'Equivalencia BH-BMPT'!$D$46,"No ha seleccionado un número de programa")))))))))))))))))))))))))))))))))))))))))))))</f>
        <v>Gobernanza e influencia local, regional e internacional</v>
      </c>
      <c r="L69" s="147" t="s">
        <v>282</v>
      </c>
      <c r="M69" s="142">
        <v>79906217</v>
      </c>
      <c r="N69" s="148" t="s">
        <v>773</v>
      </c>
      <c r="O69" s="149">
        <v>24200000</v>
      </c>
      <c r="P69" s="150"/>
      <c r="Q69" s="151"/>
      <c r="R69" s="151">
        <v>1</v>
      </c>
      <c r="S69" s="151">
        <v>1393333</v>
      </c>
      <c r="T69" s="149">
        <f t="shared" si="6"/>
        <v>25593333</v>
      </c>
      <c r="U69" s="149">
        <v>24273334</v>
      </c>
      <c r="V69" s="152">
        <v>43125</v>
      </c>
      <c r="W69" s="152">
        <v>43133</v>
      </c>
      <c r="X69" s="152">
        <v>43466</v>
      </c>
      <c r="Y69" s="142">
        <v>330</v>
      </c>
      <c r="Z69" s="142">
        <v>18.999995454545456</v>
      </c>
      <c r="AA69" s="153"/>
      <c r="AB69" s="142"/>
      <c r="AC69" s="142" t="s">
        <v>954</v>
      </c>
      <c r="AD69" s="142"/>
      <c r="AE69" s="142"/>
      <c r="AF69" s="154">
        <f t="shared" si="2"/>
        <v>0.9484241071688474</v>
      </c>
      <c r="AG69" s="155"/>
      <c r="AH69" s="155" t="b">
        <f t="shared" si="1"/>
        <v>0</v>
      </c>
      <c r="AI69" s="156"/>
      <c r="AJ69" s="158"/>
      <c r="AK69" s="156"/>
    </row>
    <row r="70" spans="1:37" s="157" customFormat="1" ht="44.25" customHeight="1" thickBot="1" x14ac:dyDescent="0.3">
      <c r="A70" s="142">
        <v>58</v>
      </c>
      <c r="B70" s="142">
        <v>2018</v>
      </c>
      <c r="C70" s="143" t="s">
        <v>856</v>
      </c>
      <c r="D70" s="142">
        <v>5</v>
      </c>
      <c r="E70" s="143" t="str">
        <f>IF(D70=1,'Tipo '!$B$2,IF(D70=2,'Tipo '!$B$3,IF(D70=3,'Tipo '!$B$4,IF(D70=4,'Tipo '!$B$5,IF(D70=5,'Tipo '!$B$6,IF(D70=6,'Tipo '!$B$7,IF(D70=7,'Tipo '!$B$8,IF(D70=8,'Tipo '!$B$9,IF(D70=9,'Tipo '!$B$10,IF(D70=10,'Tipo '!$B$11,IF(D70=11,'Tipo '!$B$12,IF(D70=12,'Tipo '!$B$13,IF(D70=13,'Tipo '!$B$14,IF(D70=14,'Tipo '!$B$15,IF(D70=15,'Tipo '!$B$16,IF(D70=16,'Tipo '!$B$17,IF(D70=17,'Tipo '!$B$18,IF(D70=18,'Tipo '!$B$19,IF(D70=19,'Tipo '!$B$20,IF(D70=20,'Tipo '!$B$21,"No ha seleccionado un tipo de contrato válido"))))))))))))))))))))</f>
        <v>CONTRATOS DE PRESTACIÓN DE SERVICIOS PROFESIONALES Y DE APOYO A LA GESTIÓN</v>
      </c>
      <c r="F70" s="143" t="s">
        <v>107</v>
      </c>
      <c r="G70" s="143" t="s">
        <v>116</v>
      </c>
      <c r="H70" s="144" t="s">
        <v>350</v>
      </c>
      <c r="I70" s="144" t="s">
        <v>163</v>
      </c>
      <c r="J70" s="145">
        <v>45</v>
      </c>
      <c r="K70" s="146" t="str">
        <f>IF(J70=1,'Equivalencia BH-BMPT'!$D$2,IF(J70=2,'Equivalencia BH-BMPT'!$D$3,IF(J70=3,'Equivalencia BH-BMPT'!$D$4,IF(J70=4,'Equivalencia BH-BMPT'!$D$5,IF(J70=5,'Equivalencia BH-BMPT'!$D$6,IF(J70=6,'Equivalencia BH-BMPT'!$D$7,IF(J70=7,'Equivalencia BH-BMPT'!$D$8,IF(J70=8,'Equivalencia BH-BMPT'!$D$9,IF(J70=9,'Equivalencia BH-BMPT'!$D$10,IF(J70=10,'Equivalencia BH-BMPT'!$D$11,IF(J70=11,'Equivalencia BH-BMPT'!$D$12,IF(J70=12,'Equivalencia BH-BMPT'!$D$13,IF(J70=13,'Equivalencia BH-BMPT'!$D$14,IF(J70=14,'Equivalencia BH-BMPT'!$D$15,IF(J70=15,'Equivalencia BH-BMPT'!$D$16,IF(J70=16,'Equivalencia BH-BMPT'!$D$17,IF(J70=17,'Equivalencia BH-BMPT'!$D$18,IF(J70=18,'Equivalencia BH-BMPT'!$D$19,IF(J70=19,'Equivalencia BH-BMPT'!$D$20,IF(J70=20,'Equivalencia BH-BMPT'!$D$21,IF(J70=21,'Equivalencia BH-BMPT'!$D$22,IF(J70=22,'Equivalencia BH-BMPT'!$D$23,IF(J70=23,'Equivalencia BH-BMPT'!#REF!,IF(J70=24,'Equivalencia BH-BMPT'!$D$25,IF(J70=25,'Equivalencia BH-BMPT'!$D$26,IF(J70=26,'Equivalencia BH-BMPT'!$D$27,IF(J70=27,'Equivalencia BH-BMPT'!$D$28,IF(J70=28,'Equivalencia BH-BMPT'!$D$29,IF(J70=29,'Equivalencia BH-BMPT'!$D$30,IF(J70=30,'Equivalencia BH-BMPT'!$D$31,IF(J70=31,'Equivalencia BH-BMPT'!$D$32,IF(J70=32,'Equivalencia BH-BMPT'!$D$33,IF(J70=33,'Equivalencia BH-BMPT'!$D$34,IF(J70=34,'Equivalencia BH-BMPT'!$D$35,IF(J70=35,'Equivalencia BH-BMPT'!$D$36,IF(J70=36,'Equivalencia BH-BMPT'!$D$37,IF(J70=37,'Equivalencia BH-BMPT'!$D$38,IF(J70=38,'Equivalencia BH-BMPT'!#REF!,IF(J70=39,'Equivalencia BH-BMPT'!$D$40,IF(J70=40,'Equivalencia BH-BMPT'!$D$41,IF(J70=41,'Equivalencia BH-BMPT'!$D$42,IF(J70=42,'Equivalencia BH-BMPT'!$D$43,IF(J70=43,'Equivalencia BH-BMPT'!$D$44,IF(J70=44,'Equivalencia BH-BMPT'!$D$45,IF(J70=45,'Equivalencia BH-BMPT'!$D$46,"No ha seleccionado un número de programa")))))))))))))))))))))))))))))))))))))))))))))</f>
        <v>Gobernanza e influencia local, regional e internacional</v>
      </c>
      <c r="L70" s="147" t="s">
        <v>282</v>
      </c>
      <c r="M70" s="142">
        <v>32782378</v>
      </c>
      <c r="N70" s="148" t="s">
        <v>581</v>
      </c>
      <c r="O70" s="149">
        <v>24200000</v>
      </c>
      <c r="P70" s="150"/>
      <c r="Q70" s="151"/>
      <c r="R70" s="151">
        <v>1</v>
      </c>
      <c r="S70" s="151">
        <v>2200000</v>
      </c>
      <c r="T70" s="149">
        <f t="shared" si="6"/>
        <v>26400000</v>
      </c>
      <c r="U70" s="149">
        <v>24200000</v>
      </c>
      <c r="V70" s="152">
        <v>43125</v>
      </c>
      <c r="W70" s="152">
        <v>43132</v>
      </c>
      <c r="X70" s="152">
        <v>43465</v>
      </c>
      <c r="Y70" s="142">
        <v>330</v>
      </c>
      <c r="Z70" s="142">
        <v>30.000000000000004</v>
      </c>
      <c r="AA70" s="153"/>
      <c r="AB70" s="142"/>
      <c r="AC70" s="142" t="s">
        <v>954</v>
      </c>
      <c r="AD70" s="142"/>
      <c r="AE70" s="142"/>
      <c r="AF70" s="154">
        <f t="shared" si="2"/>
        <v>0.91666666666666663</v>
      </c>
      <c r="AG70" s="155"/>
      <c r="AH70" s="155" t="b">
        <f t="shared" si="1"/>
        <v>0</v>
      </c>
      <c r="AI70" s="156"/>
      <c r="AJ70" s="158"/>
      <c r="AK70" s="156"/>
    </row>
    <row r="71" spans="1:37" s="157" customFormat="1" ht="44.25" customHeight="1" thickBot="1" x14ac:dyDescent="0.3">
      <c r="A71" s="142">
        <v>59</v>
      </c>
      <c r="B71" s="142">
        <v>2018</v>
      </c>
      <c r="C71" s="143" t="s">
        <v>857</v>
      </c>
      <c r="D71" s="142">
        <v>5</v>
      </c>
      <c r="E71" s="143" t="str">
        <f>IF(D71=1,'Tipo '!$B$2,IF(D71=2,'Tipo '!$B$3,IF(D71=3,'Tipo '!$B$4,IF(D71=4,'Tipo '!$B$5,IF(D71=5,'Tipo '!$B$6,IF(D71=6,'Tipo '!$B$7,IF(D71=7,'Tipo '!$B$8,IF(D71=8,'Tipo '!$B$9,IF(D71=9,'Tipo '!$B$10,IF(D71=10,'Tipo '!$B$11,IF(D71=11,'Tipo '!$B$12,IF(D71=12,'Tipo '!$B$13,IF(D71=13,'Tipo '!$B$14,IF(D71=14,'Tipo '!$B$15,IF(D71=15,'Tipo '!$B$16,IF(D71=16,'Tipo '!$B$17,IF(D71=17,'Tipo '!$B$18,IF(D71=18,'Tipo '!$B$19,IF(D71=19,'Tipo '!$B$20,IF(D71=20,'Tipo '!$B$21,"No ha seleccionado un tipo de contrato válido"))))))))))))))))))))</f>
        <v>CONTRATOS DE PRESTACIÓN DE SERVICIOS PROFESIONALES Y DE APOYO A LA GESTIÓN</v>
      </c>
      <c r="F71" s="143" t="s">
        <v>107</v>
      </c>
      <c r="G71" s="143" t="s">
        <v>116</v>
      </c>
      <c r="H71" s="144" t="s">
        <v>351</v>
      </c>
      <c r="I71" s="144" t="s">
        <v>163</v>
      </c>
      <c r="J71" s="145">
        <v>45</v>
      </c>
      <c r="K71" s="146" t="str">
        <f>IF(J71=1,'Equivalencia BH-BMPT'!$D$2,IF(J71=2,'Equivalencia BH-BMPT'!$D$3,IF(J71=3,'Equivalencia BH-BMPT'!$D$4,IF(J71=4,'Equivalencia BH-BMPT'!$D$5,IF(J71=5,'Equivalencia BH-BMPT'!$D$6,IF(J71=6,'Equivalencia BH-BMPT'!$D$7,IF(J71=7,'Equivalencia BH-BMPT'!$D$8,IF(J71=8,'Equivalencia BH-BMPT'!$D$9,IF(J71=9,'Equivalencia BH-BMPT'!$D$10,IF(J71=10,'Equivalencia BH-BMPT'!$D$11,IF(J71=11,'Equivalencia BH-BMPT'!$D$12,IF(J71=12,'Equivalencia BH-BMPT'!$D$13,IF(J71=13,'Equivalencia BH-BMPT'!$D$14,IF(J71=14,'Equivalencia BH-BMPT'!$D$15,IF(J71=15,'Equivalencia BH-BMPT'!$D$16,IF(J71=16,'Equivalencia BH-BMPT'!$D$17,IF(J71=17,'Equivalencia BH-BMPT'!$D$18,IF(J71=18,'Equivalencia BH-BMPT'!$D$19,IF(J71=19,'Equivalencia BH-BMPT'!$D$20,IF(J71=20,'Equivalencia BH-BMPT'!$D$21,IF(J71=21,'Equivalencia BH-BMPT'!$D$22,IF(J71=22,'Equivalencia BH-BMPT'!$D$23,IF(J71=23,'Equivalencia BH-BMPT'!#REF!,IF(J71=24,'Equivalencia BH-BMPT'!$D$25,IF(J71=25,'Equivalencia BH-BMPT'!$D$26,IF(J71=26,'Equivalencia BH-BMPT'!$D$27,IF(J71=27,'Equivalencia BH-BMPT'!$D$28,IF(J71=28,'Equivalencia BH-BMPT'!$D$29,IF(J71=29,'Equivalencia BH-BMPT'!$D$30,IF(J71=30,'Equivalencia BH-BMPT'!$D$31,IF(J71=31,'Equivalencia BH-BMPT'!$D$32,IF(J71=32,'Equivalencia BH-BMPT'!$D$33,IF(J71=33,'Equivalencia BH-BMPT'!$D$34,IF(J71=34,'Equivalencia BH-BMPT'!$D$35,IF(J71=35,'Equivalencia BH-BMPT'!$D$36,IF(J71=36,'Equivalencia BH-BMPT'!$D$37,IF(J71=37,'Equivalencia BH-BMPT'!$D$38,IF(J71=38,'Equivalencia BH-BMPT'!#REF!,IF(J71=39,'Equivalencia BH-BMPT'!$D$40,IF(J71=40,'Equivalencia BH-BMPT'!$D$41,IF(J71=41,'Equivalencia BH-BMPT'!$D$42,IF(J71=42,'Equivalencia BH-BMPT'!$D$43,IF(J71=43,'Equivalencia BH-BMPT'!$D$44,IF(J71=44,'Equivalencia BH-BMPT'!$D$45,IF(J71=45,'Equivalencia BH-BMPT'!$D$46,"No ha seleccionado un número de programa")))))))))))))))))))))))))))))))))))))))))))))</f>
        <v>Gobernanza e influencia local, regional e internacional</v>
      </c>
      <c r="L71" s="147" t="s">
        <v>282</v>
      </c>
      <c r="M71" s="142">
        <v>1032359811</v>
      </c>
      <c r="N71" s="148" t="s">
        <v>582</v>
      </c>
      <c r="O71" s="149">
        <v>24200000</v>
      </c>
      <c r="P71" s="150"/>
      <c r="Q71" s="151"/>
      <c r="R71" s="151">
        <v>1</v>
      </c>
      <c r="S71" s="151">
        <v>733333</v>
      </c>
      <c r="T71" s="149">
        <f t="shared" si="6"/>
        <v>24933333</v>
      </c>
      <c r="U71" s="149">
        <v>23466667</v>
      </c>
      <c r="V71" s="152">
        <v>43125</v>
      </c>
      <c r="W71" s="152">
        <v>43132</v>
      </c>
      <c r="X71" s="152">
        <v>43465</v>
      </c>
      <c r="Y71" s="142">
        <v>330</v>
      </c>
      <c r="Z71" s="142">
        <v>9.9999954545454557</v>
      </c>
      <c r="AA71" s="153"/>
      <c r="AB71" s="142"/>
      <c r="AC71" s="142" t="s">
        <v>954</v>
      </c>
      <c r="AD71" s="142"/>
      <c r="AE71" s="142"/>
      <c r="AF71" s="154">
        <f t="shared" si="2"/>
        <v>0.94117649653979274</v>
      </c>
      <c r="AG71" s="155"/>
      <c r="AH71" s="155" t="b">
        <f t="shared" si="1"/>
        <v>0</v>
      </c>
      <c r="AI71" s="156"/>
      <c r="AJ71" s="158"/>
      <c r="AK71" s="156"/>
    </row>
    <row r="72" spans="1:37" s="157" customFormat="1" ht="44.25" customHeight="1" thickBot="1" x14ac:dyDescent="0.3">
      <c r="A72" s="142">
        <v>60</v>
      </c>
      <c r="B72" s="142">
        <v>2018</v>
      </c>
      <c r="C72" s="143" t="s">
        <v>858</v>
      </c>
      <c r="D72" s="142">
        <v>5</v>
      </c>
      <c r="E72" s="143" t="str">
        <f>IF(D72=1,'Tipo '!$B$2,IF(D72=2,'Tipo '!$B$3,IF(D72=3,'Tipo '!$B$4,IF(D72=4,'Tipo '!$B$5,IF(D72=5,'Tipo '!$B$6,IF(D72=6,'Tipo '!$B$7,IF(D72=7,'Tipo '!$B$8,IF(D72=8,'Tipo '!$B$9,IF(D72=9,'Tipo '!$B$10,IF(D72=10,'Tipo '!$B$11,IF(D72=11,'Tipo '!$B$12,IF(D72=12,'Tipo '!$B$13,IF(D72=13,'Tipo '!$B$14,IF(D72=14,'Tipo '!$B$15,IF(D72=15,'Tipo '!$B$16,IF(D72=16,'Tipo '!$B$17,IF(D72=17,'Tipo '!$B$18,IF(D72=18,'Tipo '!$B$19,IF(D72=19,'Tipo '!$B$20,IF(D72=20,'Tipo '!$B$21,"No ha seleccionado un tipo de contrato válido"))))))))))))))))))))</f>
        <v>CONTRATOS DE PRESTACIÓN DE SERVICIOS PROFESIONALES Y DE APOYO A LA GESTIÓN</v>
      </c>
      <c r="F72" s="143" t="s">
        <v>107</v>
      </c>
      <c r="G72" s="143" t="s">
        <v>116</v>
      </c>
      <c r="H72" s="144" t="s">
        <v>352</v>
      </c>
      <c r="I72" s="144" t="s">
        <v>163</v>
      </c>
      <c r="J72" s="145">
        <v>45</v>
      </c>
      <c r="K72" s="146" t="str">
        <f>IF(J72=1,'Equivalencia BH-BMPT'!$D$2,IF(J72=2,'Equivalencia BH-BMPT'!$D$3,IF(J72=3,'Equivalencia BH-BMPT'!$D$4,IF(J72=4,'Equivalencia BH-BMPT'!$D$5,IF(J72=5,'Equivalencia BH-BMPT'!$D$6,IF(J72=6,'Equivalencia BH-BMPT'!$D$7,IF(J72=7,'Equivalencia BH-BMPT'!$D$8,IF(J72=8,'Equivalencia BH-BMPT'!$D$9,IF(J72=9,'Equivalencia BH-BMPT'!$D$10,IF(J72=10,'Equivalencia BH-BMPT'!$D$11,IF(J72=11,'Equivalencia BH-BMPT'!$D$12,IF(J72=12,'Equivalencia BH-BMPT'!$D$13,IF(J72=13,'Equivalencia BH-BMPT'!$D$14,IF(J72=14,'Equivalencia BH-BMPT'!$D$15,IF(J72=15,'Equivalencia BH-BMPT'!$D$16,IF(J72=16,'Equivalencia BH-BMPT'!$D$17,IF(J72=17,'Equivalencia BH-BMPT'!$D$18,IF(J72=18,'Equivalencia BH-BMPT'!$D$19,IF(J72=19,'Equivalencia BH-BMPT'!$D$20,IF(J72=20,'Equivalencia BH-BMPT'!$D$21,IF(J72=21,'Equivalencia BH-BMPT'!$D$22,IF(J72=22,'Equivalencia BH-BMPT'!$D$23,IF(J72=23,'Equivalencia BH-BMPT'!#REF!,IF(J72=24,'Equivalencia BH-BMPT'!$D$25,IF(J72=25,'Equivalencia BH-BMPT'!$D$26,IF(J72=26,'Equivalencia BH-BMPT'!$D$27,IF(J72=27,'Equivalencia BH-BMPT'!$D$28,IF(J72=28,'Equivalencia BH-BMPT'!$D$29,IF(J72=29,'Equivalencia BH-BMPT'!$D$30,IF(J72=30,'Equivalencia BH-BMPT'!$D$31,IF(J72=31,'Equivalencia BH-BMPT'!$D$32,IF(J72=32,'Equivalencia BH-BMPT'!$D$33,IF(J72=33,'Equivalencia BH-BMPT'!$D$34,IF(J72=34,'Equivalencia BH-BMPT'!$D$35,IF(J72=35,'Equivalencia BH-BMPT'!$D$36,IF(J72=36,'Equivalencia BH-BMPT'!$D$37,IF(J72=37,'Equivalencia BH-BMPT'!$D$38,IF(J72=38,'Equivalencia BH-BMPT'!#REF!,IF(J72=39,'Equivalencia BH-BMPT'!$D$40,IF(J72=40,'Equivalencia BH-BMPT'!$D$41,IF(J72=41,'Equivalencia BH-BMPT'!$D$42,IF(J72=42,'Equivalencia BH-BMPT'!$D$43,IF(J72=43,'Equivalencia BH-BMPT'!$D$44,IF(J72=44,'Equivalencia BH-BMPT'!$D$45,IF(J72=45,'Equivalencia BH-BMPT'!$D$46,"No ha seleccionado un número de programa")))))))))))))))))))))))))))))))))))))))))))))</f>
        <v>Gobernanza e influencia local, regional e internacional</v>
      </c>
      <c r="L72" s="147" t="s">
        <v>282</v>
      </c>
      <c r="M72" s="142">
        <v>11413532</v>
      </c>
      <c r="N72" s="148" t="s">
        <v>583</v>
      </c>
      <c r="O72" s="149">
        <v>40700000</v>
      </c>
      <c r="P72" s="150"/>
      <c r="Q72" s="151"/>
      <c r="R72" s="151">
        <v>1</v>
      </c>
      <c r="S72" s="151">
        <v>2836667</v>
      </c>
      <c r="T72" s="149">
        <f t="shared" si="6"/>
        <v>43536667</v>
      </c>
      <c r="U72" s="149">
        <v>39836667</v>
      </c>
      <c r="V72" s="152">
        <v>43126</v>
      </c>
      <c r="W72" s="152">
        <v>43132</v>
      </c>
      <c r="X72" s="152">
        <v>43465</v>
      </c>
      <c r="Y72" s="142">
        <v>330</v>
      </c>
      <c r="Z72" s="142">
        <v>23.000002702702705</v>
      </c>
      <c r="AA72" s="153"/>
      <c r="AB72" s="142"/>
      <c r="AC72" s="142" t="s">
        <v>954</v>
      </c>
      <c r="AD72" s="142"/>
      <c r="AE72" s="142"/>
      <c r="AF72" s="154">
        <f t="shared" si="2"/>
        <v>0.91501416495663301</v>
      </c>
      <c r="AG72" s="155"/>
      <c r="AH72" s="155" t="b">
        <f t="shared" si="1"/>
        <v>0</v>
      </c>
      <c r="AI72" s="156"/>
      <c r="AJ72" s="158"/>
      <c r="AK72" s="156"/>
    </row>
    <row r="73" spans="1:37" s="157" customFormat="1" ht="44.25" customHeight="1" thickBot="1" x14ac:dyDescent="0.3">
      <c r="A73" s="142">
        <v>61</v>
      </c>
      <c r="B73" s="142">
        <v>2018</v>
      </c>
      <c r="C73" s="143" t="s">
        <v>859</v>
      </c>
      <c r="D73" s="142">
        <v>5</v>
      </c>
      <c r="E73" s="143" t="str">
        <f>IF(D73=1,'Tipo '!$B$2,IF(D73=2,'Tipo '!$B$3,IF(D73=3,'Tipo '!$B$4,IF(D73=4,'Tipo '!$B$5,IF(D73=5,'Tipo '!$B$6,IF(D73=6,'Tipo '!$B$7,IF(D73=7,'Tipo '!$B$8,IF(D73=8,'Tipo '!$B$9,IF(D73=9,'Tipo '!$B$10,IF(D73=10,'Tipo '!$B$11,IF(D73=11,'Tipo '!$B$12,IF(D73=12,'Tipo '!$B$13,IF(D73=13,'Tipo '!$B$14,IF(D73=14,'Tipo '!$B$15,IF(D73=15,'Tipo '!$B$16,IF(D73=16,'Tipo '!$B$17,IF(D73=17,'Tipo '!$B$18,IF(D73=18,'Tipo '!$B$19,IF(D73=19,'Tipo '!$B$20,IF(D73=20,'Tipo '!$B$21,"No ha seleccionado un tipo de contrato válido"))))))))))))))))))))</f>
        <v>CONTRATOS DE PRESTACIÓN DE SERVICIOS PROFESIONALES Y DE APOYO A LA GESTIÓN</v>
      </c>
      <c r="F73" s="143" t="s">
        <v>107</v>
      </c>
      <c r="G73" s="143" t="s">
        <v>116</v>
      </c>
      <c r="H73" s="144" t="s">
        <v>353</v>
      </c>
      <c r="I73" s="144" t="s">
        <v>163</v>
      </c>
      <c r="J73" s="145">
        <v>45</v>
      </c>
      <c r="K73" s="146" t="str">
        <f>IF(J73=1,'Equivalencia BH-BMPT'!$D$2,IF(J73=2,'Equivalencia BH-BMPT'!$D$3,IF(J73=3,'Equivalencia BH-BMPT'!$D$4,IF(J73=4,'Equivalencia BH-BMPT'!$D$5,IF(J73=5,'Equivalencia BH-BMPT'!$D$6,IF(J73=6,'Equivalencia BH-BMPT'!$D$7,IF(J73=7,'Equivalencia BH-BMPT'!$D$8,IF(J73=8,'Equivalencia BH-BMPT'!$D$9,IF(J73=9,'Equivalencia BH-BMPT'!$D$10,IF(J73=10,'Equivalencia BH-BMPT'!$D$11,IF(J73=11,'Equivalencia BH-BMPT'!$D$12,IF(J73=12,'Equivalencia BH-BMPT'!$D$13,IF(J73=13,'Equivalencia BH-BMPT'!$D$14,IF(J73=14,'Equivalencia BH-BMPT'!$D$15,IF(J73=15,'Equivalencia BH-BMPT'!$D$16,IF(J73=16,'Equivalencia BH-BMPT'!$D$17,IF(J73=17,'Equivalencia BH-BMPT'!$D$18,IF(J73=18,'Equivalencia BH-BMPT'!$D$19,IF(J73=19,'Equivalencia BH-BMPT'!$D$20,IF(J73=20,'Equivalencia BH-BMPT'!$D$21,IF(J73=21,'Equivalencia BH-BMPT'!$D$22,IF(J73=22,'Equivalencia BH-BMPT'!$D$23,IF(J73=23,'Equivalencia BH-BMPT'!#REF!,IF(J73=24,'Equivalencia BH-BMPT'!$D$25,IF(J73=25,'Equivalencia BH-BMPT'!$D$26,IF(J73=26,'Equivalencia BH-BMPT'!$D$27,IF(J73=27,'Equivalencia BH-BMPT'!$D$28,IF(J73=28,'Equivalencia BH-BMPT'!$D$29,IF(J73=29,'Equivalencia BH-BMPT'!$D$30,IF(J73=30,'Equivalencia BH-BMPT'!$D$31,IF(J73=31,'Equivalencia BH-BMPT'!$D$32,IF(J73=32,'Equivalencia BH-BMPT'!$D$33,IF(J73=33,'Equivalencia BH-BMPT'!$D$34,IF(J73=34,'Equivalencia BH-BMPT'!$D$35,IF(J73=35,'Equivalencia BH-BMPT'!$D$36,IF(J73=36,'Equivalencia BH-BMPT'!$D$37,IF(J73=37,'Equivalencia BH-BMPT'!$D$38,IF(J73=38,'Equivalencia BH-BMPT'!#REF!,IF(J73=39,'Equivalencia BH-BMPT'!$D$40,IF(J73=40,'Equivalencia BH-BMPT'!$D$41,IF(J73=41,'Equivalencia BH-BMPT'!$D$42,IF(J73=42,'Equivalencia BH-BMPT'!$D$43,IF(J73=43,'Equivalencia BH-BMPT'!$D$44,IF(J73=44,'Equivalencia BH-BMPT'!$D$45,IF(J73=45,'Equivalencia BH-BMPT'!$D$46,"No ha seleccionado un número de programa")))))))))))))))))))))))))))))))))))))))))))))</f>
        <v>Gobernanza e influencia local, regional e internacional</v>
      </c>
      <c r="L73" s="147" t="s">
        <v>282</v>
      </c>
      <c r="M73" s="142">
        <v>80737781</v>
      </c>
      <c r="N73" s="148" t="s">
        <v>584</v>
      </c>
      <c r="O73" s="149">
        <v>24200000</v>
      </c>
      <c r="P73" s="150"/>
      <c r="Q73" s="151"/>
      <c r="R73" s="151">
        <v>1</v>
      </c>
      <c r="S73" s="151">
        <v>1466666</v>
      </c>
      <c r="T73" s="149">
        <f t="shared" si="6"/>
        <v>25666666</v>
      </c>
      <c r="U73" s="149">
        <v>22000000</v>
      </c>
      <c r="V73" s="152">
        <v>43124</v>
      </c>
      <c r="W73" s="152">
        <v>43132</v>
      </c>
      <c r="X73" s="152">
        <v>43465</v>
      </c>
      <c r="Y73" s="142">
        <v>330</v>
      </c>
      <c r="Z73" s="142">
        <v>19.999990909090911</v>
      </c>
      <c r="AA73" s="153"/>
      <c r="AB73" s="142"/>
      <c r="AC73" s="142" t="s">
        <v>954</v>
      </c>
      <c r="AD73" s="142"/>
      <c r="AE73" s="142"/>
      <c r="AF73" s="154">
        <f t="shared" si="2"/>
        <v>0.85714287940630851</v>
      </c>
      <c r="AG73" s="155"/>
      <c r="AH73" s="155" t="b">
        <f t="shared" si="1"/>
        <v>0</v>
      </c>
      <c r="AI73" s="156"/>
      <c r="AJ73" s="158"/>
      <c r="AK73" s="156"/>
    </row>
    <row r="74" spans="1:37" s="157" customFormat="1" ht="44.25" customHeight="1" thickBot="1" x14ac:dyDescent="0.3">
      <c r="A74" s="142">
        <v>62</v>
      </c>
      <c r="B74" s="142">
        <v>2018</v>
      </c>
      <c r="C74" s="143" t="s">
        <v>860</v>
      </c>
      <c r="D74" s="142">
        <v>5</v>
      </c>
      <c r="E74" s="143" t="str">
        <f>IF(D74=1,'Tipo '!$B$2,IF(D74=2,'Tipo '!$B$3,IF(D74=3,'Tipo '!$B$4,IF(D74=4,'Tipo '!$B$5,IF(D74=5,'Tipo '!$B$6,IF(D74=6,'Tipo '!$B$7,IF(D74=7,'Tipo '!$B$8,IF(D74=8,'Tipo '!$B$9,IF(D74=9,'Tipo '!$B$10,IF(D74=10,'Tipo '!$B$11,IF(D74=11,'Tipo '!$B$12,IF(D74=12,'Tipo '!$B$13,IF(D74=13,'Tipo '!$B$14,IF(D74=14,'Tipo '!$B$15,IF(D74=15,'Tipo '!$B$16,IF(D74=16,'Tipo '!$B$17,IF(D74=17,'Tipo '!$B$18,IF(D74=18,'Tipo '!$B$19,IF(D74=19,'Tipo '!$B$20,IF(D74=20,'Tipo '!$B$21,"No ha seleccionado un tipo de contrato válido"))))))))))))))))))))</f>
        <v>CONTRATOS DE PRESTACIÓN DE SERVICIOS PROFESIONALES Y DE APOYO A LA GESTIÓN</v>
      </c>
      <c r="F74" s="143" t="s">
        <v>107</v>
      </c>
      <c r="G74" s="143" t="s">
        <v>116</v>
      </c>
      <c r="H74" s="144" t="s">
        <v>354</v>
      </c>
      <c r="I74" s="144" t="s">
        <v>163</v>
      </c>
      <c r="J74" s="145">
        <v>45</v>
      </c>
      <c r="K74" s="146" t="str">
        <f>IF(J74=1,'Equivalencia BH-BMPT'!$D$2,IF(J74=2,'Equivalencia BH-BMPT'!$D$3,IF(J74=3,'Equivalencia BH-BMPT'!$D$4,IF(J74=4,'Equivalencia BH-BMPT'!$D$5,IF(J74=5,'Equivalencia BH-BMPT'!$D$6,IF(J74=6,'Equivalencia BH-BMPT'!$D$7,IF(J74=7,'Equivalencia BH-BMPT'!$D$8,IF(J74=8,'Equivalencia BH-BMPT'!$D$9,IF(J74=9,'Equivalencia BH-BMPT'!$D$10,IF(J74=10,'Equivalencia BH-BMPT'!$D$11,IF(J74=11,'Equivalencia BH-BMPT'!$D$12,IF(J74=12,'Equivalencia BH-BMPT'!$D$13,IF(J74=13,'Equivalencia BH-BMPT'!$D$14,IF(J74=14,'Equivalencia BH-BMPT'!$D$15,IF(J74=15,'Equivalencia BH-BMPT'!$D$16,IF(J74=16,'Equivalencia BH-BMPT'!$D$17,IF(J74=17,'Equivalencia BH-BMPT'!$D$18,IF(J74=18,'Equivalencia BH-BMPT'!$D$19,IF(J74=19,'Equivalencia BH-BMPT'!$D$20,IF(J74=20,'Equivalencia BH-BMPT'!$D$21,IF(J74=21,'Equivalencia BH-BMPT'!$D$22,IF(J74=22,'Equivalencia BH-BMPT'!$D$23,IF(J74=23,'Equivalencia BH-BMPT'!#REF!,IF(J74=24,'Equivalencia BH-BMPT'!$D$25,IF(J74=25,'Equivalencia BH-BMPT'!$D$26,IF(J74=26,'Equivalencia BH-BMPT'!$D$27,IF(J74=27,'Equivalencia BH-BMPT'!$D$28,IF(J74=28,'Equivalencia BH-BMPT'!$D$29,IF(J74=29,'Equivalencia BH-BMPT'!$D$30,IF(J74=30,'Equivalencia BH-BMPT'!$D$31,IF(J74=31,'Equivalencia BH-BMPT'!$D$32,IF(J74=32,'Equivalencia BH-BMPT'!$D$33,IF(J74=33,'Equivalencia BH-BMPT'!$D$34,IF(J74=34,'Equivalencia BH-BMPT'!$D$35,IF(J74=35,'Equivalencia BH-BMPT'!$D$36,IF(J74=36,'Equivalencia BH-BMPT'!$D$37,IF(J74=37,'Equivalencia BH-BMPT'!$D$38,IF(J74=38,'Equivalencia BH-BMPT'!#REF!,IF(J74=39,'Equivalencia BH-BMPT'!$D$40,IF(J74=40,'Equivalencia BH-BMPT'!$D$41,IF(J74=41,'Equivalencia BH-BMPT'!$D$42,IF(J74=42,'Equivalencia BH-BMPT'!$D$43,IF(J74=43,'Equivalencia BH-BMPT'!$D$44,IF(J74=44,'Equivalencia BH-BMPT'!$D$45,IF(J74=45,'Equivalencia BH-BMPT'!$D$46,"No ha seleccionado un número de programa")))))))))))))))))))))))))))))))))))))))))))))</f>
        <v>Gobernanza e influencia local, regional e internacional</v>
      </c>
      <c r="L74" s="147" t="s">
        <v>282</v>
      </c>
      <c r="M74" s="142">
        <v>12193355</v>
      </c>
      <c r="N74" s="148" t="s">
        <v>585</v>
      </c>
      <c r="O74" s="149">
        <v>59400000</v>
      </c>
      <c r="P74" s="150"/>
      <c r="Q74" s="151"/>
      <c r="R74" s="151"/>
      <c r="S74" s="151"/>
      <c r="T74" s="149">
        <f t="shared" si="6"/>
        <v>59400000</v>
      </c>
      <c r="U74" s="149">
        <v>54000000</v>
      </c>
      <c r="V74" s="152">
        <v>43124</v>
      </c>
      <c r="W74" s="152">
        <v>43132</v>
      </c>
      <c r="X74" s="152">
        <v>43465</v>
      </c>
      <c r="Y74" s="142">
        <v>330</v>
      </c>
      <c r="Z74" s="142">
        <v>0</v>
      </c>
      <c r="AA74" s="153"/>
      <c r="AB74" s="142"/>
      <c r="AC74" s="142" t="s">
        <v>954</v>
      </c>
      <c r="AD74" s="142"/>
      <c r="AE74" s="142"/>
      <c r="AF74" s="154">
        <f t="shared" si="2"/>
        <v>0.90909090909090906</v>
      </c>
      <c r="AG74" s="155"/>
      <c r="AH74" s="155" t="b">
        <f t="shared" si="1"/>
        <v>0</v>
      </c>
      <c r="AI74" s="156"/>
      <c r="AJ74" s="158"/>
      <c r="AK74" s="156"/>
    </row>
    <row r="75" spans="1:37" s="157" customFormat="1" ht="44.25" customHeight="1" thickBot="1" x14ac:dyDescent="0.3">
      <c r="A75" s="142">
        <v>63</v>
      </c>
      <c r="B75" s="142">
        <v>2018</v>
      </c>
      <c r="C75" s="143" t="s">
        <v>861</v>
      </c>
      <c r="D75" s="142">
        <v>5</v>
      </c>
      <c r="E75" s="143" t="str">
        <f>IF(D75=1,'Tipo '!$B$2,IF(D75=2,'Tipo '!$B$3,IF(D75=3,'Tipo '!$B$4,IF(D75=4,'Tipo '!$B$5,IF(D75=5,'Tipo '!$B$6,IF(D75=6,'Tipo '!$B$7,IF(D75=7,'Tipo '!$B$8,IF(D75=8,'Tipo '!$B$9,IF(D75=9,'Tipo '!$B$10,IF(D75=10,'Tipo '!$B$11,IF(D75=11,'Tipo '!$B$12,IF(D75=12,'Tipo '!$B$13,IF(D75=13,'Tipo '!$B$14,IF(D75=14,'Tipo '!$B$15,IF(D75=15,'Tipo '!$B$16,IF(D75=16,'Tipo '!$B$17,IF(D75=17,'Tipo '!$B$18,IF(D75=18,'Tipo '!$B$19,IF(D75=19,'Tipo '!$B$20,IF(D75=20,'Tipo '!$B$21,"No ha seleccionado un tipo de contrato válido"))))))))))))))))))))</f>
        <v>CONTRATOS DE PRESTACIÓN DE SERVICIOS PROFESIONALES Y DE APOYO A LA GESTIÓN</v>
      </c>
      <c r="F75" s="143" t="s">
        <v>107</v>
      </c>
      <c r="G75" s="143" t="s">
        <v>116</v>
      </c>
      <c r="H75" s="144" t="s">
        <v>355</v>
      </c>
      <c r="I75" s="144" t="s">
        <v>163</v>
      </c>
      <c r="J75" s="145">
        <v>45</v>
      </c>
      <c r="K75" s="146" t="str">
        <f>IF(J75=1,'Equivalencia BH-BMPT'!$D$2,IF(J75=2,'Equivalencia BH-BMPT'!$D$3,IF(J75=3,'Equivalencia BH-BMPT'!$D$4,IF(J75=4,'Equivalencia BH-BMPT'!$D$5,IF(J75=5,'Equivalencia BH-BMPT'!$D$6,IF(J75=6,'Equivalencia BH-BMPT'!$D$7,IF(J75=7,'Equivalencia BH-BMPT'!$D$8,IF(J75=8,'Equivalencia BH-BMPT'!$D$9,IF(J75=9,'Equivalencia BH-BMPT'!$D$10,IF(J75=10,'Equivalencia BH-BMPT'!$D$11,IF(J75=11,'Equivalencia BH-BMPT'!$D$12,IF(J75=12,'Equivalencia BH-BMPT'!$D$13,IF(J75=13,'Equivalencia BH-BMPT'!$D$14,IF(J75=14,'Equivalencia BH-BMPT'!$D$15,IF(J75=15,'Equivalencia BH-BMPT'!$D$16,IF(J75=16,'Equivalencia BH-BMPT'!$D$17,IF(J75=17,'Equivalencia BH-BMPT'!$D$18,IF(J75=18,'Equivalencia BH-BMPT'!$D$19,IF(J75=19,'Equivalencia BH-BMPT'!$D$20,IF(J75=20,'Equivalencia BH-BMPT'!$D$21,IF(J75=21,'Equivalencia BH-BMPT'!$D$22,IF(J75=22,'Equivalencia BH-BMPT'!$D$23,IF(J75=23,'Equivalencia BH-BMPT'!#REF!,IF(J75=24,'Equivalencia BH-BMPT'!$D$25,IF(J75=25,'Equivalencia BH-BMPT'!$D$26,IF(J75=26,'Equivalencia BH-BMPT'!$D$27,IF(J75=27,'Equivalencia BH-BMPT'!$D$28,IF(J75=28,'Equivalencia BH-BMPT'!$D$29,IF(J75=29,'Equivalencia BH-BMPT'!$D$30,IF(J75=30,'Equivalencia BH-BMPT'!$D$31,IF(J75=31,'Equivalencia BH-BMPT'!$D$32,IF(J75=32,'Equivalencia BH-BMPT'!$D$33,IF(J75=33,'Equivalencia BH-BMPT'!$D$34,IF(J75=34,'Equivalencia BH-BMPT'!$D$35,IF(J75=35,'Equivalencia BH-BMPT'!$D$36,IF(J75=36,'Equivalencia BH-BMPT'!$D$37,IF(J75=37,'Equivalencia BH-BMPT'!$D$38,IF(J75=38,'Equivalencia BH-BMPT'!#REF!,IF(J75=39,'Equivalencia BH-BMPT'!$D$40,IF(J75=40,'Equivalencia BH-BMPT'!$D$41,IF(J75=41,'Equivalencia BH-BMPT'!$D$42,IF(J75=42,'Equivalencia BH-BMPT'!$D$43,IF(J75=43,'Equivalencia BH-BMPT'!$D$44,IF(J75=44,'Equivalencia BH-BMPT'!$D$45,IF(J75=45,'Equivalencia BH-BMPT'!$D$46,"No ha seleccionado un número de programa")))))))))))))))))))))))))))))))))))))))))))))</f>
        <v>Gobernanza e influencia local, regional e internacional</v>
      </c>
      <c r="L75" s="147" t="s">
        <v>282</v>
      </c>
      <c r="M75" s="142">
        <v>79148777</v>
      </c>
      <c r="N75" s="148" t="s">
        <v>586</v>
      </c>
      <c r="O75" s="149">
        <v>57200000</v>
      </c>
      <c r="P75" s="150"/>
      <c r="Q75" s="151"/>
      <c r="R75" s="151">
        <v>1</v>
      </c>
      <c r="S75" s="151">
        <v>3466666</v>
      </c>
      <c r="T75" s="149">
        <f t="shared" si="6"/>
        <v>60666666</v>
      </c>
      <c r="U75" s="149">
        <v>52000000</v>
      </c>
      <c r="V75" s="152">
        <v>43124</v>
      </c>
      <c r="W75" s="152">
        <v>43132</v>
      </c>
      <c r="X75" s="152">
        <v>43465</v>
      </c>
      <c r="Y75" s="142">
        <v>330</v>
      </c>
      <c r="Z75" s="142">
        <v>19.999996153846151</v>
      </c>
      <c r="AA75" s="153"/>
      <c r="AB75" s="142"/>
      <c r="AC75" s="142" t="s">
        <v>954</v>
      </c>
      <c r="AD75" s="142"/>
      <c r="AE75" s="142"/>
      <c r="AF75" s="154">
        <f t="shared" si="2"/>
        <v>0.85714286656200955</v>
      </c>
      <c r="AG75" s="155"/>
      <c r="AH75" s="155" t="b">
        <f t="shared" si="1"/>
        <v>0</v>
      </c>
      <c r="AI75" s="156"/>
      <c r="AJ75" s="158"/>
      <c r="AK75" s="156"/>
    </row>
    <row r="76" spans="1:37" s="157" customFormat="1" ht="44.25" customHeight="1" thickBot="1" x14ac:dyDescent="0.3">
      <c r="A76" s="142">
        <v>65</v>
      </c>
      <c r="B76" s="142">
        <v>2018</v>
      </c>
      <c r="C76" s="143" t="s">
        <v>862</v>
      </c>
      <c r="D76" s="142">
        <v>5</v>
      </c>
      <c r="E76" s="143" t="str">
        <f>IF(D76=1,'Tipo '!$B$2,IF(D76=2,'Tipo '!$B$3,IF(D76=3,'Tipo '!$B$4,IF(D76=4,'Tipo '!$B$5,IF(D76=5,'Tipo '!$B$6,IF(D76=6,'Tipo '!$B$7,IF(D76=7,'Tipo '!$B$8,IF(D76=8,'Tipo '!$B$9,IF(D76=9,'Tipo '!$B$10,IF(D76=10,'Tipo '!$B$11,IF(D76=11,'Tipo '!$B$12,IF(D76=12,'Tipo '!$B$13,IF(D76=13,'Tipo '!$B$14,IF(D76=14,'Tipo '!$B$15,IF(D76=15,'Tipo '!$B$16,IF(D76=16,'Tipo '!$B$17,IF(D76=17,'Tipo '!$B$18,IF(D76=18,'Tipo '!$B$19,IF(D76=19,'Tipo '!$B$20,IF(D76=20,'Tipo '!$B$21,"No ha seleccionado un tipo de contrato válido"))))))))))))))))))))</f>
        <v>CONTRATOS DE PRESTACIÓN DE SERVICIOS PROFESIONALES Y DE APOYO A LA GESTIÓN</v>
      </c>
      <c r="F76" s="143" t="s">
        <v>107</v>
      </c>
      <c r="G76" s="143" t="s">
        <v>116</v>
      </c>
      <c r="H76" s="144" t="s">
        <v>370</v>
      </c>
      <c r="I76" s="144" t="s">
        <v>163</v>
      </c>
      <c r="J76" s="145">
        <v>45</v>
      </c>
      <c r="K76" s="146" t="str">
        <f>IF(J76=1,'Equivalencia BH-BMPT'!$D$2,IF(J76=2,'Equivalencia BH-BMPT'!$D$3,IF(J76=3,'Equivalencia BH-BMPT'!$D$4,IF(J76=4,'Equivalencia BH-BMPT'!$D$5,IF(J76=5,'Equivalencia BH-BMPT'!$D$6,IF(J76=6,'Equivalencia BH-BMPT'!$D$7,IF(J76=7,'Equivalencia BH-BMPT'!$D$8,IF(J76=8,'Equivalencia BH-BMPT'!$D$9,IF(J76=9,'Equivalencia BH-BMPT'!$D$10,IF(J76=10,'Equivalencia BH-BMPT'!$D$11,IF(J76=11,'Equivalencia BH-BMPT'!$D$12,IF(J76=12,'Equivalencia BH-BMPT'!$D$13,IF(J76=13,'Equivalencia BH-BMPT'!$D$14,IF(J76=14,'Equivalencia BH-BMPT'!$D$15,IF(J76=15,'Equivalencia BH-BMPT'!$D$16,IF(J76=16,'Equivalencia BH-BMPT'!$D$17,IF(J76=17,'Equivalencia BH-BMPT'!$D$18,IF(J76=18,'Equivalencia BH-BMPT'!$D$19,IF(J76=19,'Equivalencia BH-BMPT'!$D$20,IF(J76=20,'Equivalencia BH-BMPT'!$D$21,IF(J76=21,'Equivalencia BH-BMPT'!$D$22,IF(J76=22,'Equivalencia BH-BMPT'!$D$23,IF(J76=23,'Equivalencia BH-BMPT'!#REF!,IF(J76=24,'Equivalencia BH-BMPT'!$D$25,IF(J76=25,'Equivalencia BH-BMPT'!$D$26,IF(J76=26,'Equivalencia BH-BMPT'!$D$27,IF(J76=27,'Equivalencia BH-BMPT'!$D$28,IF(J76=28,'Equivalencia BH-BMPT'!$D$29,IF(J76=29,'Equivalencia BH-BMPT'!$D$30,IF(J76=30,'Equivalencia BH-BMPT'!$D$31,IF(J76=31,'Equivalencia BH-BMPT'!$D$32,IF(J76=32,'Equivalencia BH-BMPT'!$D$33,IF(J76=33,'Equivalencia BH-BMPT'!$D$34,IF(J76=34,'Equivalencia BH-BMPT'!$D$35,IF(J76=35,'Equivalencia BH-BMPT'!$D$36,IF(J76=36,'Equivalencia BH-BMPT'!$D$37,IF(J76=37,'Equivalencia BH-BMPT'!$D$38,IF(J76=38,'Equivalencia BH-BMPT'!#REF!,IF(J76=39,'Equivalencia BH-BMPT'!$D$40,IF(J76=40,'Equivalencia BH-BMPT'!$D$41,IF(J76=41,'Equivalencia BH-BMPT'!$D$42,IF(J76=42,'Equivalencia BH-BMPT'!$D$43,IF(J76=43,'Equivalencia BH-BMPT'!$D$44,IF(J76=44,'Equivalencia BH-BMPT'!$D$45,IF(J76=45,'Equivalencia BH-BMPT'!$D$46,"No ha seleccionado un número de programa")))))))))))))))))))))))))))))))))))))))))))))</f>
        <v>Gobernanza e influencia local, regional e internacional</v>
      </c>
      <c r="L76" s="147" t="s">
        <v>282</v>
      </c>
      <c r="M76" s="142">
        <v>1030646441</v>
      </c>
      <c r="N76" s="148" t="s">
        <v>587</v>
      </c>
      <c r="O76" s="149">
        <v>24200000</v>
      </c>
      <c r="P76" s="150"/>
      <c r="Q76" s="151"/>
      <c r="R76" s="151">
        <v>1</v>
      </c>
      <c r="S76" s="151">
        <v>1466666</v>
      </c>
      <c r="T76" s="149">
        <f t="shared" si="6"/>
        <v>25666666</v>
      </c>
      <c r="U76" s="149">
        <v>22000000</v>
      </c>
      <c r="V76" s="152">
        <v>43125</v>
      </c>
      <c r="W76" s="152">
        <v>43132</v>
      </c>
      <c r="X76" s="152">
        <v>43465</v>
      </c>
      <c r="Y76" s="142">
        <v>330</v>
      </c>
      <c r="Z76" s="142">
        <v>19.999990909090911</v>
      </c>
      <c r="AA76" s="153"/>
      <c r="AB76" s="142"/>
      <c r="AC76" s="142" t="s">
        <v>954</v>
      </c>
      <c r="AD76" s="142"/>
      <c r="AE76" s="142"/>
      <c r="AF76" s="154">
        <f t="shared" si="2"/>
        <v>0.85714287940630851</v>
      </c>
      <c r="AG76" s="155"/>
      <c r="AH76" s="155" t="b">
        <f t="shared" si="1"/>
        <v>0</v>
      </c>
      <c r="AI76" s="156"/>
      <c r="AJ76" s="158"/>
      <c r="AK76" s="156"/>
    </row>
    <row r="77" spans="1:37" s="157" customFormat="1" ht="44.25" customHeight="1" thickBot="1" x14ac:dyDescent="0.3">
      <c r="A77" s="142">
        <v>66</v>
      </c>
      <c r="B77" s="142">
        <v>2018</v>
      </c>
      <c r="C77" s="143" t="s">
        <v>863</v>
      </c>
      <c r="D77" s="142">
        <v>5</v>
      </c>
      <c r="E77" s="143" t="str">
        <f>IF(D77=1,'Tipo '!$B$2,IF(D77=2,'Tipo '!$B$3,IF(D77=3,'Tipo '!$B$4,IF(D77=4,'Tipo '!$B$5,IF(D77=5,'Tipo '!$B$6,IF(D77=6,'Tipo '!$B$7,IF(D77=7,'Tipo '!$B$8,IF(D77=8,'Tipo '!$B$9,IF(D77=9,'Tipo '!$B$10,IF(D77=10,'Tipo '!$B$11,IF(D77=11,'Tipo '!$B$12,IF(D77=12,'Tipo '!$B$13,IF(D77=13,'Tipo '!$B$14,IF(D77=14,'Tipo '!$B$15,IF(D77=15,'Tipo '!$B$16,IF(D77=16,'Tipo '!$B$17,IF(D77=17,'Tipo '!$B$18,IF(D77=18,'Tipo '!$B$19,IF(D77=19,'Tipo '!$B$20,IF(D77=20,'Tipo '!$B$21,"No ha seleccionado un tipo de contrato válido"))))))))))))))))))))</f>
        <v>CONTRATOS DE PRESTACIÓN DE SERVICIOS PROFESIONALES Y DE APOYO A LA GESTIÓN</v>
      </c>
      <c r="F77" s="143" t="s">
        <v>107</v>
      </c>
      <c r="G77" s="143" t="s">
        <v>116</v>
      </c>
      <c r="H77" s="144" t="s">
        <v>356</v>
      </c>
      <c r="I77" s="144" t="s">
        <v>163</v>
      </c>
      <c r="J77" s="145">
        <v>45</v>
      </c>
      <c r="K77" s="146" t="str">
        <f>IF(J77=1,'Equivalencia BH-BMPT'!$D$2,IF(J77=2,'Equivalencia BH-BMPT'!$D$3,IF(J77=3,'Equivalencia BH-BMPT'!$D$4,IF(J77=4,'Equivalencia BH-BMPT'!$D$5,IF(J77=5,'Equivalencia BH-BMPT'!$D$6,IF(J77=6,'Equivalencia BH-BMPT'!$D$7,IF(J77=7,'Equivalencia BH-BMPT'!$D$8,IF(J77=8,'Equivalencia BH-BMPT'!$D$9,IF(J77=9,'Equivalencia BH-BMPT'!$D$10,IF(J77=10,'Equivalencia BH-BMPT'!$D$11,IF(J77=11,'Equivalencia BH-BMPT'!$D$12,IF(J77=12,'Equivalencia BH-BMPT'!$D$13,IF(J77=13,'Equivalencia BH-BMPT'!$D$14,IF(J77=14,'Equivalencia BH-BMPT'!$D$15,IF(J77=15,'Equivalencia BH-BMPT'!$D$16,IF(J77=16,'Equivalencia BH-BMPT'!$D$17,IF(J77=17,'Equivalencia BH-BMPT'!$D$18,IF(J77=18,'Equivalencia BH-BMPT'!$D$19,IF(J77=19,'Equivalencia BH-BMPT'!$D$20,IF(J77=20,'Equivalencia BH-BMPT'!$D$21,IF(J77=21,'Equivalencia BH-BMPT'!$D$22,IF(J77=22,'Equivalencia BH-BMPT'!$D$23,IF(J77=23,'Equivalencia BH-BMPT'!#REF!,IF(J77=24,'Equivalencia BH-BMPT'!$D$25,IF(J77=25,'Equivalencia BH-BMPT'!$D$26,IF(J77=26,'Equivalencia BH-BMPT'!$D$27,IF(J77=27,'Equivalencia BH-BMPT'!$D$28,IF(J77=28,'Equivalencia BH-BMPT'!$D$29,IF(J77=29,'Equivalencia BH-BMPT'!$D$30,IF(J77=30,'Equivalencia BH-BMPT'!$D$31,IF(J77=31,'Equivalencia BH-BMPT'!$D$32,IF(J77=32,'Equivalencia BH-BMPT'!$D$33,IF(J77=33,'Equivalencia BH-BMPT'!$D$34,IF(J77=34,'Equivalencia BH-BMPT'!$D$35,IF(J77=35,'Equivalencia BH-BMPT'!$D$36,IF(J77=36,'Equivalencia BH-BMPT'!$D$37,IF(J77=37,'Equivalencia BH-BMPT'!$D$38,IF(J77=38,'Equivalencia BH-BMPT'!#REF!,IF(J77=39,'Equivalencia BH-BMPT'!$D$40,IF(J77=40,'Equivalencia BH-BMPT'!$D$41,IF(J77=41,'Equivalencia BH-BMPT'!$D$42,IF(J77=42,'Equivalencia BH-BMPT'!$D$43,IF(J77=43,'Equivalencia BH-BMPT'!$D$44,IF(J77=44,'Equivalencia BH-BMPT'!$D$45,IF(J77=45,'Equivalencia BH-BMPT'!$D$46,"No ha seleccionado un número de programa")))))))))))))))))))))))))))))))))))))))))))))</f>
        <v>Gobernanza e influencia local, regional e internacional</v>
      </c>
      <c r="L77" s="147" t="s">
        <v>282</v>
      </c>
      <c r="M77" s="142">
        <v>53131435</v>
      </c>
      <c r="N77" s="148" t="s">
        <v>588</v>
      </c>
      <c r="O77" s="149">
        <v>24200000</v>
      </c>
      <c r="P77" s="150"/>
      <c r="Q77" s="151"/>
      <c r="R77" s="151">
        <v>1</v>
      </c>
      <c r="S77" s="151">
        <v>1466666</v>
      </c>
      <c r="T77" s="149">
        <f t="shared" si="6"/>
        <v>25666666</v>
      </c>
      <c r="U77" s="149">
        <v>22000000</v>
      </c>
      <c r="V77" s="152">
        <v>43124</v>
      </c>
      <c r="W77" s="152">
        <v>43132</v>
      </c>
      <c r="X77" s="152">
        <v>43465</v>
      </c>
      <c r="Y77" s="142">
        <v>330</v>
      </c>
      <c r="Z77" s="142">
        <v>19.999990909090911</v>
      </c>
      <c r="AA77" s="153"/>
      <c r="AB77" s="142"/>
      <c r="AC77" s="142" t="s">
        <v>954</v>
      </c>
      <c r="AD77" s="142"/>
      <c r="AE77" s="142"/>
      <c r="AF77" s="154">
        <f t="shared" si="2"/>
        <v>0.85714287940630851</v>
      </c>
      <c r="AG77" s="155"/>
      <c r="AH77" s="155" t="b">
        <f t="shared" si="1"/>
        <v>0</v>
      </c>
      <c r="AI77" s="156"/>
      <c r="AJ77" s="158"/>
      <c r="AK77" s="156"/>
    </row>
    <row r="78" spans="1:37" s="157" customFormat="1" ht="44.25" customHeight="1" thickBot="1" x14ac:dyDescent="0.3">
      <c r="A78" s="142">
        <v>67</v>
      </c>
      <c r="B78" s="142">
        <v>2018</v>
      </c>
      <c r="C78" s="143" t="s">
        <v>864</v>
      </c>
      <c r="D78" s="142">
        <v>5</v>
      </c>
      <c r="E78" s="143" t="str">
        <f>IF(D78=1,'Tipo '!$B$2,IF(D78=2,'Tipo '!$B$3,IF(D78=3,'Tipo '!$B$4,IF(D78=4,'Tipo '!$B$5,IF(D78=5,'Tipo '!$B$6,IF(D78=6,'Tipo '!$B$7,IF(D78=7,'Tipo '!$B$8,IF(D78=8,'Tipo '!$B$9,IF(D78=9,'Tipo '!$B$10,IF(D78=10,'Tipo '!$B$11,IF(D78=11,'Tipo '!$B$12,IF(D78=12,'Tipo '!$B$13,IF(D78=13,'Tipo '!$B$14,IF(D78=14,'Tipo '!$B$15,IF(D78=15,'Tipo '!$B$16,IF(D78=16,'Tipo '!$B$17,IF(D78=17,'Tipo '!$B$18,IF(D78=18,'Tipo '!$B$19,IF(D78=19,'Tipo '!$B$20,IF(D78=20,'Tipo '!$B$21,"No ha seleccionado un tipo de contrato válido"))))))))))))))))))))</f>
        <v>CONTRATOS DE PRESTACIÓN DE SERVICIOS PROFESIONALES Y DE APOYO A LA GESTIÓN</v>
      </c>
      <c r="F78" s="143" t="s">
        <v>107</v>
      </c>
      <c r="G78" s="143" t="s">
        <v>116</v>
      </c>
      <c r="H78" s="144" t="s">
        <v>357</v>
      </c>
      <c r="I78" s="144" t="s">
        <v>163</v>
      </c>
      <c r="J78" s="145">
        <v>45</v>
      </c>
      <c r="K78" s="146" t="str">
        <f>IF(J78=1,'Equivalencia BH-BMPT'!$D$2,IF(J78=2,'Equivalencia BH-BMPT'!$D$3,IF(J78=3,'Equivalencia BH-BMPT'!$D$4,IF(J78=4,'Equivalencia BH-BMPT'!$D$5,IF(J78=5,'Equivalencia BH-BMPT'!$D$6,IF(J78=6,'Equivalencia BH-BMPT'!$D$7,IF(J78=7,'Equivalencia BH-BMPT'!$D$8,IF(J78=8,'Equivalencia BH-BMPT'!$D$9,IF(J78=9,'Equivalencia BH-BMPT'!$D$10,IF(J78=10,'Equivalencia BH-BMPT'!$D$11,IF(J78=11,'Equivalencia BH-BMPT'!$D$12,IF(J78=12,'Equivalencia BH-BMPT'!$D$13,IF(J78=13,'Equivalencia BH-BMPT'!$D$14,IF(J78=14,'Equivalencia BH-BMPT'!$D$15,IF(J78=15,'Equivalencia BH-BMPT'!$D$16,IF(J78=16,'Equivalencia BH-BMPT'!$D$17,IF(J78=17,'Equivalencia BH-BMPT'!$D$18,IF(J78=18,'Equivalencia BH-BMPT'!$D$19,IF(J78=19,'Equivalencia BH-BMPT'!$D$20,IF(J78=20,'Equivalencia BH-BMPT'!$D$21,IF(J78=21,'Equivalencia BH-BMPT'!$D$22,IF(J78=22,'Equivalencia BH-BMPT'!$D$23,IF(J78=23,'Equivalencia BH-BMPT'!#REF!,IF(J78=24,'Equivalencia BH-BMPT'!$D$25,IF(J78=25,'Equivalencia BH-BMPT'!$D$26,IF(J78=26,'Equivalencia BH-BMPT'!$D$27,IF(J78=27,'Equivalencia BH-BMPT'!$D$28,IF(J78=28,'Equivalencia BH-BMPT'!$D$29,IF(J78=29,'Equivalencia BH-BMPT'!$D$30,IF(J78=30,'Equivalencia BH-BMPT'!$D$31,IF(J78=31,'Equivalencia BH-BMPT'!$D$32,IF(J78=32,'Equivalencia BH-BMPT'!$D$33,IF(J78=33,'Equivalencia BH-BMPT'!$D$34,IF(J78=34,'Equivalencia BH-BMPT'!$D$35,IF(J78=35,'Equivalencia BH-BMPT'!$D$36,IF(J78=36,'Equivalencia BH-BMPT'!$D$37,IF(J78=37,'Equivalencia BH-BMPT'!$D$38,IF(J78=38,'Equivalencia BH-BMPT'!#REF!,IF(J78=39,'Equivalencia BH-BMPT'!$D$40,IF(J78=40,'Equivalencia BH-BMPT'!$D$41,IF(J78=41,'Equivalencia BH-BMPT'!$D$42,IF(J78=42,'Equivalencia BH-BMPT'!$D$43,IF(J78=43,'Equivalencia BH-BMPT'!$D$44,IF(J78=44,'Equivalencia BH-BMPT'!$D$45,IF(J78=45,'Equivalencia BH-BMPT'!$D$46,"No ha seleccionado un número de programa")))))))))))))))))))))))))))))))))))))))))))))</f>
        <v>Gobernanza e influencia local, regional e internacional</v>
      </c>
      <c r="L78" s="147" t="s">
        <v>282</v>
      </c>
      <c r="M78" s="142">
        <v>1022360217</v>
      </c>
      <c r="N78" s="148" t="s">
        <v>589</v>
      </c>
      <c r="O78" s="149">
        <v>24200000</v>
      </c>
      <c r="P78" s="150"/>
      <c r="Q78" s="151"/>
      <c r="R78" s="151">
        <v>1</v>
      </c>
      <c r="S78" s="151">
        <v>1466666</v>
      </c>
      <c r="T78" s="149">
        <f t="shared" si="6"/>
        <v>25666666</v>
      </c>
      <c r="U78" s="149">
        <v>22000000</v>
      </c>
      <c r="V78" s="152">
        <v>43124</v>
      </c>
      <c r="W78" s="152">
        <v>43132</v>
      </c>
      <c r="X78" s="152">
        <v>43465</v>
      </c>
      <c r="Y78" s="142">
        <v>330</v>
      </c>
      <c r="Z78" s="142">
        <v>19.999990909090911</v>
      </c>
      <c r="AA78" s="153"/>
      <c r="AB78" s="142"/>
      <c r="AC78" s="142" t="s">
        <v>954</v>
      </c>
      <c r="AD78" s="142"/>
      <c r="AE78" s="142"/>
      <c r="AF78" s="154">
        <f t="shared" si="2"/>
        <v>0.85714287940630851</v>
      </c>
      <c r="AG78" s="155"/>
      <c r="AH78" s="155" t="b">
        <f t="shared" ref="AH78:AH141" si="7">IF(I78="Funcionamiento",J78=0,J78="")</f>
        <v>0</v>
      </c>
      <c r="AI78" s="156"/>
      <c r="AJ78" s="158"/>
      <c r="AK78" s="156"/>
    </row>
    <row r="79" spans="1:37" s="157" customFormat="1" ht="44.25" customHeight="1" thickBot="1" x14ac:dyDescent="0.3">
      <c r="A79" s="142">
        <v>68</v>
      </c>
      <c r="B79" s="142">
        <v>2018</v>
      </c>
      <c r="C79" s="143" t="s">
        <v>865</v>
      </c>
      <c r="D79" s="142">
        <v>5</v>
      </c>
      <c r="E79" s="143" t="str">
        <f>IF(D79=1,'Tipo '!$B$2,IF(D79=2,'Tipo '!$B$3,IF(D79=3,'Tipo '!$B$4,IF(D79=4,'Tipo '!$B$5,IF(D79=5,'Tipo '!$B$6,IF(D79=6,'Tipo '!$B$7,IF(D79=7,'Tipo '!$B$8,IF(D79=8,'Tipo '!$B$9,IF(D79=9,'Tipo '!$B$10,IF(D79=10,'Tipo '!$B$11,IF(D79=11,'Tipo '!$B$12,IF(D79=12,'Tipo '!$B$13,IF(D79=13,'Tipo '!$B$14,IF(D79=14,'Tipo '!$B$15,IF(D79=15,'Tipo '!$B$16,IF(D79=16,'Tipo '!$B$17,IF(D79=17,'Tipo '!$B$18,IF(D79=18,'Tipo '!$B$19,IF(D79=19,'Tipo '!$B$20,IF(D79=20,'Tipo '!$B$21,"No ha seleccionado un tipo de contrato válido"))))))))))))))))))))</f>
        <v>CONTRATOS DE PRESTACIÓN DE SERVICIOS PROFESIONALES Y DE APOYO A LA GESTIÓN</v>
      </c>
      <c r="F79" s="143" t="s">
        <v>107</v>
      </c>
      <c r="G79" s="143" t="s">
        <v>116</v>
      </c>
      <c r="H79" s="144" t="s">
        <v>358</v>
      </c>
      <c r="I79" s="144" t="s">
        <v>163</v>
      </c>
      <c r="J79" s="145">
        <v>45</v>
      </c>
      <c r="K79" s="146" t="str">
        <f>IF(J79=1,'Equivalencia BH-BMPT'!$D$2,IF(J79=2,'Equivalencia BH-BMPT'!$D$3,IF(J79=3,'Equivalencia BH-BMPT'!$D$4,IF(J79=4,'Equivalencia BH-BMPT'!$D$5,IF(J79=5,'Equivalencia BH-BMPT'!$D$6,IF(J79=6,'Equivalencia BH-BMPT'!$D$7,IF(J79=7,'Equivalencia BH-BMPT'!$D$8,IF(J79=8,'Equivalencia BH-BMPT'!$D$9,IF(J79=9,'Equivalencia BH-BMPT'!$D$10,IF(J79=10,'Equivalencia BH-BMPT'!$D$11,IF(J79=11,'Equivalencia BH-BMPT'!$D$12,IF(J79=12,'Equivalencia BH-BMPT'!$D$13,IF(J79=13,'Equivalencia BH-BMPT'!$D$14,IF(J79=14,'Equivalencia BH-BMPT'!$D$15,IF(J79=15,'Equivalencia BH-BMPT'!$D$16,IF(J79=16,'Equivalencia BH-BMPT'!$D$17,IF(J79=17,'Equivalencia BH-BMPT'!$D$18,IF(J79=18,'Equivalencia BH-BMPT'!$D$19,IF(J79=19,'Equivalencia BH-BMPT'!$D$20,IF(J79=20,'Equivalencia BH-BMPT'!$D$21,IF(J79=21,'Equivalencia BH-BMPT'!$D$22,IF(J79=22,'Equivalencia BH-BMPT'!$D$23,IF(J79=23,'Equivalencia BH-BMPT'!#REF!,IF(J79=24,'Equivalencia BH-BMPT'!$D$25,IF(J79=25,'Equivalencia BH-BMPT'!$D$26,IF(J79=26,'Equivalencia BH-BMPT'!$D$27,IF(J79=27,'Equivalencia BH-BMPT'!$D$28,IF(J79=28,'Equivalencia BH-BMPT'!$D$29,IF(J79=29,'Equivalencia BH-BMPT'!$D$30,IF(J79=30,'Equivalencia BH-BMPT'!$D$31,IF(J79=31,'Equivalencia BH-BMPT'!$D$32,IF(J79=32,'Equivalencia BH-BMPT'!$D$33,IF(J79=33,'Equivalencia BH-BMPT'!$D$34,IF(J79=34,'Equivalencia BH-BMPT'!$D$35,IF(J79=35,'Equivalencia BH-BMPT'!$D$36,IF(J79=36,'Equivalencia BH-BMPT'!$D$37,IF(J79=37,'Equivalencia BH-BMPT'!$D$38,IF(J79=38,'Equivalencia BH-BMPT'!#REF!,IF(J79=39,'Equivalencia BH-BMPT'!$D$40,IF(J79=40,'Equivalencia BH-BMPT'!$D$41,IF(J79=41,'Equivalencia BH-BMPT'!$D$42,IF(J79=42,'Equivalencia BH-BMPT'!$D$43,IF(J79=43,'Equivalencia BH-BMPT'!$D$44,IF(J79=44,'Equivalencia BH-BMPT'!$D$45,IF(J79=45,'Equivalencia BH-BMPT'!$D$46,"No ha seleccionado un número de programa")))))))))))))))))))))))))))))))))))))))))))))</f>
        <v>Gobernanza e influencia local, regional e internacional</v>
      </c>
      <c r="L79" s="147" t="s">
        <v>282</v>
      </c>
      <c r="M79" s="142">
        <v>52097227</v>
      </c>
      <c r="N79" s="148" t="s">
        <v>590</v>
      </c>
      <c r="O79" s="149">
        <v>24200000</v>
      </c>
      <c r="P79" s="150"/>
      <c r="Q79" s="151"/>
      <c r="R79" s="151">
        <v>1</v>
      </c>
      <c r="S79" s="151">
        <v>1466666</v>
      </c>
      <c r="T79" s="149">
        <f t="shared" si="6"/>
        <v>25666666</v>
      </c>
      <c r="U79" s="149">
        <v>22000000</v>
      </c>
      <c r="V79" s="152">
        <v>43125</v>
      </c>
      <c r="W79" s="152">
        <v>43132</v>
      </c>
      <c r="X79" s="152">
        <v>43465</v>
      </c>
      <c r="Y79" s="142">
        <v>330</v>
      </c>
      <c r="Z79" s="142">
        <v>19.999990909090911</v>
      </c>
      <c r="AA79" s="153"/>
      <c r="AB79" s="142"/>
      <c r="AC79" s="142" t="s">
        <v>954</v>
      </c>
      <c r="AD79" s="142"/>
      <c r="AE79" s="142"/>
      <c r="AF79" s="154">
        <f t="shared" si="2"/>
        <v>0.85714287940630851</v>
      </c>
      <c r="AG79" s="155"/>
      <c r="AH79" s="155" t="b">
        <f t="shared" si="7"/>
        <v>0</v>
      </c>
      <c r="AI79" s="156"/>
      <c r="AJ79" s="158"/>
      <c r="AK79" s="156"/>
    </row>
    <row r="80" spans="1:37" s="157" customFormat="1" ht="44.25" customHeight="1" thickBot="1" x14ac:dyDescent="0.3">
      <c r="A80" s="142">
        <v>69</v>
      </c>
      <c r="B80" s="142">
        <v>2018</v>
      </c>
      <c r="C80" s="143" t="s">
        <v>866</v>
      </c>
      <c r="D80" s="142">
        <v>5</v>
      </c>
      <c r="E80" s="143" t="str">
        <f>IF(D80=1,'Tipo '!$B$2,IF(D80=2,'Tipo '!$B$3,IF(D80=3,'Tipo '!$B$4,IF(D80=4,'Tipo '!$B$5,IF(D80=5,'Tipo '!$B$6,IF(D80=6,'Tipo '!$B$7,IF(D80=7,'Tipo '!$B$8,IF(D80=8,'Tipo '!$B$9,IF(D80=9,'Tipo '!$B$10,IF(D80=10,'Tipo '!$B$11,IF(D80=11,'Tipo '!$B$12,IF(D80=12,'Tipo '!$B$13,IF(D80=13,'Tipo '!$B$14,IF(D80=14,'Tipo '!$B$15,IF(D80=15,'Tipo '!$B$16,IF(D80=16,'Tipo '!$B$17,IF(D80=17,'Tipo '!$B$18,IF(D80=18,'Tipo '!$B$19,IF(D80=19,'Tipo '!$B$20,IF(D80=20,'Tipo '!$B$21,"No ha seleccionado un tipo de contrato válido"))))))))))))))))))))</f>
        <v>CONTRATOS DE PRESTACIÓN DE SERVICIOS PROFESIONALES Y DE APOYO A LA GESTIÓN</v>
      </c>
      <c r="F80" s="143" t="s">
        <v>107</v>
      </c>
      <c r="G80" s="143" t="s">
        <v>116</v>
      </c>
      <c r="H80" s="144" t="s">
        <v>359</v>
      </c>
      <c r="I80" s="144" t="s">
        <v>163</v>
      </c>
      <c r="J80" s="145">
        <v>45</v>
      </c>
      <c r="K80" s="146" t="str">
        <f>IF(J80=1,'Equivalencia BH-BMPT'!$D$2,IF(J80=2,'Equivalencia BH-BMPT'!$D$3,IF(J80=3,'Equivalencia BH-BMPT'!$D$4,IF(J80=4,'Equivalencia BH-BMPT'!$D$5,IF(J80=5,'Equivalencia BH-BMPT'!$D$6,IF(J80=6,'Equivalencia BH-BMPT'!$D$7,IF(J80=7,'Equivalencia BH-BMPT'!$D$8,IF(J80=8,'Equivalencia BH-BMPT'!$D$9,IF(J80=9,'Equivalencia BH-BMPT'!$D$10,IF(J80=10,'Equivalencia BH-BMPT'!$D$11,IF(J80=11,'Equivalencia BH-BMPT'!$D$12,IF(J80=12,'Equivalencia BH-BMPT'!$D$13,IF(J80=13,'Equivalencia BH-BMPT'!$D$14,IF(J80=14,'Equivalencia BH-BMPT'!$D$15,IF(J80=15,'Equivalencia BH-BMPT'!$D$16,IF(J80=16,'Equivalencia BH-BMPT'!$D$17,IF(J80=17,'Equivalencia BH-BMPT'!$D$18,IF(J80=18,'Equivalencia BH-BMPT'!$D$19,IF(J80=19,'Equivalencia BH-BMPT'!$D$20,IF(J80=20,'Equivalencia BH-BMPT'!$D$21,IF(J80=21,'Equivalencia BH-BMPT'!$D$22,IF(J80=22,'Equivalencia BH-BMPT'!$D$23,IF(J80=23,'Equivalencia BH-BMPT'!#REF!,IF(J80=24,'Equivalencia BH-BMPT'!$D$25,IF(J80=25,'Equivalencia BH-BMPT'!$D$26,IF(J80=26,'Equivalencia BH-BMPT'!$D$27,IF(J80=27,'Equivalencia BH-BMPT'!$D$28,IF(J80=28,'Equivalencia BH-BMPT'!$D$29,IF(J80=29,'Equivalencia BH-BMPT'!$D$30,IF(J80=30,'Equivalencia BH-BMPT'!$D$31,IF(J80=31,'Equivalencia BH-BMPT'!$D$32,IF(J80=32,'Equivalencia BH-BMPT'!$D$33,IF(J80=33,'Equivalencia BH-BMPT'!$D$34,IF(J80=34,'Equivalencia BH-BMPT'!$D$35,IF(J80=35,'Equivalencia BH-BMPT'!$D$36,IF(J80=36,'Equivalencia BH-BMPT'!$D$37,IF(J80=37,'Equivalencia BH-BMPT'!$D$38,IF(J80=38,'Equivalencia BH-BMPT'!#REF!,IF(J80=39,'Equivalencia BH-BMPT'!$D$40,IF(J80=40,'Equivalencia BH-BMPT'!$D$41,IF(J80=41,'Equivalencia BH-BMPT'!$D$42,IF(J80=42,'Equivalencia BH-BMPT'!$D$43,IF(J80=43,'Equivalencia BH-BMPT'!$D$44,IF(J80=44,'Equivalencia BH-BMPT'!$D$45,IF(J80=45,'Equivalencia BH-BMPT'!$D$46,"No ha seleccionado un número de programa")))))))))))))))))))))))))))))))))))))))))))))</f>
        <v>Gobernanza e influencia local, regional e internacional</v>
      </c>
      <c r="L80" s="147" t="s">
        <v>282</v>
      </c>
      <c r="M80" s="142">
        <v>1012455807</v>
      </c>
      <c r="N80" s="148" t="s">
        <v>591</v>
      </c>
      <c r="O80" s="149">
        <v>24200000</v>
      </c>
      <c r="P80" s="150"/>
      <c r="Q80" s="151"/>
      <c r="R80" s="151">
        <v>1</v>
      </c>
      <c r="S80" s="151">
        <v>1466666</v>
      </c>
      <c r="T80" s="149">
        <f t="shared" si="6"/>
        <v>25666666</v>
      </c>
      <c r="U80" s="149">
        <v>22000000</v>
      </c>
      <c r="V80" s="152">
        <v>43125</v>
      </c>
      <c r="W80" s="152">
        <v>43132</v>
      </c>
      <c r="X80" s="152">
        <v>43465</v>
      </c>
      <c r="Y80" s="142">
        <v>330</v>
      </c>
      <c r="Z80" s="142">
        <v>19.999990909090911</v>
      </c>
      <c r="AA80" s="153"/>
      <c r="AB80" s="142"/>
      <c r="AC80" s="142" t="s">
        <v>954</v>
      </c>
      <c r="AD80" s="142"/>
      <c r="AE80" s="142"/>
      <c r="AF80" s="154">
        <f t="shared" si="2"/>
        <v>0.85714287940630851</v>
      </c>
      <c r="AG80" s="155"/>
      <c r="AH80" s="155" t="b">
        <f t="shared" si="7"/>
        <v>0</v>
      </c>
      <c r="AI80" s="156"/>
      <c r="AJ80" s="158"/>
      <c r="AK80" s="156"/>
    </row>
    <row r="81" spans="1:37" s="157" customFormat="1" ht="44.25" customHeight="1" thickBot="1" x14ac:dyDescent="0.3">
      <c r="A81" s="142">
        <v>70</v>
      </c>
      <c r="B81" s="142">
        <v>2018</v>
      </c>
      <c r="C81" s="143" t="s">
        <v>867</v>
      </c>
      <c r="D81" s="142">
        <v>5</v>
      </c>
      <c r="E81" s="143" t="str">
        <f>IF(D81=1,'Tipo '!$B$2,IF(D81=2,'Tipo '!$B$3,IF(D81=3,'Tipo '!$B$4,IF(D81=4,'Tipo '!$B$5,IF(D81=5,'Tipo '!$B$6,IF(D81=6,'Tipo '!$B$7,IF(D81=7,'Tipo '!$B$8,IF(D81=8,'Tipo '!$B$9,IF(D81=9,'Tipo '!$B$10,IF(D81=10,'Tipo '!$B$11,IF(D81=11,'Tipo '!$B$12,IF(D81=12,'Tipo '!$B$13,IF(D81=13,'Tipo '!$B$14,IF(D81=14,'Tipo '!$B$15,IF(D81=15,'Tipo '!$B$16,IF(D81=16,'Tipo '!$B$17,IF(D81=17,'Tipo '!$B$18,IF(D81=18,'Tipo '!$B$19,IF(D81=19,'Tipo '!$B$20,IF(D81=20,'Tipo '!$B$21,"No ha seleccionado un tipo de contrato válido"))))))))))))))))))))</f>
        <v>CONTRATOS DE PRESTACIÓN DE SERVICIOS PROFESIONALES Y DE APOYO A LA GESTIÓN</v>
      </c>
      <c r="F81" s="143" t="s">
        <v>107</v>
      </c>
      <c r="G81" s="143" t="s">
        <v>116</v>
      </c>
      <c r="H81" s="144" t="s">
        <v>360</v>
      </c>
      <c r="I81" s="144" t="s">
        <v>163</v>
      </c>
      <c r="J81" s="145">
        <v>45</v>
      </c>
      <c r="K81" s="146" t="str">
        <f>IF(J81=1,'Equivalencia BH-BMPT'!$D$2,IF(J81=2,'Equivalencia BH-BMPT'!$D$3,IF(J81=3,'Equivalencia BH-BMPT'!$D$4,IF(J81=4,'Equivalencia BH-BMPT'!$D$5,IF(J81=5,'Equivalencia BH-BMPT'!$D$6,IF(J81=6,'Equivalencia BH-BMPT'!$D$7,IF(J81=7,'Equivalencia BH-BMPT'!$D$8,IF(J81=8,'Equivalencia BH-BMPT'!$D$9,IF(J81=9,'Equivalencia BH-BMPT'!$D$10,IF(J81=10,'Equivalencia BH-BMPT'!$D$11,IF(J81=11,'Equivalencia BH-BMPT'!$D$12,IF(J81=12,'Equivalencia BH-BMPT'!$D$13,IF(J81=13,'Equivalencia BH-BMPT'!$D$14,IF(J81=14,'Equivalencia BH-BMPT'!$D$15,IF(J81=15,'Equivalencia BH-BMPT'!$D$16,IF(J81=16,'Equivalencia BH-BMPT'!$D$17,IF(J81=17,'Equivalencia BH-BMPT'!$D$18,IF(J81=18,'Equivalencia BH-BMPT'!$D$19,IF(J81=19,'Equivalencia BH-BMPT'!$D$20,IF(J81=20,'Equivalencia BH-BMPT'!$D$21,IF(J81=21,'Equivalencia BH-BMPT'!$D$22,IF(J81=22,'Equivalencia BH-BMPT'!$D$23,IF(J81=23,'Equivalencia BH-BMPT'!#REF!,IF(J81=24,'Equivalencia BH-BMPT'!$D$25,IF(J81=25,'Equivalencia BH-BMPT'!$D$26,IF(J81=26,'Equivalencia BH-BMPT'!$D$27,IF(J81=27,'Equivalencia BH-BMPT'!$D$28,IF(J81=28,'Equivalencia BH-BMPT'!$D$29,IF(J81=29,'Equivalencia BH-BMPT'!$D$30,IF(J81=30,'Equivalencia BH-BMPT'!$D$31,IF(J81=31,'Equivalencia BH-BMPT'!$D$32,IF(J81=32,'Equivalencia BH-BMPT'!$D$33,IF(J81=33,'Equivalencia BH-BMPT'!$D$34,IF(J81=34,'Equivalencia BH-BMPT'!$D$35,IF(J81=35,'Equivalencia BH-BMPT'!$D$36,IF(J81=36,'Equivalencia BH-BMPT'!$D$37,IF(J81=37,'Equivalencia BH-BMPT'!$D$38,IF(J81=38,'Equivalencia BH-BMPT'!#REF!,IF(J81=39,'Equivalencia BH-BMPT'!$D$40,IF(J81=40,'Equivalencia BH-BMPT'!$D$41,IF(J81=41,'Equivalencia BH-BMPT'!$D$42,IF(J81=42,'Equivalencia BH-BMPT'!$D$43,IF(J81=43,'Equivalencia BH-BMPT'!$D$44,IF(J81=44,'Equivalencia BH-BMPT'!$D$45,IF(J81=45,'Equivalencia BH-BMPT'!$D$46,"No ha seleccionado un número de programa")))))))))))))))))))))))))))))))))))))))))))))</f>
        <v>Gobernanza e influencia local, regional e internacional</v>
      </c>
      <c r="L81" s="147" t="s">
        <v>282</v>
      </c>
      <c r="M81" s="142">
        <v>53136049</v>
      </c>
      <c r="N81" s="148" t="s">
        <v>592</v>
      </c>
      <c r="O81" s="149">
        <v>70400000</v>
      </c>
      <c r="P81" s="150"/>
      <c r="Q81" s="151"/>
      <c r="R81" s="151">
        <v>1</v>
      </c>
      <c r="S81" s="151">
        <v>4266666</v>
      </c>
      <c r="T81" s="149">
        <f t="shared" si="6"/>
        <v>74666666</v>
      </c>
      <c r="U81" s="149">
        <v>64000000</v>
      </c>
      <c r="V81" s="152">
        <v>43125</v>
      </c>
      <c r="W81" s="152">
        <v>43132</v>
      </c>
      <c r="X81" s="152">
        <v>43465</v>
      </c>
      <c r="Y81" s="142">
        <v>330</v>
      </c>
      <c r="Z81" s="142">
        <v>19.999996875000001</v>
      </c>
      <c r="AA81" s="153"/>
      <c r="AB81" s="142"/>
      <c r="AC81" s="142" t="s">
        <v>954</v>
      </c>
      <c r="AD81" s="142"/>
      <c r="AE81" s="142"/>
      <c r="AF81" s="154">
        <f t="shared" si="2"/>
        <v>0.85714286479591839</v>
      </c>
      <c r="AG81" s="155"/>
      <c r="AH81" s="155" t="b">
        <f t="shared" si="7"/>
        <v>0</v>
      </c>
      <c r="AI81" s="156"/>
      <c r="AJ81" s="158"/>
      <c r="AK81" s="156"/>
    </row>
    <row r="82" spans="1:37" s="157" customFormat="1" ht="44.25" customHeight="1" thickBot="1" x14ac:dyDescent="0.3">
      <c r="A82" s="142">
        <v>71</v>
      </c>
      <c r="B82" s="142">
        <v>2018</v>
      </c>
      <c r="C82" s="143" t="s">
        <v>868</v>
      </c>
      <c r="D82" s="142">
        <v>5</v>
      </c>
      <c r="E82" s="143" t="str">
        <f>IF(D82=1,'Tipo '!$B$2,IF(D82=2,'Tipo '!$B$3,IF(D82=3,'Tipo '!$B$4,IF(D82=4,'Tipo '!$B$5,IF(D82=5,'Tipo '!$B$6,IF(D82=6,'Tipo '!$B$7,IF(D82=7,'Tipo '!$B$8,IF(D82=8,'Tipo '!$B$9,IF(D82=9,'Tipo '!$B$10,IF(D82=10,'Tipo '!$B$11,IF(D82=11,'Tipo '!$B$12,IF(D82=12,'Tipo '!$B$13,IF(D82=13,'Tipo '!$B$14,IF(D82=14,'Tipo '!$B$15,IF(D82=15,'Tipo '!$B$16,IF(D82=16,'Tipo '!$B$17,IF(D82=17,'Tipo '!$B$18,IF(D82=18,'Tipo '!$B$19,IF(D82=19,'Tipo '!$B$20,IF(D82=20,'Tipo '!$B$21,"No ha seleccionado un tipo de contrato válido"))))))))))))))))))))</f>
        <v>CONTRATOS DE PRESTACIÓN DE SERVICIOS PROFESIONALES Y DE APOYO A LA GESTIÓN</v>
      </c>
      <c r="F82" s="143" t="s">
        <v>107</v>
      </c>
      <c r="G82" s="143" t="s">
        <v>116</v>
      </c>
      <c r="H82" s="144" t="s">
        <v>361</v>
      </c>
      <c r="I82" s="144" t="s">
        <v>163</v>
      </c>
      <c r="J82" s="145">
        <v>45</v>
      </c>
      <c r="K82" s="146" t="str">
        <f>IF(J82=1,'Equivalencia BH-BMPT'!$D$2,IF(J82=2,'Equivalencia BH-BMPT'!$D$3,IF(J82=3,'Equivalencia BH-BMPT'!$D$4,IF(J82=4,'Equivalencia BH-BMPT'!$D$5,IF(J82=5,'Equivalencia BH-BMPT'!$D$6,IF(J82=6,'Equivalencia BH-BMPT'!$D$7,IF(J82=7,'Equivalencia BH-BMPT'!$D$8,IF(J82=8,'Equivalencia BH-BMPT'!$D$9,IF(J82=9,'Equivalencia BH-BMPT'!$D$10,IF(J82=10,'Equivalencia BH-BMPT'!$D$11,IF(J82=11,'Equivalencia BH-BMPT'!$D$12,IF(J82=12,'Equivalencia BH-BMPT'!$D$13,IF(J82=13,'Equivalencia BH-BMPT'!$D$14,IF(J82=14,'Equivalencia BH-BMPT'!$D$15,IF(J82=15,'Equivalencia BH-BMPT'!$D$16,IF(J82=16,'Equivalencia BH-BMPT'!$D$17,IF(J82=17,'Equivalencia BH-BMPT'!$D$18,IF(J82=18,'Equivalencia BH-BMPT'!$D$19,IF(J82=19,'Equivalencia BH-BMPT'!$D$20,IF(J82=20,'Equivalencia BH-BMPT'!$D$21,IF(J82=21,'Equivalencia BH-BMPT'!$D$22,IF(J82=22,'Equivalencia BH-BMPT'!$D$23,IF(J82=23,'Equivalencia BH-BMPT'!#REF!,IF(J82=24,'Equivalencia BH-BMPT'!$D$25,IF(J82=25,'Equivalencia BH-BMPT'!$D$26,IF(J82=26,'Equivalencia BH-BMPT'!$D$27,IF(J82=27,'Equivalencia BH-BMPT'!$D$28,IF(J82=28,'Equivalencia BH-BMPT'!$D$29,IF(J82=29,'Equivalencia BH-BMPT'!$D$30,IF(J82=30,'Equivalencia BH-BMPT'!$D$31,IF(J82=31,'Equivalencia BH-BMPT'!$D$32,IF(J82=32,'Equivalencia BH-BMPT'!$D$33,IF(J82=33,'Equivalencia BH-BMPT'!$D$34,IF(J82=34,'Equivalencia BH-BMPT'!$D$35,IF(J82=35,'Equivalencia BH-BMPT'!$D$36,IF(J82=36,'Equivalencia BH-BMPT'!$D$37,IF(J82=37,'Equivalencia BH-BMPT'!$D$38,IF(J82=38,'Equivalencia BH-BMPT'!#REF!,IF(J82=39,'Equivalencia BH-BMPT'!$D$40,IF(J82=40,'Equivalencia BH-BMPT'!$D$41,IF(J82=41,'Equivalencia BH-BMPT'!$D$42,IF(J82=42,'Equivalencia BH-BMPT'!$D$43,IF(J82=43,'Equivalencia BH-BMPT'!$D$44,IF(J82=44,'Equivalencia BH-BMPT'!$D$45,IF(J82=45,'Equivalencia BH-BMPT'!$D$46,"No ha seleccionado un número de programa")))))))))))))))))))))))))))))))))))))))))))))</f>
        <v>Gobernanza e influencia local, regional e internacional</v>
      </c>
      <c r="L82" s="147" t="s">
        <v>282</v>
      </c>
      <c r="M82" s="142">
        <v>40341073</v>
      </c>
      <c r="N82" s="148" t="s">
        <v>593</v>
      </c>
      <c r="O82" s="149">
        <v>66000000</v>
      </c>
      <c r="P82" s="150"/>
      <c r="Q82" s="151"/>
      <c r="R82" s="151"/>
      <c r="S82" s="151"/>
      <c r="T82" s="149">
        <f t="shared" si="6"/>
        <v>66000000</v>
      </c>
      <c r="U82" s="149">
        <v>41000000</v>
      </c>
      <c r="V82" s="152">
        <v>43123</v>
      </c>
      <c r="W82" s="152">
        <v>43137</v>
      </c>
      <c r="X82" s="152">
        <v>43470</v>
      </c>
      <c r="Y82" s="142">
        <v>330</v>
      </c>
      <c r="Z82" s="142">
        <v>0</v>
      </c>
      <c r="AA82" s="153"/>
      <c r="AB82" s="142"/>
      <c r="AC82" s="142" t="s">
        <v>954</v>
      </c>
      <c r="AD82" s="142"/>
      <c r="AE82" s="142"/>
      <c r="AF82" s="154">
        <f t="shared" ref="AF82:AF142" si="8">SUM(U82/T82)</f>
        <v>0.62121212121212122</v>
      </c>
      <c r="AG82" s="155"/>
      <c r="AH82" s="155" t="b">
        <f t="shared" si="7"/>
        <v>0</v>
      </c>
      <c r="AI82" s="156"/>
      <c r="AJ82" s="158"/>
      <c r="AK82" s="156"/>
    </row>
    <row r="83" spans="1:37" s="157" customFormat="1" ht="44.25" customHeight="1" thickBot="1" x14ac:dyDescent="0.3">
      <c r="A83" s="142">
        <v>72</v>
      </c>
      <c r="B83" s="142">
        <v>2018</v>
      </c>
      <c r="C83" s="143" t="s">
        <v>869</v>
      </c>
      <c r="D83" s="142">
        <v>5</v>
      </c>
      <c r="E83" s="143" t="str">
        <f>IF(D83=1,'Tipo '!$B$2,IF(D83=2,'Tipo '!$B$3,IF(D83=3,'Tipo '!$B$4,IF(D83=4,'Tipo '!$B$5,IF(D83=5,'Tipo '!$B$6,IF(D83=6,'Tipo '!$B$7,IF(D83=7,'Tipo '!$B$8,IF(D83=8,'Tipo '!$B$9,IF(D83=9,'Tipo '!$B$10,IF(D83=10,'Tipo '!$B$11,IF(D83=11,'Tipo '!$B$12,IF(D83=12,'Tipo '!$B$13,IF(D83=13,'Tipo '!$B$14,IF(D83=14,'Tipo '!$B$15,IF(D83=15,'Tipo '!$B$16,IF(D83=16,'Tipo '!$B$17,IF(D83=17,'Tipo '!$B$18,IF(D83=18,'Tipo '!$B$19,IF(D83=19,'Tipo '!$B$20,IF(D83=20,'Tipo '!$B$21,"No ha seleccionado un tipo de contrato válido"))))))))))))))))))))</f>
        <v>CONTRATOS DE PRESTACIÓN DE SERVICIOS PROFESIONALES Y DE APOYO A LA GESTIÓN</v>
      </c>
      <c r="F83" s="143" t="s">
        <v>107</v>
      </c>
      <c r="G83" s="143" t="s">
        <v>116</v>
      </c>
      <c r="H83" s="144" t="s">
        <v>362</v>
      </c>
      <c r="I83" s="144" t="s">
        <v>163</v>
      </c>
      <c r="J83" s="145">
        <v>45</v>
      </c>
      <c r="K83" s="146" t="str">
        <f>IF(J83=1,'Equivalencia BH-BMPT'!$D$2,IF(J83=2,'Equivalencia BH-BMPT'!$D$3,IF(J83=3,'Equivalencia BH-BMPT'!$D$4,IF(J83=4,'Equivalencia BH-BMPT'!$D$5,IF(J83=5,'Equivalencia BH-BMPT'!$D$6,IF(J83=6,'Equivalencia BH-BMPT'!$D$7,IF(J83=7,'Equivalencia BH-BMPT'!$D$8,IF(J83=8,'Equivalencia BH-BMPT'!$D$9,IF(J83=9,'Equivalencia BH-BMPT'!$D$10,IF(J83=10,'Equivalencia BH-BMPT'!$D$11,IF(J83=11,'Equivalencia BH-BMPT'!$D$12,IF(J83=12,'Equivalencia BH-BMPT'!$D$13,IF(J83=13,'Equivalencia BH-BMPT'!$D$14,IF(J83=14,'Equivalencia BH-BMPT'!$D$15,IF(J83=15,'Equivalencia BH-BMPT'!$D$16,IF(J83=16,'Equivalencia BH-BMPT'!$D$17,IF(J83=17,'Equivalencia BH-BMPT'!$D$18,IF(J83=18,'Equivalencia BH-BMPT'!$D$19,IF(J83=19,'Equivalencia BH-BMPT'!$D$20,IF(J83=20,'Equivalencia BH-BMPT'!$D$21,IF(J83=21,'Equivalencia BH-BMPT'!$D$22,IF(J83=22,'Equivalencia BH-BMPT'!$D$23,IF(J83=23,'Equivalencia BH-BMPT'!#REF!,IF(J83=24,'Equivalencia BH-BMPT'!$D$25,IF(J83=25,'Equivalencia BH-BMPT'!$D$26,IF(J83=26,'Equivalencia BH-BMPT'!$D$27,IF(J83=27,'Equivalencia BH-BMPT'!$D$28,IF(J83=28,'Equivalencia BH-BMPT'!$D$29,IF(J83=29,'Equivalencia BH-BMPT'!$D$30,IF(J83=30,'Equivalencia BH-BMPT'!$D$31,IF(J83=31,'Equivalencia BH-BMPT'!$D$32,IF(J83=32,'Equivalencia BH-BMPT'!$D$33,IF(J83=33,'Equivalencia BH-BMPT'!$D$34,IF(J83=34,'Equivalencia BH-BMPT'!$D$35,IF(J83=35,'Equivalencia BH-BMPT'!$D$36,IF(J83=36,'Equivalencia BH-BMPT'!$D$37,IF(J83=37,'Equivalencia BH-BMPT'!$D$38,IF(J83=38,'Equivalencia BH-BMPT'!#REF!,IF(J83=39,'Equivalencia BH-BMPT'!$D$40,IF(J83=40,'Equivalencia BH-BMPT'!$D$41,IF(J83=41,'Equivalencia BH-BMPT'!$D$42,IF(J83=42,'Equivalencia BH-BMPT'!$D$43,IF(J83=43,'Equivalencia BH-BMPT'!$D$44,IF(J83=44,'Equivalencia BH-BMPT'!$D$45,IF(J83=45,'Equivalencia BH-BMPT'!$D$46,"No ha seleccionado un número de programa")))))))))))))))))))))))))))))))))))))))))))))</f>
        <v>Gobernanza e influencia local, regional e internacional</v>
      </c>
      <c r="L83" s="147" t="s">
        <v>282</v>
      </c>
      <c r="M83" s="142">
        <v>1032441853</v>
      </c>
      <c r="N83" s="148" t="s">
        <v>774</v>
      </c>
      <c r="O83" s="149">
        <v>52800000</v>
      </c>
      <c r="P83" s="150"/>
      <c r="Q83" s="151"/>
      <c r="R83" s="151">
        <v>1</v>
      </c>
      <c r="S83" s="151">
        <v>5120000</v>
      </c>
      <c r="T83" s="149">
        <f t="shared" si="6"/>
        <v>57920000</v>
      </c>
      <c r="U83" s="149">
        <v>48640000</v>
      </c>
      <c r="V83" s="152">
        <v>43124</v>
      </c>
      <c r="W83" s="152">
        <v>43129</v>
      </c>
      <c r="X83" s="152">
        <v>43462</v>
      </c>
      <c r="Y83" s="142">
        <v>330</v>
      </c>
      <c r="Z83" s="142">
        <v>32</v>
      </c>
      <c r="AA83" s="153"/>
      <c r="AB83" s="142"/>
      <c r="AC83" s="142" t="s">
        <v>954</v>
      </c>
      <c r="AD83" s="142"/>
      <c r="AE83" s="142"/>
      <c r="AF83" s="154">
        <f t="shared" si="8"/>
        <v>0.83977900552486184</v>
      </c>
      <c r="AG83" s="155"/>
      <c r="AH83" s="155" t="b">
        <f t="shared" si="7"/>
        <v>0</v>
      </c>
      <c r="AI83" s="156"/>
      <c r="AJ83" s="158"/>
      <c r="AK83" s="156"/>
    </row>
    <row r="84" spans="1:37" s="157" customFormat="1" ht="44.25" customHeight="1" thickBot="1" x14ac:dyDescent="0.3">
      <c r="A84" s="142">
        <v>73</v>
      </c>
      <c r="B84" s="142">
        <v>2018</v>
      </c>
      <c r="C84" s="143" t="s">
        <v>870</v>
      </c>
      <c r="D84" s="142">
        <v>5</v>
      </c>
      <c r="E84" s="143" t="str">
        <f>IF(D84=1,'Tipo '!$B$2,IF(D84=2,'Tipo '!$B$3,IF(D84=3,'Tipo '!$B$4,IF(D84=4,'Tipo '!$B$5,IF(D84=5,'Tipo '!$B$6,IF(D84=6,'Tipo '!$B$7,IF(D84=7,'Tipo '!$B$8,IF(D84=8,'Tipo '!$B$9,IF(D84=9,'Tipo '!$B$10,IF(D84=10,'Tipo '!$B$11,IF(D84=11,'Tipo '!$B$12,IF(D84=12,'Tipo '!$B$13,IF(D84=13,'Tipo '!$B$14,IF(D84=14,'Tipo '!$B$15,IF(D84=15,'Tipo '!$B$16,IF(D84=16,'Tipo '!$B$17,IF(D84=17,'Tipo '!$B$18,IF(D84=18,'Tipo '!$B$19,IF(D84=19,'Tipo '!$B$20,IF(D84=20,'Tipo '!$B$21,"No ha seleccionado un tipo de contrato válido"))))))))))))))))))))</f>
        <v>CONTRATOS DE PRESTACIÓN DE SERVICIOS PROFESIONALES Y DE APOYO A LA GESTIÓN</v>
      </c>
      <c r="F84" s="143" t="s">
        <v>107</v>
      </c>
      <c r="G84" s="143" t="s">
        <v>116</v>
      </c>
      <c r="H84" s="144" t="s">
        <v>363</v>
      </c>
      <c r="I84" s="144" t="s">
        <v>163</v>
      </c>
      <c r="J84" s="145">
        <v>45</v>
      </c>
      <c r="K84" s="146" t="str">
        <f>IF(J84=1,'Equivalencia BH-BMPT'!$D$2,IF(J84=2,'Equivalencia BH-BMPT'!$D$3,IF(J84=3,'Equivalencia BH-BMPT'!$D$4,IF(J84=4,'Equivalencia BH-BMPT'!$D$5,IF(J84=5,'Equivalencia BH-BMPT'!$D$6,IF(J84=6,'Equivalencia BH-BMPT'!$D$7,IF(J84=7,'Equivalencia BH-BMPT'!$D$8,IF(J84=8,'Equivalencia BH-BMPT'!$D$9,IF(J84=9,'Equivalencia BH-BMPT'!$D$10,IF(J84=10,'Equivalencia BH-BMPT'!$D$11,IF(J84=11,'Equivalencia BH-BMPT'!$D$12,IF(J84=12,'Equivalencia BH-BMPT'!$D$13,IF(J84=13,'Equivalencia BH-BMPT'!$D$14,IF(J84=14,'Equivalencia BH-BMPT'!$D$15,IF(J84=15,'Equivalencia BH-BMPT'!$D$16,IF(J84=16,'Equivalencia BH-BMPT'!$D$17,IF(J84=17,'Equivalencia BH-BMPT'!$D$18,IF(J84=18,'Equivalencia BH-BMPT'!$D$19,IF(J84=19,'Equivalencia BH-BMPT'!$D$20,IF(J84=20,'Equivalencia BH-BMPT'!$D$21,IF(J84=21,'Equivalencia BH-BMPT'!$D$22,IF(J84=22,'Equivalencia BH-BMPT'!$D$23,IF(J84=23,'Equivalencia BH-BMPT'!#REF!,IF(J84=24,'Equivalencia BH-BMPT'!$D$25,IF(J84=25,'Equivalencia BH-BMPT'!$D$26,IF(J84=26,'Equivalencia BH-BMPT'!$D$27,IF(J84=27,'Equivalencia BH-BMPT'!$D$28,IF(J84=28,'Equivalencia BH-BMPT'!$D$29,IF(J84=29,'Equivalencia BH-BMPT'!$D$30,IF(J84=30,'Equivalencia BH-BMPT'!$D$31,IF(J84=31,'Equivalencia BH-BMPT'!$D$32,IF(J84=32,'Equivalencia BH-BMPT'!$D$33,IF(J84=33,'Equivalencia BH-BMPT'!$D$34,IF(J84=34,'Equivalencia BH-BMPT'!$D$35,IF(J84=35,'Equivalencia BH-BMPT'!$D$36,IF(J84=36,'Equivalencia BH-BMPT'!$D$37,IF(J84=37,'Equivalencia BH-BMPT'!$D$38,IF(J84=38,'Equivalencia BH-BMPT'!#REF!,IF(J84=39,'Equivalencia BH-BMPT'!$D$40,IF(J84=40,'Equivalencia BH-BMPT'!$D$41,IF(J84=41,'Equivalencia BH-BMPT'!$D$42,IF(J84=42,'Equivalencia BH-BMPT'!$D$43,IF(J84=43,'Equivalencia BH-BMPT'!$D$44,IF(J84=44,'Equivalencia BH-BMPT'!$D$45,IF(J84=45,'Equivalencia BH-BMPT'!$D$46,"No ha seleccionado un número de programa")))))))))))))))))))))))))))))))))))))))))))))</f>
        <v>Gobernanza e influencia local, regional e internacional</v>
      </c>
      <c r="L84" s="147" t="s">
        <v>282</v>
      </c>
      <c r="M84" s="142">
        <v>79771753</v>
      </c>
      <c r="N84" s="148" t="s">
        <v>594</v>
      </c>
      <c r="O84" s="149">
        <v>23100000</v>
      </c>
      <c r="P84" s="150"/>
      <c r="Q84" s="151"/>
      <c r="R84" s="151">
        <v>1</v>
      </c>
      <c r="S84" s="151">
        <v>2100000</v>
      </c>
      <c r="T84" s="149">
        <f t="shared" si="6"/>
        <v>25200000</v>
      </c>
      <c r="U84" s="149">
        <v>21000000</v>
      </c>
      <c r="V84" s="152">
        <v>43125</v>
      </c>
      <c r="W84" s="152">
        <v>43132</v>
      </c>
      <c r="X84" s="152">
        <v>43465</v>
      </c>
      <c r="Y84" s="142">
        <v>330</v>
      </c>
      <c r="Z84" s="142">
        <v>30</v>
      </c>
      <c r="AA84" s="153"/>
      <c r="AB84" s="142"/>
      <c r="AC84" s="142" t="s">
        <v>954</v>
      </c>
      <c r="AD84" s="142"/>
      <c r="AE84" s="142"/>
      <c r="AF84" s="154">
        <f t="shared" si="8"/>
        <v>0.83333333333333337</v>
      </c>
      <c r="AG84" s="155"/>
      <c r="AH84" s="155" t="b">
        <f t="shared" si="7"/>
        <v>0</v>
      </c>
      <c r="AI84" s="156"/>
      <c r="AJ84" s="158"/>
      <c r="AK84" s="156"/>
    </row>
    <row r="85" spans="1:37" s="157" customFormat="1" ht="44.25" customHeight="1" thickBot="1" x14ac:dyDescent="0.3">
      <c r="A85" s="142">
        <v>74</v>
      </c>
      <c r="B85" s="142">
        <v>2018</v>
      </c>
      <c r="C85" s="143" t="s">
        <v>871</v>
      </c>
      <c r="D85" s="142">
        <v>5</v>
      </c>
      <c r="E85" s="143" t="str">
        <f>IF(D85=1,'Tipo '!$B$2,IF(D85=2,'Tipo '!$B$3,IF(D85=3,'Tipo '!$B$4,IF(D85=4,'Tipo '!$B$5,IF(D85=5,'Tipo '!$B$6,IF(D85=6,'Tipo '!$B$7,IF(D85=7,'Tipo '!$B$8,IF(D85=8,'Tipo '!$B$9,IF(D85=9,'Tipo '!$B$10,IF(D85=10,'Tipo '!$B$11,IF(D85=11,'Tipo '!$B$12,IF(D85=12,'Tipo '!$B$13,IF(D85=13,'Tipo '!$B$14,IF(D85=14,'Tipo '!$B$15,IF(D85=15,'Tipo '!$B$16,IF(D85=16,'Tipo '!$B$17,IF(D85=17,'Tipo '!$B$18,IF(D85=18,'Tipo '!$B$19,IF(D85=19,'Tipo '!$B$20,IF(D85=20,'Tipo '!$B$21,"No ha seleccionado un tipo de contrato válido"))))))))))))))))))))</f>
        <v>CONTRATOS DE PRESTACIÓN DE SERVICIOS PROFESIONALES Y DE APOYO A LA GESTIÓN</v>
      </c>
      <c r="F85" s="143" t="s">
        <v>107</v>
      </c>
      <c r="G85" s="143" t="s">
        <v>116</v>
      </c>
      <c r="H85" s="144" t="s">
        <v>364</v>
      </c>
      <c r="I85" s="144" t="s">
        <v>163</v>
      </c>
      <c r="J85" s="145">
        <v>3</v>
      </c>
      <c r="K85" s="146" t="str">
        <f>IF(J85=1,'Equivalencia BH-BMPT'!$D$2,IF(J85=2,'Equivalencia BH-BMPT'!$D$3,IF(J85=3,'Equivalencia BH-BMPT'!$D$4,IF(J85=4,'Equivalencia BH-BMPT'!$D$5,IF(J85=5,'Equivalencia BH-BMPT'!$D$6,IF(J85=6,'Equivalencia BH-BMPT'!$D$7,IF(J85=7,'Equivalencia BH-BMPT'!$D$8,IF(J85=8,'Equivalencia BH-BMPT'!$D$9,IF(J85=9,'Equivalencia BH-BMPT'!$D$10,IF(J85=10,'Equivalencia BH-BMPT'!$D$11,IF(J85=11,'Equivalencia BH-BMPT'!$D$12,IF(J85=12,'Equivalencia BH-BMPT'!$D$13,IF(J85=13,'Equivalencia BH-BMPT'!$D$14,IF(J85=14,'Equivalencia BH-BMPT'!$D$15,IF(J85=15,'Equivalencia BH-BMPT'!$D$16,IF(J85=16,'Equivalencia BH-BMPT'!$D$17,IF(J85=17,'Equivalencia BH-BMPT'!$D$18,IF(J85=18,'Equivalencia BH-BMPT'!$D$19,IF(J85=19,'Equivalencia BH-BMPT'!$D$20,IF(J85=20,'Equivalencia BH-BMPT'!$D$21,IF(J85=21,'Equivalencia BH-BMPT'!$D$22,IF(J85=22,'Equivalencia BH-BMPT'!$D$23,IF(J85=23,'Equivalencia BH-BMPT'!#REF!,IF(J85=24,'Equivalencia BH-BMPT'!$D$25,IF(J85=25,'Equivalencia BH-BMPT'!$D$26,IF(J85=26,'Equivalencia BH-BMPT'!$D$27,IF(J85=27,'Equivalencia BH-BMPT'!$D$28,IF(J85=28,'Equivalencia BH-BMPT'!$D$29,IF(J85=29,'Equivalencia BH-BMPT'!$D$30,IF(J85=30,'Equivalencia BH-BMPT'!$D$31,IF(J85=31,'Equivalencia BH-BMPT'!$D$32,IF(J85=32,'Equivalencia BH-BMPT'!$D$33,IF(J85=33,'Equivalencia BH-BMPT'!$D$34,IF(J85=34,'Equivalencia BH-BMPT'!$D$35,IF(J85=35,'Equivalencia BH-BMPT'!$D$36,IF(J85=36,'Equivalencia BH-BMPT'!$D$37,IF(J85=37,'Equivalencia BH-BMPT'!$D$38,IF(J85=38,'Equivalencia BH-BMPT'!#REF!,IF(J85=39,'Equivalencia BH-BMPT'!$D$40,IF(J85=40,'Equivalencia BH-BMPT'!$D$41,IF(J85=41,'Equivalencia BH-BMPT'!$D$42,IF(J85=42,'Equivalencia BH-BMPT'!$D$43,IF(J85=43,'Equivalencia BH-BMPT'!$D$44,IF(J85=44,'Equivalencia BH-BMPT'!$D$45,IF(J85=45,'Equivalencia BH-BMPT'!$D$46,"No ha seleccionado un número de programa")))))))))))))))))))))))))))))))))))))))))))))</f>
        <v>Igualdad y autonomía para una Bogotá incluyente</v>
      </c>
      <c r="L85" s="147" t="s">
        <v>288</v>
      </c>
      <c r="M85" s="142">
        <v>79508103</v>
      </c>
      <c r="N85" s="148" t="s">
        <v>595</v>
      </c>
      <c r="O85" s="149">
        <v>53900000</v>
      </c>
      <c r="P85" s="150"/>
      <c r="Q85" s="151"/>
      <c r="R85" s="151">
        <v>1</v>
      </c>
      <c r="S85" s="151">
        <v>4900000</v>
      </c>
      <c r="T85" s="149">
        <f t="shared" si="6"/>
        <v>58800000</v>
      </c>
      <c r="U85" s="149">
        <v>49000000</v>
      </c>
      <c r="V85" s="152">
        <v>43123</v>
      </c>
      <c r="W85" s="152">
        <v>43132</v>
      </c>
      <c r="X85" s="152">
        <v>43465</v>
      </c>
      <c r="Y85" s="142">
        <v>330</v>
      </c>
      <c r="Z85" s="142">
        <v>29.999999999999996</v>
      </c>
      <c r="AA85" s="153"/>
      <c r="AB85" s="142"/>
      <c r="AC85" s="142" t="s">
        <v>954</v>
      </c>
      <c r="AD85" s="142"/>
      <c r="AE85" s="142"/>
      <c r="AF85" s="154">
        <f t="shared" si="8"/>
        <v>0.83333333333333337</v>
      </c>
      <c r="AG85" s="155"/>
      <c r="AH85" s="155" t="b">
        <f t="shared" si="7"/>
        <v>0</v>
      </c>
      <c r="AI85" s="156"/>
      <c r="AJ85" s="158"/>
      <c r="AK85" s="156"/>
    </row>
    <row r="86" spans="1:37" s="157" customFormat="1" ht="44.25" customHeight="1" thickBot="1" x14ac:dyDescent="0.3">
      <c r="A86" s="142">
        <v>75</v>
      </c>
      <c r="B86" s="142">
        <v>2018</v>
      </c>
      <c r="C86" s="143" t="s">
        <v>872</v>
      </c>
      <c r="D86" s="142">
        <v>5</v>
      </c>
      <c r="E86" s="143" t="str">
        <f>IF(D86=1,'Tipo '!$B$2,IF(D86=2,'Tipo '!$B$3,IF(D86=3,'Tipo '!$B$4,IF(D86=4,'Tipo '!$B$5,IF(D86=5,'Tipo '!$B$6,IF(D86=6,'Tipo '!$B$7,IF(D86=7,'Tipo '!$B$8,IF(D86=8,'Tipo '!$B$9,IF(D86=9,'Tipo '!$B$10,IF(D86=10,'Tipo '!$B$11,IF(D86=11,'Tipo '!$B$12,IF(D86=12,'Tipo '!$B$13,IF(D86=13,'Tipo '!$B$14,IF(D86=14,'Tipo '!$B$15,IF(D86=15,'Tipo '!$B$16,IF(D86=16,'Tipo '!$B$17,IF(D86=17,'Tipo '!$B$18,IF(D86=18,'Tipo '!$B$19,IF(D86=19,'Tipo '!$B$20,IF(D86=20,'Tipo '!$B$21,"No ha seleccionado un tipo de contrato válido"))))))))))))))))))))</f>
        <v>CONTRATOS DE PRESTACIÓN DE SERVICIOS PROFESIONALES Y DE APOYO A LA GESTIÓN</v>
      </c>
      <c r="F86" s="143" t="s">
        <v>107</v>
      </c>
      <c r="G86" s="143" t="s">
        <v>116</v>
      </c>
      <c r="H86" s="144" t="s">
        <v>365</v>
      </c>
      <c r="I86" s="144" t="s">
        <v>163</v>
      </c>
      <c r="J86" s="145">
        <v>3</v>
      </c>
      <c r="K86" s="146" t="str">
        <f>IF(J86=1,'Equivalencia BH-BMPT'!$D$2,IF(J86=2,'Equivalencia BH-BMPT'!$D$3,IF(J86=3,'Equivalencia BH-BMPT'!$D$4,IF(J86=4,'Equivalencia BH-BMPT'!$D$5,IF(J86=5,'Equivalencia BH-BMPT'!$D$6,IF(J86=6,'Equivalencia BH-BMPT'!$D$7,IF(J86=7,'Equivalencia BH-BMPT'!$D$8,IF(J86=8,'Equivalencia BH-BMPT'!$D$9,IF(J86=9,'Equivalencia BH-BMPT'!$D$10,IF(J86=10,'Equivalencia BH-BMPT'!$D$11,IF(J86=11,'Equivalencia BH-BMPT'!$D$12,IF(J86=12,'Equivalencia BH-BMPT'!$D$13,IF(J86=13,'Equivalencia BH-BMPT'!$D$14,IF(J86=14,'Equivalencia BH-BMPT'!$D$15,IF(J86=15,'Equivalencia BH-BMPT'!$D$16,IF(J86=16,'Equivalencia BH-BMPT'!$D$17,IF(J86=17,'Equivalencia BH-BMPT'!$D$18,IF(J86=18,'Equivalencia BH-BMPT'!$D$19,IF(J86=19,'Equivalencia BH-BMPT'!$D$20,IF(J86=20,'Equivalencia BH-BMPT'!$D$21,IF(J86=21,'Equivalencia BH-BMPT'!$D$22,IF(J86=22,'Equivalencia BH-BMPT'!$D$23,IF(J86=23,'Equivalencia BH-BMPT'!#REF!,IF(J86=24,'Equivalencia BH-BMPT'!$D$25,IF(J86=25,'Equivalencia BH-BMPT'!$D$26,IF(J86=26,'Equivalencia BH-BMPT'!$D$27,IF(J86=27,'Equivalencia BH-BMPT'!$D$28,IF(J86=28,'Equivalencia BH-BMPT'!$D$29,IF(J86=29,'Equivalencia BH-BMPT'!$D$30,IF(J86=30,'Equivalencia BH-BMPT'!$D$31,IF(J86=31,'Equivalencia BH-BMPT'!$D$32,IF(J86=32,'Equivalencia BH-BMPT'!$D$33,IF(J86=33,'Equivalencia BH-BMPT'!$D$34,IF(J86=34,'Equivalencia BH-BMPT'!$D$35,IF(J86=35,'Equivalencia BH-BMPT'!$D$36,IF(J86=36,'Equivalencia BH-BMPT'!$D$37,IF(J86=37,'Equivalencia BH-BMPT'!$D$38,IF(J86=38,'Equivalencia BH-BMPT'!#REF!,IF(J86=39,'Equivalencia BH-BMPT'!$D$40,IF(J86=40,'Equivalencia BH-BMPT'!$D$41,IF(J86=41,'Equivalencia BH-BMPT'!$D$42,IF(J86=42,'Equivalencia BH-BMPT'!$D$43,IF(J86=43,'Equivalencia BH-BMPT'!$D$44,IF(J86=44,'Equivalencia BH-BMPT'!$D$45,IF(J86=45,'Equivalencia BH-BMPT'!$D$46,"No ha seleccionado un número de programa")))))))))))))))))))))))))))))))))))))))))))))</f>
        <v>Igualdad y autonomía para una Bogotá incluyente</v>
      </c>
      <c r="L86" s="147" t="s">
        <v>288</v>
      </c>
      <c r="M86" s="142">
        <v>52100652</v>
      </c>
      <c r="N86" s="148" t="s">
        <v>596</v>
      </c>
      <c r="O86" s="149">
        <v>47300000</v>
      </c>
      <c r="P86" s="150"/>
      <c r="Q86" s="151"/>
      <c r="R86" s="151"/>
      <c r="S86" s="151"/>
      <c r="T86" s="149">
        <f t="shared" si="6"/>
        <v>47300000</v>
      </c>
      <c r="U86" s="149">
        <v>43000000</v>
      </c>
      <c r="V86" s="152">
        <v>43124</v>
      </c>
      <c r="W86" s="152">
        <v>43132</v>
      </c>
      <c r="X86" s="152">
        <v>43465</v>
      </c>
      <c r="Y86" s="142">
        <v>330</v>
      </c>
      <c r="Z86" s="142">
        <v>0</v>
      </c>
      <c r="AA86" s="153"/>
      <c r="AB86" s="142"/>
      <c r="AC86" s="142" t="s">
        <v>954</v>
      </c>
      <c r="AD86" s="142"/>
      <c r="AE86" s="142"/>
      <c r="AF86" s="154">
        <f t="shared" si="8"/>
        <v>0.90909090909090906</v>
      </c>
      <c r="AG86" s="155"/>
      <c r="AH86" s="155" t="b">
        <f t="shared" si="7"/>
        <v>0</v>
      </c>
      <c r="AI86" s="156"/>
      <c r="AJ86" s="158"/>
      <c r="AK86" s="156"/>
    </row>
    <row r="87" spans="1:37" s="157" customFormat="1" ht="44.25" customHeight="1" thickBot="1" x14ac:dyDescent="0.3">
      <c r="A87" s="142">
        <v>76</v>
      </c>
      <c r="B87" s="142">
        <v>2018</v>
      </c>
      <c r="C87" s="143" t="s">
        <v>873</v>
      </c>
      <c r="D87" s="142">
        <v>5</v>
      </c>
      <c r="E87" s="143" t="str">
        <f>IF(D87=1,'Tipo '!$B$2,IF(D87=2,'Tipo '!$B$3,IF(D87=3,'Tipo '!$B$4,IF(D87=4,'Tipo '!$B$5,IF(D87=5,'Tipo '!$B$6,IF(D87=6,'Tipo '!$B$7,IF(D87=7,'Tipo '!$B$8,IF(D87=8,'Tipo '!$B$9,IF(D87=9,'Tipo '!$B$10,IF(D87=10,'Tipo '!$B$11,IF(D87=11,'Tipo '!$B$12,IF(D87=12,'Tipo '!$B$13,IF(D87=13,'Tipo '!$B$14,IF(D87=14,'Tipo '!$B$15,IF(D87=15,'Tipo '!$B$16,IF(D87=16,'Tipo '!$B$17,IF(D87=17,'Tipo '!$B$18,IF(D87=18,'Tipo '!$B$19,IF(D87=19,'Tipo '!$B$20,IF(D87=20,'Tipo '!$B$21,"No ha seleccionado un tipo de contrato válido"))))))))))))))))))))</f>
        <v>CONTRATOS DE PRESTACIÓN DE SERVICIOS PROFESIONALES Y DE APOYO A LA GESTIÓN</v>
      </c>
      <c r="F87" s="143" t="s">
        <v>107</v>
      </c>
      <c r="G87" s="143" t="s">
        <v>116</v>
      </c>
      <c r="H87" s="144" t="s">
        <v>366</v>
      </c>
      <c r="I87" s="144" t="s">
        <v>163</v>
      </c>
      <c r="J87" s="145">
        <v>45</v>
      </c>
      <c r="K87" s="146" t="str">
        <f>IF(J87=1,'Equivalencia BH-BMPT'!$D$2,IF(J87=2,'Equivalencia BH-BMPT'!$D$3,IF(J87=3,'Equivalencia BH-BMPT'!$D$4,IF(J87=4,'Equivalencia BH-BMPT'!$D$5,IF(J87=5,'Equivalencia BH-BMPT'!$D$6,IF(J87=6,'Equivalencia BH-BMPT'!$D$7,IF(J87=7,'Equivalencia BH-BMPT'!$D$8,IF(J87=8,'Equivalencia BH-BMPT'!$D$9,IF(J87=9,'Equivalencia BH-BMPT'!$D$10,IF(J87=10,'Equivalencia BH-BMPT'!$D$11,IF(J87=11,'Equivalencia BH-BMPT'!$D$12,IF(J87=12,'Equivalencia BH-BMPT'!$D$13,IF(J87=13,'Equivalencia BH-BMPT'!$D$14,IF(J87=14,'Equivalencia BH-BMPT'!$D$15,IF(J87=15,'Equivalencia BH-BMPT'!$D$16,IF(J87=16,'Equivalencia BH-BMPT'!$D$17,IF(J87=17,'Equivalencia BH-BMPT'!$D$18,IF(J87=18,'Equivalencia BH-BMPT'!$D$19,IF(J87=19,'Equivalencia BH-BMPT'!$D$20,IF(J87=20,'Equivalencia BH-BMPT'!$D$21,IF(J87=21,'Equivalencia BH-BMPT'!$D$22,IF(J87=22,'Equivalencia BH-BMPT'!$D$23,IF(J87=23,'Equivalencia BH-BMPT'!#REF!,IF(J87=24,'Equivalencia BH-BMPT'!$D$25,IF(J87=25,'Equivalencia BH-BMPT'!$D$26,IF(J87=26,'Equivalencia BH-BMPT'!$D$27,IF(J87=27,'Equivalencia BH-BMPT'!$D$28,IF(J87=28,'Equivalencia BH-BMPT'!$D$29,IF(J87=29,'Equivalencia BH-BMPT'!$D$30,IF(J87=30,'Equivalencia BH-BMPT'!$D$31,IF(J87=31,'Equivalencia BH-BMPT'!$D$32,IF(J87=32,'Equivalencia BH-BMPT'!$D$33,IF(J87=33,'Equivalencia BH-BMPT'!$D$34,IF(J87=34,'Equivalencia BH-BMPT'!$D$35,IF(J87=35,'Equivalencia BH-BMPT'!$D$36,IF(J87=36,'Equivalencia BH-BMPT'!$D$37,IF(J87=37,'Equivalencia BH-BMPT'!$D$38,IF(J87=38,'Equivalencia BH-BMPT'!#REF!,IF(J87=39,'Equivalencia BH-BMPT'!$D$40,IF(J87=40,'Equivalencia BH-BMPT'!$D$41,IF(J87=41,'Equivalencia BH-BMPT'!$D$42,IF(J87=42,'Equivalencia BH-BMPT'!$D$43,IF(J87=43,'Equivalencia BH-BMPT'!$D$44,IF(J87=44,'Equivalencia BH-BMPT'!$D$45,IF(J87=45,'Equivalencia BH-BMPT'!$D$46,"No ha seleccionado un número de programa")))))))))))))))))))))))))))))))))))))))))))))</f>
        <v>Gobernanza e influencia local, regional e internacional</v>
      </c>
      <c r="L87" s="147" t="s">
        <v>282</v>
      </c>
      <c r="M87" s="142">
        <v>52843606</v>
      </c>
      <c r="N87" s="148" t="s">
        <v>775</v>
      </c>
      <c r="O87" s="149">
        <v>70400000</v>
      </c>
      <c r="P87" s="150"/>
      <c r="Q87" s="151"/>
      <c r="R87" s="151">
        <v>1</v>
      </c>
      <c r="S87" s="151">
        <v>7466667</v>
      </c>
      <c r="T87" s="149">
        <f t="shared" si="6"/>
        <v>77866667</v>
      </c>
      <c r="U87" s="149">
        <v>65066666</v>
      </c>
      <c r="V87" s="152">
        <v>43123</v>
      </c>
      <c r="W87" s="152">
        <v>43126</v>
      </c>
      <c r="X87" s="152">
        <v>43459</v>
      </c>
      <c r="Y87" s="142">
        <v>330</v>
      </c>
      <c r="Z87" s="142">
        <v>35.000001562499996</v>
      </c>
      <c r="AA87" s="153"/>
      <c r="AB87" s="142"/>
      <c r="AC87" s="142" t="s">
        <v>954</v>
      </c>
      <c r="AD87" s="142"/>
      <c r="AE87" s="142"/>
      <c r="AF87" s="154">
        <f t="shared" si="8"/>
        <v>0.8356164262173954</v>
      </c>
      <c r="AG87" s="155"/>
      <c r="AH87" s="155" t="b">
        <f t="shared" si="7"/>
        <v>0</v>
      </c>
      <c r="AI87" s="156"/>
      <c r="AJ87" s="158"/>
      <c r="AK87" s="156"/>
    </row>
    <row r="88" spans="1:37" s="157" customFormat="1" ht="44.25" customHeight="1" thickBot="1" x14ac:dyDescent="0.3">
      <c r="A88" s="142">
        <v>77</v>
      </c>
      <c r="B88" s="142">
        <v>2018</v>
      </c>
      <c r="C88" s="143" t="s">
        <v>874</v>
      </c>
      <c r="D88" s="142">
        <v>5</v>
      </c>
      <c r="E88" s="143" t="str">
        <f>IF(D88=1,'Tipo '!$B$2,IF(D88=2,'Tipo '!$B$3,IF(D88=3,'Tipo '!$B$4,IF(D88=4,'Tipo '!$B$5,IF(D88=5,'Tipo '!$B$6,IF(D88=6,'Tipo '!$B$7,IF(D88=7,'Tipo '!$B$8,IF(D88=8,'Tipo '!$B$9,IF(D88=9,'Tipo '!$B$10,IF(D88=10,'Tipo '!$B$11,IF(D88=11,'Tipo '!$B$12,IF(D88=12,'Tipo '!$B$13,IF(D88=13,'Tipo '!$B$14,IF(D88=14,'Tipo '!$B$15,IF(D88=15,'Tipo '!$B$16,IF(D88=16,'Tipo '!$B$17,IF(D88=17,'Tipo '!$B$18,IF(D88=18,'Tipo '!$B$19,IF(D88=19,'Tipo '!$B$20,IF(D88=20,'Tipo '!$B$21,"No ha seleccionado un tipo de contrato válido"))))))))))))))))))))</f>
        <v>CONTRATOS DE PRESTACIÓN DE SERVICIOS PROFESIONALES Y DE APOYO A LA GESTIÓN</v>
      </c>
      <c r="F88" s="143" t="s">
        <v>107</v>
      </c>
      <c r="G88" s="143" t="s">
        <v>116</v>
      </c>
      <c r="H88" s="144" t="s">
        <v>367</v>
      </c>
      <c r="I88" s="144" t="s">
        <v>163</v>
      </c>
      <c r="J88" s="145">
        <v>45</v>
      </c>
      <c r="K88" s="146" t="str">
        <f>IF(J88=1,'Equivalencia BH-BMPT'!$D$2,IF(J88=2,'Equivalencia BH-BMPT'!$D$3,IF(J88=3,'Equivalencia BH-BMPT'!$D$4,IF(J88=4,'Equivalencia BH-BMPT'!$D$5,IF(J88=5,'Equivalencia BH-BMPT'!$D$6,IF(J88=6,'Equivalencia BH-BMPT'!$D$7,IF(J88=7,'Equivalencia BH-BMPT'!$D$8,IF(J88=8,'Equivalencia BH-BMPT'!$D$9,IF(J88=9,'Equivalencia BH-BMPT'!$D$10,IF(J88=10,'Equivalencia BH-BMPT'!$D$11,IF(J88=11,'Equivalencia BH-BMPT'!$D$12,IF(J88=12,'Equivalencia BH-BMPT'!$D$13,IF(J88=13,'Equivalencia BH-BMPT'!$D$14,IF(J88=14,'Equivalencia BH-BMPT'!$D$15,IF(J88=15,'Equivalencia BH-BMPT'!$D$16,IF(J88=16,'Equivalencia BH-BMPT'!$D$17,IF(J88=17,'Equivalencia BH-BMPT'!$D$18,IF(J88=18,'Equivalencia BH-BMPT'!$D$19,IF(J88=19,'Equivalencia BH-BMPT'!$D$20,IF(J88=20,'Equivalencia BH-BMPT'!$D$21,IF(J88=21,'Equivalencia BH-BMPT'!$D$22,IF(J88=22,'Equivalencia BH-BMPT'!$D$23,IF(J88=23,'Equivalencia BH-BMPT'!#REF!,IF(J88=24,'Equivalencia BH-BMPT'!$D$25,IF(J88=25,'Equivalencia BH-BMPT'!$D$26,IF(J88=26,'Equivalencia BH-BMPT'!$D$27,IF(J88=27,'Equivalencia BH-BMPT'!$D$28,IF(J88=28,'Equivalencia BH-BMPT'!$D$29,IF(J88=29,'Equivalencia BH-BMPT'!$D$30,IF(J88=30,'Equivalencia BH-BMPT'!$D$31,IF(J88=31,'Equivalencia BH-BMPT'!$D$32,IF(J88=32,'Equivalencia BH-BMPT'!$D$33,IF(J88=33,'Equivalencia BH-BMPT'!$D$34,IF(J88=34,'Equivalencia BH-BMPT'!$D$35,IF(J88=35,'Equivalencia BH-BMPT'!$D$36,IF(J88=36,'Equivalencia BH-BMPT'!$D$37,IF(J88=37,'Equivalencia BH-BMPT'!$D$38,IF(J88=38,'Equivalencia BH-BMPT'!#REF!,IF(J88=39,'Equivalencia BH-BMPT'!$D$40,IF(J88=40,'Equivalencia BH-BMPT'!$D$41,IF(J88=41,'Equivalencia BH-BMPT'!$D$42,IF(J88=42,'Equivalencia BH-BMPT'!$D$43,IF(J88=43,'Equivalencia BH-BMPT'!$D$44,IF(J88=44,'Equivalencia BH-BMPT'!$D$45,IF(J88=45,'Equivalencia BH-BMPT'!$D$46,"No ha seleccionado un número de programa")))))))))))))))))))))))))))))))))))))))))))))</f>
        <v>Gobernanza e influencia local, regional e internacional</v>
      </c>
      <c r="L88" s="147" t="s">
        <v>282</v>
      </c>
      <c r="M88" s="142">
        <v>36310158</v>
      </c>
      <c r="N88" s="148" t="s">
        <v>597</v>
      </c>
      <c r="O88" s="149">
        <v>70400000</v>
      </c>
      <c r="P88" s="150"/>
      <c r="Q88" s="151"/>
      <c r="R88" s="151">
        <v>1</v>
      </c>
      <c r="S88" s="151">
        <v>4266666</v>
      </c>
      <c r="T88" s="149">
        <f t="shared" si="6"/>
        <v>74666666</v>
      </c>
      <c r="U88" s="149">
        <v>70400000</v>
      </c>
      <c r="V88" s="152">
        <v>43123</v>
      </c>
      <c r="W88" s="152">
        <v>43132</v>
      </c>
      <c r="X88" s="152">
        <v>43465</v>
      </c>
      <c r="Y88" s="142">
        <v>330</v>
      </c>
      <c r="Z88" s="142">
        <v>19.999996875000001</v>
      </c>
      <c r="AA88" s="153"/>
      <c r="AB88" s="142"/>
      <c r="AC88" s="142" t="s">
        <v>954</v>
      </c>
      <c r="AD88" s="142"/>
      <c r="AE88" s="142"/>
      <c r="AF88" s="154">
        <f t="shared" si="8"/>
        <v>0.94285715127551029</v>
      </c>
      <c r="AG88" s="155"/>
      <c r="AH88" s="155" t="b">
        <f t="shared" si="7"/>
        <v>0</v>
      </c>
      <c r="AI88" s="156"/>
      <c r="AJ88" s="158"/>
      <c r="AK88" s="156"/>
    </row>
    <row r="89" spans="1:37" s="157" customFormat="1" ht="44.25" customHeight="1" thickBot="1" x14ac:dyDescent="0.3">
      <c r="A89" s="142">
        <v>78</v>
      </c>
      <c r="B89" s="142">
        <v>2018</v>
      </c>
      <c r="C89" s="143" t="s">
        <v>875</v>
      </c>
      <c r="D89" s="142">
        <v>5</v>
      </c>
      <c r="E89" s="143" t="str">
        <f>IF(D89=1,'Tipo '!$B$2,IF(D89=2,'Tipo '!$B$3,IF(D89=3,'Tipo '!$B$4,IF(D89=4,'Tipo '!$B$5,IF(D89=5,'Tipo '!$B$6,IF(D89=6,'Tipo '!$B$7,IF(D89=7,'Tipo '!$B$8,IF(D89=8,'Tipo '!$B$9,IF(D89=9,'Tipo '!$B$10,IF(D89=10,'Tipo '!$B$11,IF(D89=11,'Tipo '!$B$12,IF(D89=12,'Tipo '!$B$13,IF(D89=13,'Tipo '!$B$14,IF(D89=14,'Tipo '!$B$15,IF(D89=15,'Tipo '!$B$16,IF(D89=16,'Tipo '!$B$17,IF(D89=17,'Tipo '!$B$18,IF(D89=18,'Tipo '!$B$19,IF(D89=19,'Tipo '!$B$20,IF(D89=20,'Tipo '!$B$21,"No ha seleccionado un tipo de contrato válido"))))))))))))))))))))</f>
        <v>CONTRATOS DE PRESTACIÓN DE SERVICIOS PROFESIONALES Y DE APOYO A LA GESTIÓN</v>
      </c>
      <c r="F89" s="143" t="s">
        <v>107</v>
      </c>
      <c r="G89" s="143" t="s">
        <v>116</v>
      </c>
      <c r="H89" s="144" t="s">
        <v>368</v>
      </c>
      <c r="I89" s="144" t="s">
        <v>163</v>
      </c>
      <c r="J89" s="145">
        <v>45</v>
      </c>
      <c r="K89" s="146" t="str">
        <f>IF(J89=1,'Equivalencia BH-BMPT'!$D$2,IF(J89=2,'Equivalencia BH-BMPT'!$D$3,IF(J89=3,'Equivalencia BH-BMPT'!$D$4,IF(J89=4,'Equivalencia BH-BMPT'!$D$5,IF(J89=5,'Equivalencia BH-BMPT'!$D$6,IF(J89=6,'Equivalencia BH-BMPT'!$D$7,IF(J89=7,'Equivalencia BH-BMPT'!$D$8,IF(J89=8,'Equivalencia BH-BMPT'!$D$9,IF(J89=9,'Equivalencia BH-BMPT'!$D$10,IF(J89=10,'Equivalencia BH-BMPT'!$D$11,IF(J89=11,'Equivalencia BH-BMPT'!$D$12,IF(J89=12,'Equivalencia BH-BMPT'!$D$13,IF(J89=13,'Equivalencia BH-BMPT'!$D$14,IF(J89=14,'Equivalencia BH-BMPT'!$D$15,IF(J89=15,'Equivalencia BH-BMPT'!$D$16,IF(J89=16,'Equivalencia BH-BMPT'!$D$17,IF(J89=17,'Equivalencia BH-BMPT'!$D$18,IF(J89=18,'Equivalencia BH-BMPT'!$D$19,IF(J89=19,'Equivalencia BH-BMPT'!$D$20,IF(J89=20,'Equivalencia BH-BMPT'!$D$21,IF(J89=21,'Equivalencia BH-BMPT'!$D$22,IF(J89=22,'Equivalencia BH-BMPT'!$D$23,IF(J89=23,'Equivalencia BH-BMPT'!#REF!,IF(J89=24,'Equivalencia BH-BMPT'!$D$25,IF(J89=25,'Equivalencia BH-BMPT'!$D$26,IF(J89=26,'Equivalencia BH-BMPT'!$D$27,IF(J89=27,'Equivalencia BH-BMPT'!$D$28,IF(J89=28,'Equivalencia BH-BMPT'!$D$29,IF(J89=29,'Equivalencia BH-BMPT'!$D$30,IF(J89=30,'Equivalencia BH-BMPT'!$D$31,IF(J89=31,'Equivalencia BH-BMPT'!$D$32,IF(J89=32,'Equivalencia BH-BMPT'!$D$33,IF(J89=33,'Equivalencia BH-BMPT'!$D$34,IF(J89=34,'Equivalencia BH-BMPT'!$D$35,IF(J89=35,'Equivalencia BH-BMPT'!$D$36,IF(J89=36,'Equivalencia BH-BMPT'!$D$37,IF(J89=37,'Equivalencia BH-BMPT'!$D$38,IF(J89=38,'Equivalencia BH-BMPT'!#REF!,IF(J89=39,'Equivalencia BH-BMPT'!$D$40,IF(J89=40,'Equivalencia BH-BMPT'!$D$41,IF(J89=41,'Equivalencia BH-BMPT'!$D$42,IF(J89=42,'Equivalencia BH-BMPT'!$D$43,IF(J89=43,'Equivalencia BH-BMPT'!$D$44,IF(J89=44,'Equivalencia BH-BMPT'!$D$45,IF(J89=45,'Equivalencia BH-BMPT'!$D$46,"No ha seleccionado un número de programa")))))))))))))))))))))))))))))))))))))))))))))</f>
        <v>Gobernanza e influencia local, regional e internacional</v>
      </c>
      <c r="L89" s="147" t="s">
        <v>282</v>
      </c>
      <c r="M89" s="142">
        <v>52784913</v>
      </c>
      <c r="N89" s="148" t="s">
        <v>598</v>
      </c>
      <c r="O89" s="149">
        <v>70400000</v>
      </c>
      <c r="P89" s="150"/>
      <c r="Q89" s="151"/>
      <c r="R89" s="151">
        <v>1</v>
      </c>
      <c r="S89" s="151">
        <v>6826667</v>
      </c>
      <c r="T89" s="149">
        <f t="shared" si="6"/>
        <v>77226667</v>
      </c>
      <c r="U89" s="149">
        <v>64426667</v>
      </c>
      <c r="V89" s="152">
        <v>43123</v>
      </c>
      <c r="W89" s="152">
        <v>43129</v>
      </c>
      <c r="X89" s="152">
        <v>43462</v>
      </c>
      <c r="Y89" s="142">
        <v>330</v>
      </c>
      <c r="Z89" s="142">
        <v>32.000001562499996</v>
      </c>
      <c r="AA89" s="153"/>
      <c r="AB89" s="142"/>
      <c r="AC89" s="142" t="s">
        <v>954</v>
      </c>
      <c r="AD89" s="142"/>
      <c r="AE89" s="142"/>
      <c r="AF89" s="154">
        <f t="shared" si="8"/>
        <v>0.83425414436181744</v>
      </c>
      <c r="AG89" s="155"/>
      <c r="AH89" s="155" t="b">
        <f t="shared" si="7"/>
        <v>0</v>
      </c>
      <c r="AI89" s="156"/>
      <c r="AJ89" s="158"/>
      <c r="AK89" s="156"/>
    </row>
    <row r="90" spans="1:37" s="157" customFormat="1" ht="44.25" customHeight="1" thickBot="1" x14ac:dyDescent="0.3">
      <c r="A90" s="142">
        <v>79</v>
      </c>
      <c r="B90" s="142">
        <v>2018</v>
      </c>
      <c r="C90" s="143" t="s">
        <v>876</v>
      </c>
      <c r="D90" s="142">
        <v>5</v>
      </c>
      <c r="E90" s="143" t="str">
        <f>IF(D90=1,'Tipo '!$B$2,IF(D90=2,'Tipo '!$B$3,IF(D90=3,'Tipo '!$B$4,IF(D90=4,'Tipo '!$B$5,IF(D90=5,'Tipo '!$B$6,IF(D90=6,'Tipo '!$B$7,IF(D90=7,'Tipo '!$B$8,IF(D90=8,'Tipo '!$B$9,IF(D90=9,'Tipo '!$B$10,IF(D90=10,'Tipo '!$B$11,IF(D90=11,'Tipo '!$B$12,IF(D90=12,'Tipo '!$B$13,IF(D90=13,'Tipo '!$B$14,IF(D90=14,'Tipo '!$B$15,IF(D90=15,'Tipo '!$B$16,IF(D90=16,'Tipo '!$B$17,IF(D90=17,'Tipo '!$B$18,IF(D90=18,'Tipo '!$B$19,IF(D90=19,'Tipo '!$B$20,IF(D90=20,'Tipo '!$B$21,"No ha seleccionado un tipo de contrato válido"))))))))))))))))))))</f>
        <v>CONTRATOS DE PRESTACIÓN DE SERVICIOS PROFESIONALES Y DE APOYO A LA GESTIÓN</v>
      </c>
      <c r="F90" s="143" t="s">
        <v>107</v>
      </c>
      <c r="G90" s="143" t="s">
        <v>116</v>
      </c>
      <c r="H90" s="144" t="s">
        <v>369</v>
      </c>
      <c r="I90" s="144" t="s">
        <v>163</v>
      </c>
      <c r="J90" s="145">
        <v>45</v>
      </c>
      <c r="K90" s="146" t="str">
        <f>IF(J90=1,'Equivalencia BH-BMPT'!$D$2,IF(J90=2,'Equivalencia BH-BMPT'!$D$3,IF(J90=3,'Equivalencia BH-BMPT'!$D$4,IF(J90=4,'Equivalencia BH-BMPT'!$D$5,IF(J90=5,'Equivalencia BH-BMPT'!$D$6,IF(J90=6,'Equivalencia BH-BMPT'!$D$7,IF(J90=7,'Equivalencia BH-BMPT'!$D$8,IF(J90=8,'Equivalencia BH-BMPT'!$D$9,IF(J90=9,'Equivalencia BH-BMPT'!$D$10,IF(J90=10,'Equivalencia BH-BMPT'!$D$11,IF(J90=11,'Equivalencia BH-BMPT'!$D$12,IF(J90=12,'Equivalencia BH-BMPT'!$D$13,IF(J90=13,'Equivalencia BH-BMPT'!$D$14,IF(J90=14,'Equivalencia BH-BMPT'!$D$15,IF(J90=15,'Equivalencia BH-BMPT'!$D$16,IF(J90=16,'Equivalencia BH-BMPT'!$D$17,IF(J90=17,'Equivalencia BH-BMPT'!$D$18,IF(J90=18,'Equivalencia BH-BMPT'!$D$19,IF(J90=19,'Equivalencia BH-BMPT'!$D$20,IF(J90=20,'Equivalencia BH-BMPT'!$D$21,IF(J90=21,'Equivalencia BH-BMPT'!$D$22,IF(J90=22,'Equivalencia BH-BMPT'!$D$23,IF(J90=23,'Equivalencia BH-BMPT'!#REF!,IF(J90=24,'Equivalencia BH-BMPT'!$D$25,IF(J90=25,'Equivalencia BH-BMPT'!$D$26,IF(J90=26,'Equivalencia BH-BMPT'!$D$27,IF(J90=27,'Equivalencia BH-BMPT'!$D$28,IF(J90=28,'Equivalencia BH-BMPT'!$D$29,IF(J90=29,'Equivalencia BH-BMPT'!$D$30,IF(J90=30,'Equivalencia BH-BMPT'!$D$31,IF(J90=31,'Equivalencia BH-BMPT'!$D$32,IF(J90=32,'Equivalencia BH-BMPT'!$D$33,IF(J90=33,'Equivalencia BH-BMPT'!$D$34,IF(J90=34,'Equivalencia BH-BMPT'!$D$35,IF(J90=35,'Equivalencia BH-BMPT'!$D$36,IF(J90=36,'Equivalencia BH-BMPT'!$D$37,IF(J90=37,'Equivalencia BH-BMPT'!$D$38,IF(J90=38,'Equivalencia BH-BMPT'!#REF!,IF(J90=39,'Equivalencia BH-BMPT'!$D$40,IF(J90=40,'Equivalencia BH-BMPT'!$D$41,IF(J90=41,'Equivalencia BH-BMPT'!$D$42,IF(J90=42,'Equivalencia BH-BMPT'!$D$43,IF(J90=43,'Equivalencia BH-BMPT'!$D$44,IF(J90=44,'Equivalencia BH-BMPT'!$D$45,IF(J90=45,'Equivalencia BH-BMPT'!$D$46,"No ha seleccionado un número de programa")))))))))))))))))))))))))))))))))))))))))))))</f>
        <v>Gobernanza e influencia local, regional e internacional</v>
      </c>
      <c r="L90" s="147" t="s">
        <v>282</v>
      </c>
      <c r="M90" s="142">
        <v>52107842</v>
      </c>
      <c r="N90" s="148" t="s">
        <v>599</v>
      </c>
      <c r="O90" s="149">
        <v>70400000</v>
      </c>
      <c r="P90" s="150"/>
      <c r="Q90" s="151"/>
      <c r="R90" s="151"/>
      <c r="S90" s="151"/>
      <c r="T90" s="149">
        <f t="shared" si="6"/>
        <v>70400000</v>
      </c>
      <c r="U90" s="149">
        <v>64000000</v>
      </c>
      <c r="V90" s="152">
        <v>43125</v>
      </c>
      <c r="W90" s="152">
        <v>43132</v>
      </c>
      <c r="X90" s="152">
        <v>43465</v>
      </c>
      <c r="Y90" s="142">
        <v>330</v>
      </c>
      <c r="Z90" s="142">
        <v>0</v>
      </c>
      <c r="AA90" s="153"/>
      <c r="AB90" s="142"/>
      <c r="AC90" s="142" t="s">
        <v>954</v>
      </c>
      <c r="AD90" s="142"/>
      <c r="AE90" s="142"/>
      <c r="AF90" s="154">
        <f t="shared" si="8"/>
        <v>0.90909090909090906</v>
      </c>
      <c r="AG90" s="155"/>
      <c r="AH90" s="155" t="b">
        <f t="shared" si="7"/>
        <v>0</v>
      </c>
      <c r="AI90" s="156"/>
      <c r="AJ90" s="158"/>
      <c r="AK90" s="156"/>
    </row>
    <row r="91" spans="1:37" s="157" customFormat="1" ht="44.25" customHeight="1" thickBot="1" x14ac:dyDescent="0.3">
      <c r="A91" s="142">
        <v>81</v>
      </c>
      <c r="B91" s="142">
        <v>2018</v>
      </c>
      <c r="C91" s="143" t="s">
        <v>877</v>
      </c>
      <c r="D91" s="142">
        <v>5</v>
      </c>
      <c r="E91" s="143" t="str">
        <f>IF(D91=1,'Tipo '!$B$2,IF(D91=2,'Tipo '!$B$3,IF(D91=3,'Tipo '!$B$4,IF(D91=4,'Tipo '!$B$5,IF(D91=5,'Tipo '!$B$6,IF(D91=6,'Tipo '!$B$7,IF(D91=7,'Tipo '!$B$8,IF(D91=8,'Tipo '!$B$9,IF(D91=9,'Tipo '!$B$10,IF(D91=10,'Tipo '!$B$11,IF(D91=11,'Tipo '!$B$12,IF(D91=12,'Tipo '!$B$13,IF(D91=13,'Tipo '!$B$14,IF(D91=14,'Tipo '!$B$15,IF(D91=15,'Tipo '!$B$16,IF(D91=16,'Tipo '!$B$17,IF(D91=17,'Tipo '!$B$18,IF(D91=18,'Tipo '!$B$19,IF(D91=19,'Tipo '!$B$20,IF(D91=20,'Tipo '!$B$21,"No ha seleccionado un tipo de contrato válido"))))))))))))))))))))</f>
        <v>CONTRATOS DE PRESTACIÓN DE SERVICIOS PROFESIONALES Y DE APOYO A LA GESTIÓN</v>
      </c>
      <c r="F91" s="143" t="s">
        <v>107</v>
      </c>
      <c r="G91" s="143" t="s">
        <v>116</v>
      </c>
      <c r="H91" s="144" t="s">
        <v>371</v>
      </c>
      <c r="I91" s="144" t="s">
        <v>163</v>
      </c>
      <c r="J91" s="145">
        <v>45</v>
      </c>
      <c r="K91" s="146" t="str">
        <f>IF(J91=1,'Equivalencia BH-BMPT'!$D$2,IF(J91=2,'Equivalencia BH-BMPT'!$D$3,IF(J91=3,'Equivalencia BH-BMPT'!$D$4,IF(J91=4,'Equivalencia BH-BMPT'!$D$5,IF(J91=5,'Equivalencia BH-BMPT'!$D$6,IF(J91=6,'Equivalencia BH-BMPT'!$D$7,IF(J91=7,'Equivalencia BH-BMPT'!$D$8,IF(J91=8,'Equivalencia BH-BMPT'!$D$9,IF(J91=9,'Equivalencia BH-BMPT'!$D$10,IF(J91=10,'Equivalencia BH-BMPT'!$D$11,IF(J91=11,'Equivalencia BH-BMPT'!$D$12,IF(J91=12,'Equivalencia BH-BMPT'!$D$13,IF(J91=13,'Equivalencia BH-BMPT'!$D$14,IF(J91=14,'Equivalencia BH-BMPT'!$D$15,IF(J91=15,'Equivalencia BH-BMPT'!$D$16,IF(J91=16,'Equivalencia BH-BMPT'!$D$17,IF(J91=17,'Equivalencia BH-BMPT'!$D$18,IF(J91=18,'Equivalencia BH-BMPT'!$D$19,IF(J91=19,'Equivalencia BH-BMPT'!$D$20,IF(J91=20,'Equivalencia BH-BMPT'!$D$21,IF(J91=21,'Equivalencia BH-BMPT'!$D$22,IF(J91=22,'Equivalencia BH-BMPT'!$D$23,IF(J91=23,'Equivalencia BH-BMPT'!#REF!,IF(J91=24,'Equivalencia BH-BMPT'!$D$25,IF(J91=25,'Equivalencia BH-BMPT'!$D$26,IF(J91=26,'Equivalencia BH-BMPT'!$D$27,IF(J91=27,'Equivalencia BH-BMPT'!$D$28,IF(J91=28,'Equivalencia BH-BMPT'!$D$29,IF(J91=29,'Equivalencia BH-BMPT'!$D$30,IF(J91=30,'Equivalencia BH-BMPT'!$D$31,IF(J91=31,'Equivalencia BH-BMPT'!$D$32,IF(J91=32,'Equivalencia BH-BMPT'!$D$33,IF(J91=33,'Equivalencia BH-BMPT'!$D$34,IF(J91=34,'Equivalencia BH-BMPT'!$D$35,IF(J91=35,'Equivalencia BH-BMPT'!$D$36,IF(J91=36,'Equivalencia BH-BMPT'!$D$37,IF(J91=37,'Equivalencia BH-BMPT'!$D$38,IF(J91=38,'Equivalencia BH-BMPT'!#REF!,IF(J91=39,'Equivalencia BH-BMPT'!$D$40,IF(J91=40,'Equivalencia BH-BMPT'!$D$41,IF(J91=41,'Equivalencia BH-BMPT'!$D$42,IF(J91=42,'Equivalencia BH-BMPT'!$D$43,IF(J91=43,'Equivalencia BH-BMPT'!$D$44,IF(J91=44,'Equivalencia BH-BMPT'!$D$45,IF(J91=45,'Equivalencia BH-BMPT'!$D$46,"No ha seleccionado un número de programa")))))))))))))))))))))))))))))))))))))))))))))</f>
        <v>Gobernanza e influencia local, regional e internacional</v>
      </c>
      <c r="L91" s="147" t="s">
        <v>282</v>
      </c>
      <c r="M91" s="142">
        <v>1022360143</v>
      </c>
      <c r="N91" s="148" t="s">
        <v>600</v>
      </c>
      <c r="O91" s="149">
        <v>70400000</v>
      </c>
      <c r="P91" s="150"/>
      <c r="Q91" s="151"/>
      <c r="R91" s="151">
        <v>1</v>
      </c>
      <c r="S91" s="151">
        <v>4266666</v>
      </c>
      <c r="T91" s="149">
        <f t="shared" si="6"/>
        <v>74666666</v>
      </c>
      <c r="U91" s="149">
        <v>64000000</v>
      </c>
      <c r="V91" s="152">
        <v>43124</v>
      </c>
      <c r="W91" s="152">
        <v>43132</v>
      </c>
      <c r="X91" s="152">
        <v>43465</v>
      </c>
      <c r="Y91" s="142">
        <v>330</v>
      </c>
      <c r="Z91" s="142">
        <v>19.999996875000001</v>
      </c>
      <c r="AA91" s="153"/>
      <c r="AB91" s="142"/>
      <c r="AC91" s="142" t="s">
        <v>954</v>
      </c>
      <c r="AD91" s="142"/>
      <c r="AE91" s="142"/>
      <c r="AF91" s="154">
        <f t="shared" si="8"/>
        <v>0.85714286479591839</v>
      </c>
      <c r="AG91" s="155"/>
      <c r="AH91" s="155" t="b">
        <f t="shared" si="7"/>
        <v>0</v>
      </c>
      <c r="AI91" s="156"/>
      <c r="AJ91" s="158"/>
      <c r="AK91" s="156"/>
    </row>
    <row r="92" spans="1:37" s="157" customFormat="1" ht="44.25" customHeight="1" thickBot="1" x14ac:dyDescent="0.3">
      <c r="A92" s="142">
        <v>82</v>
      </c>
      <c r="B92" s="142">
        <v>2018</v>
      </c>
      <c r="C92" s="143" t="s">
        <v>878</v>
      </c>
      <c r="D92" s="142">
        <v>5</v>
      </c>
      <c r="E92" s="143" t="str">
        <f>IF(D92=1,'Tipo '!$B$2,IF(D92=2,'Tipo '!$B$3,IF(D92=3,'Tipo '!$B$4,IF(D92=4,'Tipo '!$B$5,IF(D92=5,'Tipo '!$B$6,IF(D92=6,'Tipo '!$B$7,IF(D92=7,'Tipo '!$B$8,IF(D92=8,'Tipo '!$B$9,IF(D92=9,'Tipo '!$B$10,IF(D92=10,'Tipo '!$B$11,IF(D92=11,'Tipo '!$B$12,IF(D92=12,'Tipo '!$B$13,IF(D92=13,'Tipo '!$B$14,IF(D92=14,'Tipo '!$B$15,IF(D92=15,'Tipo '!$B$16,IF(D92=16,'Tipo '!$B$17,IF(D92=17,'Tipo '!$B$18,IF(D92=18,'Tipo '!$B$19,IF(D92=19,'Tipo '!$B$20,IF(D92=20,'Tipo '!$B$21,"No ha seleccionado un tipo de contrato válido"))))))))))))))))))))</f>
        <v>CONTRATOS DE PRESTACIÓN DE SERVICIOS PROFESIONALES Y DE APOYO A LA GESTIÓN</v>
      </c>
      <c r="F92" s="143" t="s">
        <v>107</v>
      </c>
      <c r="G92" s="143" t="s">
        <v>116</v>
      </c>
      <c r="H92" s="144" t="s">
        <v>372</v>
      </c>
      <c r="I92" s="144" t="s">
        <v>163</v>
      </c>
      <c r="J92" s="145">
        <v>45</v>
      </c>
      <c r="K92" s="146" t="str">
        <f>IF(J92=1,'Equivalencia BH-BMPT'!$D$2,IF(J92=2,'Equivalencia BH-BMPT'!$D$3,IF(J92=3,'Equivalencia BH-BMPT'!$D$4,IF(J92=4,'Equivalencia BH-BMPT'!$D$5,IF(J92=5,'Equivalencia BH-BMPT'!$D$6,IF(J92=6,'Equivalencia BH-BMPT'!$D$7,IF(J92=7,'Equivalencia BH-BMPT'!$D$8,IF(J92=8,'Equivalencia BH-BMPT'!$D$9,IF(J92=9,'Equivalencia BH-BMPT'!$D$10,IF(J92=10,'Equivalencia BH-BMPT'!$D$11,IF(J92=11,'Equivalencia BH-BMPT'!$D$12,IF(J92=12,'Equivalencia BH-BMPT'!$D$13,IF(J92=13,'Equivalencia BH-BMPT'!$D$14,IF(J92=14,'Equivalencia BH-BMPT'!$D$15,IF(J92=15,'Equivalencia BH-BMPT'!$D$16,IF(J92=16,'Equivalencia BH-BMPT'!$D$17,IF(J92=17,'Equivalencia BH-BMPT'!$D$18,IF(J92=18,'Equivalencia BH-BMPT'!$D$19,IF(J92=19,'Equivalencia BH-BMPT'!$D$20,IF(J92=20,'Equivalencia BH-BMPT'!$D$21,IF(J92=21,'Equivalencia BH-BMPT'!$D$22,IF(J92=22,'Equivalencia BH-BMPT'!$D$23,IF(J92=23,'Equivalencia BH-BMPT'!#REF!,IF(J92=24,'Equivalencia BH-BMPT'!$D$25,IF(J92=25,'Equivalencia BH-BMPT'!$D$26,IF(J92=26,'Equivalencia BH-BMPT'!$D$27,IF(J92=27,'Equivalencia BH-BMPT'!$D$28,IF(J92=28,'Equivalencia BH-BMPT'!$D$29,IF(J92=29,'Equivalencia BH-BMPT'!$D$30,IF(J92=30,'Equivalencia BH-BMPT'!$D$31,IF(J92=31,'Equivalencia BH-BMPT'!$D$32,IF(J92=32,'Equivalencia BH-BMPT'!$D$33,IF(J92=33,'Equivalencia BH-BMPT'!$D$34,IF(J92=34,'Equivalencia BH-BMPT'!$D$35,IF(J92=35,'Equivalencia BH-BMPT'!$D$36,IF(J92=36,'Equivalencia BH-BMPT'!$D$37,IF(J92=37,'Equivalencia BH-BMPT'!$D$38,IF(J92=38,'Equivalencia BH-BMPT'!#REF!,IF(J92=39,'Equivalencia BH-BMPT'!$D$40,IF(J92=40,'Equivalencia BH-BMPT'!$D$41,IF(J92=41,'Equivalencia BH-BMPT'!$D$42,IF(J92=42,'Equivalencia BH-BMPT'!$D$43,IF(J92=43,'Equivalencia BH-BMPT'!$D$44,IF(J92=44,'Equivalencia BH-BMPT'!$D$45,IF(J92=45,'Equivalencia BH-BMPT'!$D$46,"No ha seleccionado un número de programa")))))))))))))))))))))))))))))))))))))))))))))</f>
        <v>Gobernanza e influencia local, regional e internacional</v>
      </c>
      <c r="L92" s="147" t="s">
        <v>282</v>
      </c>
      <c r="M92" s="142">
        <v>53135169</v>
      </c>
      <c r="N92" s="148" t="s">
        <v>601</v>
      </c>
      <c r="O92" s="149">
        <v>24200000</v>
      </c>
      <c r="P92" s="150"/>
      <c r="Q92" s="151"/>
      <c r="R92" s="151">
        <v>1</v>
      </c>
      <c r="S92" s="151">
        <v>1466666</v>
      </c>
      <c r="T92" s="149">
        <f t="shared" ref="T92:T155" si="9">$O92+$S92</f>
        <v>25666666</v>
      </c>
      <c r="U92" s="149">
        <v>22000000</v>
      </c>
      <c r="V92" s="152">
        <v>43125</v>
      </c>
      <c r="W92" s="152">
        <v>43132</v>
      </c>
      <c r="X92" s="152">
        <v>43465</v>
      </c>
      <c r="Y92" s="142">
        <v>330</v>
      </c>
      <c r="Z92" s="142">
        <v>19.999990909090911</v>
      </c>
      <c r="AA92" s="153"/>
      <c r="AB92" s="142"/>
      <c r="AC92" s="142" t="s">
        <v>954</v>
      </c>
      <c r="AD92" s="142"/>
      <c r="AE92" s="142"/>
      <c r="AF92" s="154">
        <f t="shared" si="8"/>
        <v>0.85714287940630851</v>
      </c>
      <c r="AG92" s="155"/>
      <c r="AH92" s="155" t="b">
        <f t="shared" si="7"/>
        <v>0</v>
      </c>
      <c r="AI92" s="156"/>
      <c r="AJ92" s="158"/>
      <c r="AK92" s="156"/>
    </row>
    <row r="93" spans="1:37" s="157" customFormat="1" ht="44.25" customHeight="1" thickBot="1" x14ac:dyDescent="0.3">
      <c r="A93" s="142">
        <v>83</v>
      </c>
      <c r="B93" s="142">
        <v>2018</v>
      </c>
      <c r="C93" s="143" t="s">
        <v>879</v>
      </c>
      <c r="D93" s="142">
        <v>5</v>
      </c>
      <c r="E93" s="143" t="str">
        <f>IF(D93=1,'Tipo '!$B$2,IF(D93=2,'Tipo '!$B$3,IF(D93=3,'Tipo '!$B$4,IF(D93=4,'Tipo '!$B$5,IF(D93=5,'Tipo '!$B$6,IF(D93=6,'Tipo '!$B$7,IF(D93=7,'Tipo '!$B$8,IF(D93=8,'Tipo '!$B$9,IF(D93=9,'Tipo '!$B$10,IF(D93=10,'Tipo '!$B$11,IF(D93=11,'Tipo '!$B$12,IF(D93=12,'Tipo '!$B$13,IF(D93=13,'Tipo '!$B$14,IF(D93=14,'Tipo '!$B$15,IF(D93=15,'Tipo '!$B$16,IF(D93=16,'Tipo '!$B$17,IF(D93=17,'Tipo '!$B$18,IF(D93=18,'Tipo '!$B$19,IF(D93=19,'Tipo '!$B$20,IF(D93=20,'Tipo '!$B$21,"No ha seleccionado un tipo de contrato válido"))))))))))))))))))))</f>
        <v>CONTRATOS DE PRESTACIÓN DE SERVICIOS PROFESIONALES Y DE APOYO A LA GESTIÓN</v>
      </c>
      <c r="F93" s="143" t="s">
        <v>107</v>
      </c>
      <c r="G93" s="143" t="s">
        <v>116</v>
      </c>
      <c r="H93" s="144" t="s">
        <v>373</v>
      </c>
      <c r="I93" s="144" t="s">
        <v>163</v>
      </c>
      <c r="J93" s="145">
        <v>45</v>
      </c>
      <c r="K93" s="146" t="str">
        <f>IF(J93=1,'Equivalencia BH-BMPT'!$D$2,IF(J93=2,'Equivalencia BH-BMPT'!$D$3,IF(J93=3,'Equivalencia BH-BMPT'!$D$4,IF(J93=4,'Equivalencia BH-BMPT'!$D$5,IF(J93=5,'Equivalencia BH-BMPT'!$D$6,IF(J93=6,'Equivalencia BH-BMPT'!$D$7,IF(J93=7,'Equivalencia BH-BMPT'!$D$8,IF(J93=8,'Equivalencia BH-BMPT'!$D$9,IF(J93=9,'Equivalencia BH-BMPT'!$D$10,IF(J93=10,'Equivalencia BH-BMPT'!$D$11,IF(J93=11,'Equivalencia BH-BMPT'!$D$12,IF(J93=12,'Equivalencia BH-BMPT'!$D$13,IF(J93=13,'Equivalencia BH-BMPT'!$D$14,IF(J93=14,'Equivalencia BH-BMPT'!$D$15,IF(J93=15,'Equivalencia BH-BMPT'!$D$16,IF(J93=16,'Equivalencia BH-BMPT'!$D$17,IF(J93=17,'Equivalencia BH-BMPT'!$D$18,IF(J93=18,'Equivalencia BH-BMPT'!$D$19,IF(J93=19,'Equivalencia BH-BMPT'!$D$20,IF(J93=20,'Equivalencia BH-BMPT'!$D$21,IF(J93=21,'Equivalencia BH-BMPT'!$D$22,IF(J93=22,'Equivalencia BH-BMPT'!$D$23,IF(J93=23,'Equivalencia BH-BMPT'!#REF!,IF(J93=24,'Equivalencia BH-BMPT'!$D$25,IF(J93=25,'Equivalencia BH-BMPT'!$D$26,IF(J93=26,'Equivalencia BH-BMPT'!$D$27,IF(J93=27,'Equivalencia BH-BMPT'!$D$28,IF(J93=28,'Equivalencia BH-BMPT'!$D$29,IF(J93=29,'Equivalencia BH-BMPT'!$D$30,IF(J93=30,'Equivalencia BH-BMPT'!$D$31,IF(J93=31,'Equivalencia BH-BMPT'!$D$32,IF(J93=32,'Equivalencia BH-BMPT'!$D$33,IF(J93=33,'Equivalencia BH-BMPT'!$D$34,IF(J93=34,'Equivalencia BH-BMPT'!$D$35,IF(J93=35,'Equivalencia BH-BMPT'!$D$36,IF(J93=36,'Equivalencia BH-BMPT'!$D$37,IF(J93=37,'Equivalencia BH-BMPT'!$D$38,IF(J93=38,'Equivalencia BH-BMPT'!#REF!,IF(J93=39,'Equivalencia BH-BMPT'!$D$40,IF(J93=40,'Equivalencia BH-BMPT'!$D$41,IF(J93=41,'Equivalencia BH-BMPT'!$D$42,IF(J93=42,'Equivalencia BH-BMPT'!$D$43,IF(J93=43,'Equivalencia BH-BMPT'!$D$44,IF(J93=44,'Equivalencia BH-BMPT'!$D$45,IF(J93=45,'Equivalencia BH-BMPT'!$D$46,"No ha seleccionado un número de programa")))))))))))))))))))))))))))))))))))))))))))))</f>
        <v>Gobernanza e influencia local, regional e internacional</v>
      </c>
      <c r="L93" s="147" t="s">
        <v>282</v>
      </c>
      <c r="M93" s="142">
        <v>3251276</v>
      </c>
      <c r="N93" s="148" t="s">
        <v>602</v>
      </c>
      <c r="O93" s="149">
        <v>70400000</v>
      </c>
      <c r="P93" s="150"/>
      <c r="Q93" s="151"/>
      <c r="R93" s="151">
        <v>1</v>
      </c>
      <c r="S93" s="151">
        <v>6400000</v>
      </c>
      <c r="T93" s="149">
        <f t="shared" si="9"/>
        <v>76800000</v>
      </c>
      <c r="U93" s="149">
        <v>70400000</v>
      </c>
      <c r="V93" s="152">
        <v>43124</v>
      </c>
      <c r="W93" s="152">
        <v>43132</v>
      </c>
      <c r="X93" s="152">
        <v>43465</v>
      </c>
      <c r="Y93" s="142">
        <v>330</v>
      </c>
      <c r="Z93" s="142">
        <v>30</v>
      </c>
      <c r="AA93" s="153"/>
      <c r="AB93" s="142"/>
      <c r="AC93" s="142" t="s">
        <v>954</v>
      </c>
      <c r="AD93" s="142"/>
      <c r="AE93" s="142"/>
      <c r="AF93" s="154">
        <f t="shared" si="8"/>
        <v>0.91666666666666663</v>
      </c>
      <c r="AG93" s="155"/>
      <c r="AH93" s="155" t="b">
        <f t="shared" si="7"/>
        <v>0</v>
      </c>
      <c r="AI93" s="156"/>
      <c r="AJ93" s="158"/>
      <c r="AK93" s="156"/>
    </row>
    <row r="94" spans="1:37" s="157" customFormat="1" ht="44.25" customHeight="1" thickBot="1" x14ac:dyDescent="0.3">
      <c r="A94" s="142">
        <v>84</v>
      </c>
      <c r="B94" s="142">
        <v>2018</v>
      </c>
      <c r="C94" s="143" t="s">
        <v>880</v>
      </c>
      <c r="D94" s="142">
        <v>5</v>
      </c>
      <c r="E94" s="143" t="str">
        <f>IF(D94=1,'Tipo '!$B$2,IF(D94=2,'Tipo '!$B$3,IF(D94=3,'Tipo '!$B$4,IF(D94=4,'Tipo '!$B$5,IF(D94=5,'Tipo '!$B$6,IF(D94=6,'Tipo '!$B$7,IF(D94=7,'Tipo '!$B$8,IF(D94=8,'Tipo '!$B$9,IF(D94=9,'Tipo '!$B$10,IF(D94=10,'Tipo '!$B$11,IF(D94=11,'Tipo '!$B$12,IF(D94=12,'Tipo '!$B$13,IF(D94=13,'Tipo '!$B$14,IF(D94=14,'Tipo '!$B$15,IF(D94=15,'Tipo '!$B$16,IF(D94=16,'Tipo '!$B$17,IF(D94=17,'Tipo '!$B$18,IF(D94=18,'Tipo '!$B$19,IF(D94=19,'Tipo '!$B$20,IF(D94=20,'Tipo '!$B$21,"No ha seleccionado un tipo de contrato válido"))))))))))))))))))))</f>
        <v>CONTRATOS DE PRESTACIÓN DE SERVICIOS PROFESIONALES Y DE APOYO A LA GESTIÓN</v>
      </c>
      <c r="F94" s="143" t="s">
        <v>107</v>
      </c>
      <c r="G94" s="143" t="s">
        <v>116</v>
      </c>
      <c r="H94" s="144" t="s">
        <v>374</v>
      </c>
      <c r="I94" s="144" t="s">
        <v>163</v>
      </c>
      <c r="J94" s="145">
        <v>45</v>
      </c>
      <c r="K94" s="146" t="str">
        <f>IF(J94=1,'Equivalencia BH-BMPT'!$D$2,IF(J94=2,'Equivalencia BH-BMPT'!$D$3,IF(J94=3,'Equivalencia BH-BMPT'!$D$4,IF(J94=4,'Equivalencia BH-BMPT'!$D$5,IF(J94=5,'Equivalencia BH-BMPT'!$D$6,IF(J94=6,'Equivalencia BH-BMPT'!$D$7,IF(J94=7,'Equivalencia BH-BMPT'!$D$8,IF(J94=8,'Equivalencia BH-BMPT'!$D$9,IF(J94=9,'Equivalencia BH-BMPT'!$D$10,IF(J94=10,'Equivalencia BH-BMPT'!$D$11,IF(J94=11,'Equivalencia BH-BMPT'!$D$12,IF(J94=12,'Equivalencia BH-BMPT'!$D$13,IF(J94=13,'Equivalencia BH-BMPT'!$D$14,IF(J94=14,'Equivalencia BH-BMPT'!$D$15,IF(J94=15,'Equivalencia BH-BMPT'!$D$16,IF(J94=16,'Equivalencia BH-BMPT'!$D$17,IF(J94=17,'Equivalencia BH-BMPT'!$D$18,IF(J94=18,'Equivalencia BH-BMPT'!$D$19,IF(J94=19,'Equivalencia BH-BMPT'!$D$20,IF(J94=20,'Equivalencia BH-BMPT'!$D$21,IF(J94=21,'Equivalencia BH-BMPT'!$D$22,IF(J94=22,'Equivalencia BH-BMPT'!$D$23,IF(J94=23,'Equivalencia BH-BMPT'!#REF!,IF(J94=24,'Equivalencia BH-BMPT'!$D$25,IF(J94=25,'Equivalencia BH-BMPT'!$D$26,IF(J94=26,'Equivalencia BH-BMPT'!$D$27,IF(J94=27,'Equivalencia BH-BMPT'!$D$28,IF(J94=28,'Equivalencia BH-BMPT'!$D$29,IF(J94=29,'Equivalencia BH-BMPT'!$D$30,IF(J94=30,'Equivalencia BH-BMPT'!$D$31,IF(J94=31,'Equivalencia BH-BMPT'!$D$32,IF(J94=32,'Equivalencia BH-BMPT'!$D$33,IF(J94=33,'Equivalencia BH-BMPT'!$D$34,IF(J94=34,'Equivalencia BH-BMPT'!$D$35,IF(J94=35,'Equivalencia BH-BMPT'!$D$36,IF(J94=36,'Equivalencia BH-BMPT'!$D$37,IF(J94=37,'Equivalencia BH-BMPT'!$D$38,IF(J94=38,'Equivalencia BH-BMPT'!#REF!,IF(J94=39,'Equivalencia BH-BMPT'!$D$40,IF(J94=40,'Equivalencia BH-BMPT'!$D$41,IF(J94=41,'Equivalencia BH-BMPT'!$D$42,IF(J94=42,'Equivalencia BH-BMPT'!$D$43,IF(J94=43,'Equivalencia BH-BMPT'!$D$44,IF(J94=44,'Equivalencia BH-BMPT'!$D$45,IF(J94=45,'Equivalencia BH-BMPT'!$D$46,"No ha seleccionado un número de programa")))))))))))))))))))))))))))))))))))))))))))))</f>
        <v>Gobernanza e influencia local, regional e internacional</v>
      </c>
      <c r="L94" s="147" t="s">
        <v>282</v>
      </c>
      <c r="M94" s="142">
        <v>80256143</v>
      </c>
      <c r="N94" s="148" t="s">
        <v>776</v>
      </c>
      <c r="O94" s="149">
        <v>70400000</v>
      </c>
      <c r="P94" s="150"/>
      <c r="Q94" s="151"/>
      <c r="R94" s="151">
        <v>1</v>
      </c>
      <c r="S94" s="151">
        <v>6400000</v>
      </c>
      <c r="T94" s="149">
        <f t="shared" si="9"/>
        <v>76800000</v>
      </c>
      <c r="U94" s="149">
        <v>64000000</v>
      </c>
      <c r="V94" s="152">
        <v>43124</v>
      </c>
      <c r="W94" s="152">
        <v>43132</v>
      </c>
      <c r="X94" s="152">
        <v>43465</v>
      </c>
      <c r="Y94" s="142">
        <v>330</v>
      </c>
      <c r="Z94" s="142">
        <v>30</v>
      </c>
      <c r="AA94" s="153"/>
      <c r="AB94" s="142"/>
      <c r="AC94" s="142" t="s">
        <v>954</v>
      </c>
      <c r="AD94" s="142"/>
      <c r="AE94" s="142"/>
      <c r="AF94" s="154">
        <f t="shared" si="8"/>
        <v>0.83333333333333337</v>
      </c>
      <c r="AG94" s="155"/>
      <c r="AH94" s="155" t="b">
        <f t="shared" si="7"/>
        <v>0</v>
      </c>
      <c r="AI94" s="156"/>
      <c r="AJ94" s="158"/>
      <c r="AK94" s="156"/>
    </row>
    <row r="95" spans="1:37" s="157" customFormat="1" ht="44.25" customHeight="1" thickBot="1" x14ac:dyDescent="0.3">
      <c r="A95" s="142">
        <v>85</v>
      </c>
      <c r="B95" s="142">
        <v>2018</v>
      </c>
      <c r="C95" s="143" t="s">
        <v>881</v>
      </c>
      <c r="D95" s="142">
        <v>5</v>
      </c>
      <c r="E95" s="143" t="str">
        <f>IF(D95=1,'Tipo '!$B$2,IF(D95=2,'Tipo '!$B$3,IF(D95=3,'Tipo '!$B$4,IF(D95=4,'Tipo '!$B$5,IF(D95=5,'Tipo '!$B$6,IF(D95=6,'Tipo '!$B$7,IF(D95=7,'Tipo '!$B$8,IF(D95=8,'Tipo '!$B$9,IF(D95=9,'Tipo '!$B$10,IF(D95=10,'Tipo '!$B$11,IF(D95=11,'Tipo '!$B$12,IF(D95=12,'Tipo '!$B$13,IF(D95=13,'Tipo '!$B$14,IF(D95=14,'Tipo '!$B$15,IF(D95=15,'Tipo '!$B$16,IF(D95=16,'Tipo '!$B$17,IF(D95=17,'Tipo '!$B$18,IF(D95=18,'Tipo '!$B$19,IF(D95=19,'Tipo '!$B$20,IF(D95=20,'Tipo '!$B$21,"No ha seleccionado un tipo de contrato válido"))))))))))))))))))))</f>
        <v>CONTRATOS DE PRESTACIÓN DE SERVICIOS PROFESIONALES Y DE APOYO A LA GESTIÓN</v>
      </c>
      <c r="F95" s="143" t="s">
        <v>107</v>
      </c>
      <c r="G95" s="143" t="s">
        <v>116</v>
      </c>
      <c r="H95" s="144" t="s">
        <v>375</v>
      </c>
      <c r="I95" s="144" t="s">
        <v>163</v>
      </c>
      <c r="J95" s="145">
        <v>45</v>
      </c>
      <c r="K95" s="146" t="str">
        <f>IF(J95=1,'Equivalencia BH-BMPT'!$D$2,IF(J95=2,'Equivalencia BH-BMPT'!$D$3,IF(J95=3,'Equivalencia BH-BMPT'!$D$4,IF(J95=4,'Equivalencia BH-BMPT'!$D$5,IF(J95=5,'Equivalencia BH-BMPT'!$D$6,IF(J95=6,'Equivalencia BH-BMPT'!$D$7,IF(J95=7,'Equivalencia BH-BMPT'!$D$8,IF(J95=8,'Equivalencia BH-BMPT'!$D$9,IF(J95=9,'Equivalencia BH-BMPT'!$D$10,IF(J95=10,'Equivalencia BH-BMPT'!$D$11,IF(J95=11,'Equivalencia BH-BMPT'!$D$12,IF(J95=12,'Equivalencia BH-BMPT'!$D$13,IF(J95=13,'Equivalencia BH-BMPT'!$D$14,IF(J95=14,'Equivalencia BH-BMPT'!$D$15,IF(J95=15,'Equivalencia BH-BMPT'!$D$16,IF(J95=16,'Equivalencia BH-BMPT'!$D$17,IF(J95=17,'Equivalencia BH-BMPT'!$D$18,IF(J95=18,'Equivalencia BH-BMPT'!$D$19,IF(J95=19,'Equivalencia BH-BMPT'!$D$20,IF(J95=20,'Equivalencia BH-BMPT'!$D$21,IF(J95=21,'Equivalencia BH-BMPT'!$D$22,IF(J95=22,'Equivalencia BH-BMPT'!$D$23,IF(J95=23,'Equivalencia BH-BMPT'!#REF!,IF(J95=24,'Equivalencia BH-BMPT'!$D$25,IF(J95=25,'Equivalencia BH-BMPT'!$D$26,IF(J95=26,'Equivalencia BH-BMPT'!$D$27,IF(J95=27,'Equivalencia BH-BMPT'!$D$28,IF(J95=28,'Equivalencia BH-BMPT'!$D$29,IF(J95=29,'Equivalencia BH-BMPT'!$D$30,IF(J95=30,'Equivalencia BH-BMPT'!$D$31,IF(J95=31,'Equivalencia BH-BMPT'!$D$32,IF(J95=32,'Equivalencia BH-BMPT'!$D$33,IF(J95=33,'Equivalencia BH-BMPT'!$D$34,IF(J95=34,'Equivalencia BH-BMPT'!$D$35,IF(J95=35,'Equivalencia BH-BMPT'!$D$36,IF(J95=36,'Equivalencia BH-BMPT'!$D$37,IF(J95=37,'Equivalencia BH-BMPT'!$D$38,IF(J95=38,'Equivalencia BH-BMPT'!#REF!,IF(J95=39,'Equivalencia BH-BMPT'!$D$40,IF(J95=40,'Equivalencia BH-BMPT'!$D$41,IF(J95=41,'Equivalencia BH-BMPT'!$D$42,IF(J95=42,'Equivalencia BH-BMPT'!$D$43,IF(J95=43,'Equivalencia BH-BMPT'!$D$44,IF(J95=44,'Equivalencia BH-BMPT'!$D$45,IF(J95=45,'Equivalencia BH-BMPT'!$D$46,"No ha seleccionado un número de programa")))))))))))))))))))))))))))))))))))))))))))))</f>
        <v>Gobernanza e influencia local, regional e internacional</v>
      </c>
      <c r="L95" s="147" t="s">
        <v>282</v>
      </c>
      <c r="M95" s="142">
        <v>1010164826</v>
      </c>
      <c r="N95" s="148" t="s">
        <v>603</v>
      </c>
      <c r="O95" s="149">
        <v>40700000</v>
      </c>
      <c r="P95" s="150"/>
      <c r="Q95" s="151"/>
      <c r="R95" s="151"/>
      <c r="S95" s="151"/>
      <c r="T95" s="149">
        <f t="shared" si="9"/>
        <v>40700000</v>
      </c>
      <c r="U95" s="149">
        <v>37000000</v>
      </c>
      <c r="V95" s="152">
        <v>43124</v>
      </c>
      <c r="W95" s="152">
        <v>43132</v>
      </c>
      <c r="X95" s="152">
        <v>43465</v>
      </c>
      <c r="Y95" s="142">
        <v>330</v>
      </c>
      <c r="Z95" s="142">
        <v>0</v>
      </c>
      <c r="AA95" s="153"/>
      <c r="AB95" s="142"/>
      <c r="AC95" s="142" t="s">
        <v>954</v>
      </c>
      <c r="AD95" s="142"/>
      <c r="AE95" s="142"/>
      <c r="AF95" s="154">
        <f t="shared" si="8"/>
        <v>0.90909090909090906</v>
      </c>
      <c r="AG95" s="155"/>
      <c r="AH95" s="155" t="b">
        <f t="shared" si="7"/>
        <v>0</v>
      </c>
      <c r="AI95" s="156"/>
      <c r="AJ95" s="158"/>
      <c r="AK95" s="156"/>
    </row>
    <row r="96" spans="1:37" s="157" customFormat="1" ht="44.25" customHeight="1" thickBot="1" x14ac:dyDescent="0.3">
      <c r="A96" s="142">
        <v>86</v>
      </c>
      <c r="B96" s="142">
        <v>2018</v>
      </c>
      <c r="C96" s="143" t="s">
        <v>882</v>
      </c>
      <c r="D96" s="142">
        <v>5</v>
      </c>
      <c r="E96" s="143" t="str">
        <f>IF(D96=1,'Tipo '!$B$2,IF(D96=2,'Tipo '!$B$3,IF(D96=3,'Tipo '!$B$4,IF(D96=4,'Tipo '!$B$5,IF(D96=5,'Tipo '!$B$6,IF(D96=6,'Tipo '!$B$7,IF(D96=7,'Tipo '!$B$8,IF(D96=8,'Tipo '!$B$9,IF(D96=9,'Tipo '!$B$10,IF(D96=10,'Tipo '!$B$11,IF(D96=11,'Tipo '!$B$12,IF(D96=12,'Tipo '!$B$13,IF(D96=13,'Tipo '!$B$14,IF(D96=14,'Tipo '!$B$15,IF(D96=15,'Tipo '!$B$16,IF(D96=16,'Tipo '!$B$17,IF(D96=17,'Tipo '!$B$18,IF(D96=18,'Tipo '!$B$19,IF(D96=19,'Tipo '!$B$20,IF(D96=20,'Tipo '!$B$21,"No ha seleccionado un tipo de contrato válido"))))))))))))))))))))</f>
        <v>CONTRATOS DE PRESTACIÓN DE SERVICIOS PROFESIONALES Y DE APOYO A LA GESTIÓN</v>
      </c>
      <c r="F96" s="143" t="s">
        <v>107</v>
      </c>
      <c r="G96" s="143" t="s">
        <v>116</v>
      </c>
      <c r="H96" s="144" t="s">
        <v>376</v>
      </c>
      <c r="I96" s="144" t="s">
        <v>163</v>
      </c>
      <c r="J96" s="145">
        <v>45</v>
      </c>
      <c r="K96" s="146" t="str">
        <f>IF(J96=1,'Equivalencia BH-BMPT'!$D$2,IF(J96=2,'Equivalencia BH-BMPT'!$D$3,IF(J96=3,'Equivalencia BH-BMPT'!$D$4,IF(J96=4,'Equivalencia BH-BMPT'!$D$5,IF(J96=5,'Equivalencia BH-BMPT'!$D$6,IF(J96=6,'Equivalencia BH-BMPT'!$D$7,IF(J96=7,'Equivalencia BH-BMPT'!$D$8,IF(J96=8,'Equivalencia BH-BMPT'!$D$9,IF(J96=9,'Equivalencia BH-BMPT'!$D$10,IF(J96=10,'Equivalencia BH-BMPT'!$D$11,IF(J96=11,'Equivalencia BH-BMPT'!$D$12,IF(J96=12,'Equivalencia BH-BMPT'!$D$13,IF(J96=13,'Equivalencia BH-BMPT'!$D$14,IF(J96=14,'Equivalencia BH-BMPT'!$D$15,IF(J96=15,'Equivalencia BH-BMPT'!$D$16,IF(J96=16,'Equivalencia BH-BMPT'!$D$17,IF(J96=17,'Equivalencia BH-BMPT'!$D$18,IF(J96=18,'Equivalencia BH-BMPT'!$D$19,IF(J96=19,'Equivalencia BH-BMPT'!$D$20,IF(J96=20,'Equivalencia BH-BMPT'!$D$21,IF(J96=21,'Equivalencia BH-BMPT'!$D$22,IF(J96=22,'Equivalencia BH-BMPT'!$D$23,IF(J96=23,'Equivalencia BH-BMPT'!#REF!,IF(J96=24,'Equivalencia BH-BMPT'!$D$25,IF(J96=25,'Equivalencia BH-BMPT'!$D$26,IF(J96=26,'Equivalencia BH-BMPT'!$D$27,IF(J96=27,'Equivalencia BH-BMPT'!$D$28,IF(J96=28,'Equivalencia BH-BMPT'!$D$29,IF(J96=29,'Equivalencia BH-BMPT'!$D$30,IF(J96=30,'Equivalencia BH-BMPT'!$D$31,IF(J96=31,'Equivalencia BH-BMPT'!$D$32,IF(J96=32,'Equivalencia BH-BMPT'!$D$33,IF(J96=33,'Equivalencia BH-BMPT'!$D$34,IF(J96=34,'Equivalencia BH-BMPT'!$D$35,IF(J96=35,'Equivalencia BH-BMPT'!$D$36,IF(J96=36,'Equivalencia BH-BMPT'!$D$37,IF(J96=37,'Equivalencia BH-BMPT'!$D$38,IF(J96=38,'Equivalencia BH-BMPT'!#REF!,IF(J96=39,'Equivalencia BH-BMPT'!$D$40,IF(J96=40,'Equivalencia BH-BMPT'!$D$41,IF(J96=41,'Equivalencia BH-BMPT'!$D$42,IF(J96=42,'Equivalencia BH-BMPT'!$D$43,IF(J96=43,'Equivalencia BH-BMPT'!$D$44,IF(J96=44,'Equivalencia BH-BMPT'!$D$45,IF(J96=45,'Equivalencia BH-BMPT'!$D$46,"No ha seleccionado un número de programa")))))))))))))))))))))))))))))))))))))))))))))</f>
        <v>Gobernanza e influencia local, regional e internacional</v>
      </c>
      <c r="L96" s="147" t="s">
        <v>282</v>
      </c>
      <c r="M96" s="142">
        <v>1032413066</v>
      </c>
      <c r="N96" s="148" t="s">
        <v>604</v>
      </c>
      <c r="O96" s="149">
        <v>70400000</v>
      </c>
      <c r="P96" s="150"/>
      <c r="Q96" s="151"/>
      <c r="R96" s="151">
        <v>1</v>
      </c>
      <c r="S96" s="149">
        <v>4266666</v>
      </c>
      <c r="T96" s="149">
        <f t="shared" si="9"/>
        <v>74666666</v>
      </c>
      <c r="U96" s="149">
        <v>64000000</v>
      </c>
      <c r="V96" s="152">
        <v>43125</v>
      </c>
      <c r="W96" s="152">
        <v>43132</v>
      </c>
      <c r="X96" s="152">
        <v>43465</v>
      </c>
      <c r="Y96" s="142">
        <v>330</v>
      </c>
      <c r="Z96" s="142">
        <v>19.999996875000001</v>
      </c>
      <c r="AA96" s="153"/>
      <c r="AB96" s="142"/>
      <c r="AC96" s="142" t="s">
        <v>954</v>
      </c>
      <c r="AD96" s="142"/>
      <c r="AE96" s="142"/>
      <c r="AF96" s="154">
        <f t="shared" si="8"/>
        <v>0.85714286479591839</v>
      </c>
      <c r="AG96" s="155"/>
      <c r="AH96" s="155" t="b">
        <f t="shared" si="7"/>
        <v>0</v>
      </c>
      <c r="AI96" s="156"/>
      <c r="AJ96" s="158"/>
      <c r="AK96" s="156"/>
    </row>
    <row r="97" spans="1:37" s="157" customFormat="1" ht="44.25" customHeight="1" thickBot="1" x14ac:dyDescent="0.3">
      <c r="A97" s="142">
        <v>87</v>
      </c>
      <c r="B97" s="142">
        <v>2018</v>
      </c>
      <c r="C97" s="143" t="s">
        <v>883</v>
      </c>
      <c r="D97" s="142">
        <v>5</v>
      </c>
      <c r="E97" s="143" t="str">
        <f>IF(D97=1,'Tipo '!$B$2,IF(D97=2,'Tipo '!$B$3,IF(D97=3,'Tipo '!$B$4,IF(D97=4,'Tipo '!$B$5,IF(D97=5,'Tipo '!$B$6,IF(D97=6,'Tipo '!$B$7,IF(D97=7,'Tipo '!$B$8,IF(D97=8,'Tipo '!$B$9,IF(D97=9,'Tipo '!$B$10,IF(D97=10,'Tipo '!$B$11,IF(D97=11,'Tipo '!$B$12,IF(D97=12,'Tipo '!$B$13,IF(D97=13,'Tipo '!$B$14,IF(D97=14,'Tipo '!$B$15,IF(D97=15,'Tipo '!$B$16,IF(D97=16,'Tipo '!$B$17,IF(D97=17,'Tipo '!$B$18,IF(D97=18,'Tipo '!$B$19,IF(D97=19,'Tipo '!$B$20,IF(D97=20,'Tipo '!$B$21,"No ha seleccionado un tipo de contrato válido"))))))))))))))))))))</f>
        <v>CONTRATOS DE PRESTACIÓN DE SERVICIOS PROFESIONALES Y DE APOYO A LA GESTIÓN</v>
      </c>
      <c r="F97" s="143" t="s">
        <v>107</v>
      </c>
      <c r="G97" s="143" t="s">
        <v>116</v>
      </c>
      <c r="H97" s="144" t="s">
        <v>377</v>
      </c>
      <c r="I97" s="144" t="s">
        <v>163</v>
      </c>
      <c r="J97" s="145">
        <v>45</v>
      </c>
      <c r="K97" s="146" t="str">
        <f>IF(J97=1,'Equivalencia BH-BMPT'!$D$2,IF(J97=2,'Equivalencia BH-BMPT'!$D$3,IF(J97=3,'Equivalencia BH-BMPT'!$D$4,IF(J97=4,'Equivalencia BH-BMPT'!$D$5,IF(J97=5,'Equivalencia BH-BMPT'!$D$6,IF(J97=6,'Equivalencia BH-BMPT'!$D$7,IF(J97=7,'Equivalencia BH-BMPT'!$D$8,IF(J97=8,'Equivalencia BH-BMPT'!$D$9,IF(J97=9,'Equivalencia BH-BMPT'!$D$10,IF(J97=10,'Equivalencia BH-BMPT'!$D$11,IF(J97=11,'Equivalencia BH-BMPT'!$D$12,IF(J97=12,'Equivalencia BH-BMPT'!$D$13,IF(J97=13,'Equivalencia BH-BMPT'!$D$14,IF(J97=14,'Equivalencia BH-BMPT'!$D$15,IF(J97=15,'Equivalencia BH-BMPT'!$D$16,IF(J97=16,'Equivalencia BH-BMPT'!$D$17,IF(J97=17,'Equivalencia BH-BMPT'!$D$18,IF(J97=18,'Equivalencia BH-BMPT'!$D$19,IF(J97=19,'Equivalencia BH-BMPT'!$D$20,IF(J97=20,'Equivalencia BH-BMPT'!$D$21,IF(J97=21,'Equivalencia BH-BMPT'!$D$22,IF(J97=22,'Equivalencia BH-BMPT'!$D$23,IF(J97=23,'Equivalencia BH-BMPT'!#REF!,IF(J97=24,'Equivalencia BH-BMPT'!$D$25,IF(J97=25,'Equivalencia BH-BMPT'!$D$26,IF(J97=26,'Equivalencia BH-BMPT'!$D$27,IF(J97=27,'Equivalencia BH-BMPT'!$D$28,IF(J97=28,'Equivalencia BH-BMPT'!$D$29,IF(J97=29,'Equivalencia BH-BMPT'!$D$30,IF(J97=30,'Equivalencia BH-BMPT'!$D$31,IF(J97=31,'Equivalencia BH-BMPT'!$D$32,IF(J97=32,'Equivalencia BH-BMPT'!$D$33,IF(J97=33,'Equivalencia BH-BMPT'!$D$34,IF(J97=34,'Equivalencia BH-BMPT'!$D$35,IF(J97=35,'Equivalencia BH-BMPT'!$D$36,IF(J97=36,'Equivalencia BH-BMPT'!$D$37,IF(J97=37,'Equivalencia BH-BMPT'!$D$38,IF(J97=38,'Equivalencia BH-BMPT'!#REF!,IF(J97=39,'Equivalencia BH-BMPT'!$D$40,IF(J97=40,'Equivalencia BH-BMPT'!$D$41,IF(J97=41,'Equivalencia BH-BMPT'!$D$42,IF(J97=42,'Equivalencia BH-BMPT'!$D$43,IF(J97=43,'Equivalencia BH-BMPT'!$D$44,IF(J97=44,'Equivalencia BH-BMPT'!$D$45,IF(J97=45,'Equivalencia BH-BMPT'!$D$46,"No ha seleccionado un número de programa")))))))))))))))))))))))))))))))))))))))))))))</f>
        <v>Gobernanza e influencia local, regional e internacional</v>
      </c>
      <c r="L97" s="147" t="s">
        <v>282</v>
      </c>
      <c r="M97" s="142">
        <v>79495857</v>
      </c>
      <c r="N97" s="148" t="s">
        <v>605</v>
      </c>
      <c r="O97" s="149">
        <v>70400000</v>
      </c>
      <c r="P97" s="150"/>
      <c r="Q97" s="151"/>
      <c r="R97" s="151">
        <v>1</v>
      </c>
      <c r="S97" s="151">
        <v>4266666</v>
      </c>
      <c r="T97" s="149">
        <f t="shared" si="9"/>
        <v>74666666</v>
      </c>
      <c r="U97" s="149">
        <v>64000000</v>
      </c>
      <c r="V97" s="152">
        <v>43125</v>
      </c>
      <c r="W97" s="152">
        <v>43132</v>
      </c>
      <c r="X97" s="152">
        <v>43465</v>
      </c>
      <c r="Y97" s="142">
        <v>330</v>
      </c>
      <c r="Z97" s="142">
        <v>19.999996875000001</v>
      </c>
      <c r="AA97" s="153"/>
      <c r="AB97" s="142"/>
      <c r="AC97" s="142" t="s">
        <v>954</v>
      </c>
      <c r="AD97" s="142"/>
      <c r="AE97" s="142"/>
      <c r="AF97" s="154">
        <f t="shared" si="8"/>
        <v>0.85714286479591839</v>
      </c>
      <c r="AG97" s="155"/>
      <c r="AH97" s="155" t="b">
        <f t="shared" si="7"/>
        <v>0</v>
      </c>
      <c r="AI97" s="156"/>
      <c r="AJ97" s="158"/>
      <c r="AK97" s="156"/>
    </row>
    <row r="98" spans="1:37" s="157" customFormat="1" ht="44.25" customHeight="1" thickBot="1" x14ac:dyDescent="0.3">
      <c r="A98" s="142">
        <v>88</v>
      </c>
      <c r="B98" s="142">
        <v>2018</v>
      </c>
      <c r="C98" s="143" t="s">
        <v>884</v>
      </c>
      <c r="D98" s="142">
        <v>5</v>
      </c>
      <c r="E98" s="143" t="str">
        <f>IF(D98=1,'Tipo '!$B$2,IF(D98=2,'Tipo '!$B$3,IF(D98=3,'Tipo '!$B$4,IF(D98=4,'Tipo '!$B$5,IF(D98=5,'Tipo '!$B$6,IF(D98=6,'Tipo '!$B$7,IF(D98=7,'Tipo '!$B$8,IF(D98=8,'Tipo '!$B$9,IF(D98=9,'Tipo '!$B$10,IF(D98=10,'Tipo '!$B$11,IF(D98=11,'Tipo '!$B$12,IF(D98=12,'Tipo '!$B$13,IF(D98=13,'Tipo '!$B$14,IF(D98=14,'Tipo '!$B$15,IF(D98=15,'Tipo '!$B$16,IF(D98=16,'Tipo '!$B$17,IF(D98=17,'Tipo '!$B$18,IF(D98=18,'Tipo '!$B$19,IF(D98=19,'Tipo '!$B$20,IF(D98=20,'Tipo '!$B$21,"No ha seleccionado un tipo de contrato válido"))))))))))))))))))))</f>
        <v>CONTRATOS DE PRESTACIÓN DE SERVICIOS PROFESIONALES Y DE APOYO A LA GESTIÓN</v>
      </c>
      <c r="F98" s="143" t="s">
        <v>107</v>
      </c>
      <c r="G98" s="143" t="s">
        <v>116</v>
      </c>
      <c r="H98" s="144" t="s">
        <v>378</v>
      </c>
      <c r="I98" s="144" t="s">
        <v>163</v>
      </c>
      <c r="J98" s="145">
        <v>45</v>
      </c>
      <c r="K98" s="146" t="str">
        <f>IF(J98=1,'Equivalencia BH-BMPT'!$D$2,IF(J98=2,'Equivalencia BH-BMPT'!$D$3,IF(J98=3,'Equivalencia BH-BMPT'!$D$4,IF(J98=4,'Equivalencia BH-BMPT'!$D$5,IF(J98=5,'Equivalencia BH-BMPT'!$D$6,IF(J98=6,'Equivalencia BH-BMPT'!$D$7,IF(J98=7,'Equivalencia BH-BMPT'!$D$8,IF(J98=8,'Equivalencia BH-BMPT'!$D$9,IF(J98=9,'Equivalencia BH-BMPT'!$D$10,IF(J98=10,'Equivalencia BH-BMPT'!$D$11,IF(J98=11,'Equivalencia BH-BMPT'!$D$12,IF(J98=12,'Equivalencia BH-BMPT'!$D$13,IF(J98=13,'Equivalencia BH-BMPT'!$D$14,IF(J98=14,'Equivalencia BH-BMPT'!$D$15,IF(J98=15,'Equivalencia BH-BMPT'!$D$16,IF(J98=16,'Equivalencia BH-BMPT'!$D$17,IF(J98=17,'Equivalencia BH-BMPT'!$D$18,IF(J98=18,'Equivalencia BH-BMPT'!$D$19,IF(J98=19,'Equivalencia BH-BMPT'!$D$20,IF(J98=20,'Equivalencia BH-BMPT'!$D$21,IF(J98=21,'Equivalencia BH-BMPT'!$D$22,IF(J98=22,'Equivalencia BH-BMPT'!$D$23,IF(J98=23,'Equivalencia BH-BMPT'!#REF!,IF(J98=24,'Equivalencia BH-BMPT'!$D$25,IF(J98=25,'Equivalencia BH-BMPT'!$D$26,IF(J98=26,'Equivalencia BH-BMPT'!$D$27,IF(J98=27,'Equivalencia BH-BMPT'!$D$28,IF(J98=28,'Equivalencia BH-BMPT'!$D$29,IF(J98=29,'Equivalencia BH-BMPT'!$D$30,IF(J98=30,'Equivalencia BH-BMPT'!$D$31,IF(J98=31,'Equivalencia BH-BMPT'!$D$32,IF(J98=32,'Equivalencia BH-BMPT'!$D$33,IF(J98=33,'Equivalencia BH-BMPT'!$D$34,IF(J98=34,'Equivalencia BH-BMPT'!$D$35,IF(J98=35,'Equivalencia BH-BMPT'!$D$36,IF(J98=36,'Equivalencia BH-BMPT'!$D$37,IF(J98=37,'Equivalencia BH-BMPT'!$D$38,IF(J98=38,'Equivalencia BH-BMPT'!#REF!,IF(J98=39,'Equivalencia BH-BMPT'!$D$40,IF(J98=40,'Equivalencia BH-BMPT'!$D$41,IF(J98=41,'Equivalencia BH-BMPT'!$D$42,IF(J98=42,'Equivalencia BH-BMPT'!$D$43,IF(J98=43,'Equivalencia BH-BMPT'!$D$44,IF(J98=44,'Equivalencia BH-BMPT'!$D$45,IF(J98=45,'Equivalencia BH-BMPT'!$D$46,"No ha seleccionado un número de programa")))))))))))))))))))))))))))))))))))))))))))))</f>
        <v>Gobernanza e influencia local, regional e internacional</v>
      </c>
      <c r="L98" s="147" t="s">
        <v>282</v>
      </c>
      <c r="M98" s="142">
        <v>1032356526</v>
      </c>
      <c r="N98" s="148" t="s">
        <v>606</v>
      </c>
      <c r="O98" s="149">
        <v>23100000</v>
      </c>
      <c r="P98" s="150"/>
      <c r="Q98" s="151"/>
      <c r="R98" s="151">
        <v>1</v>
      </c>
      <c r="S98" s="151">
        <v>2100000</v>
      </c>
      <c r="T98" s="149">
        <f t="shared" si="9"/>
        <v>25200000</v>
      </c>
      <c r="U98" s="149">
        <v>21000000</v>
      </c>
      <c r="V98" s="152">
        <v>43125</v>
      </c>
      <c r="W98" s="152">
        <v>43132</v>
      </c>
      <c r="X98" s="152">
        <v>43465</v>
      </c>
      <c r="Y98" s="142">
        <v>330</v>
      </c>
      <c r="Z98" s="142">
        <v>30</v>
      </c>
      <c r="AA98" s="153"/>
      <c r="AB98" s="142"/>
      <c r="AC98" s="142" t="s">
        <v>954</v>
      </c>
      <c r="AD98" s="142"/>
      <c r="AE98" s="142"/>
      <c r="AF98" s="154">
        <f t="shared" si="8"/>
        <v>0.83333333333333337</v>
      </c>
      <c r="AG98" s="155"/>
      <c r="AH98" s="155" t="b">
        <f t="shared" si="7"/>
        <v>0</v>
      </c>
      <c r="AI98" s="156"/>
      <c r="AJ98" s="158"/>
      <c r="AK98" s="156"/>
    </row>
    <row r="99" spans="1:37" s="157" customFormat="1" ht="44.25" customHeight="1" thickBot="1" x14ac:dyDescent="0.3">
      <c r="A99" s="142">
        <v>89</v>
      </c>
      <c r="B99" s="142">
        <v>2018</v>
      </c>
      <c r="C99" s="143" t="s">
        <v>885</v>
      </c>
      <c r="D99" s="142">
        <v>5</v>
      </c>
      <c r="E99" s="143" t="str">
        <f>IF(D99=1,'Tipo '!$B$2,IF(D99=2,'Tipo '!$B$3,IF(D99=3,'Tipo '!$B$4,IF(D99=4,'Tipo '!$B$5,IF(D99=5,'Tipo '!$B$6,IF(D99=6,'Tipo '!$B$7,IF(D99=7,'Tipo '!$B$8,IF(D99=8,'Tipo '!$B$9,IF(D99=9,'Tipo '!$B$10,IF(D99=10,'Tipo '!$B$11,IF(D99=11,'Tipo '!$B$12,IF(D99=12,'Tipo '!$B$13,IF(D99=13,'Tipo '!$B$14,IF(D99=14,'Tipo '!$B$15,IF(D99=15,'Tipo '!$B$16,IF(D99=16,'Tipo '!$B$17,IF(D99=17,'Tipo '!$B$18,IF(D99=18,'Tipo '!$B$19,IF(D99=19,'Tipo '!$B$20,IF(D99=20,'Tipo '!$B$21,"No ha seleccionado un tipo de contrato válido"))))))))))))))))))))</f>
        <v>CONTRATOS DE PRESTACIÓN DE SERVICIOS PROFESIONALES Y DE APOYO A LA GESTIÓN</v>
      </c>
      <c r="F99" s="143" t="s">
        <v>107</v>
      </c>
      <c r="G99" s="143" t="s">
        <v>116</v>
      </c>
      <c r="H99" s="144" t="s">
        <v>379</v>
      </c>
      <c r="I99" s="144" t="s">
        <v>163</v>
      </c>
      <c r="J99" s="145">
        <v>45</v>
      </c>
      <c r="K99" s="146" t="str">
        <f>IF(J99=1,'Equivalencia BH-BMPT'!$D$2,IF(J99=2,'Equivalencia BH-BMPT'!$D$3,IF(J99=3,'Equivalencia BH-BMPT'!$D$4,IF(J99=4,'Equivalencia BH-BMPT'!$D$5,IF(J99=5,'Equivalencia BH-BMPT'!$D$6,IF(J99=6,'Equivalencia BH-BMPT'!$D$7,IF(J99=7,'Equivalencia BH-BMPT'!$D$8,IF(J99=8,'Equivalencia BH-BMPT'!$D$9,IF(J99=9,'Equivalencia BH-BMPT'!$D$10,IF(J99=10,'Equivalencia BH-BMPT'!$D$11,IF(J99=11,'Equivalencia BH-BMPT'!$D$12,IF(J99=12,'Equivalencia BH-BMPT'!$D$13,IF(J99=13,'Equivalencia BH-BMPT'!$D$14,IF(J99=14,'Equivalencia BH-BMPT'!$D$15,IF(J99=15,'Equivalencia BH-BMPT'!$D$16,IF(J99=16,'Equivalencia BH-BMPT'!$D$17,IF(J99=17,'Equivalencia BH-BMPT'!$D$18,IF(J99=18,'Equivalencia BH-BMPT'!$D$19,IF(J99=19,'Equivalencia BH-BMPT'!$D$20,IF(J99=20,'Equivalencia BH-BMPT'!$D$21,IF(J99=21,'Equivalencia BH-BMPT'!$D$22,IF(J99=22,'Equivalencia BH-BMPT'!$D$23,IF(J99=23,'Equivalencia BH-BMPT'!#REF!,IF(J99=24,'Equivalencia BH-BMPT'!$D$25,IF(J99=25,'Equivalencia BH-BMPT'!$D$26,IF(J99=26,'Equivalencia BH-BMPT'!$D$27,IF(J99=27,'Equivalencia BH-BMPT'!$D$28,IF(J99=28,'Equivalencia BH-BMPT'!$D$29,IF(J99=29,'Equivalencia BH-BMPT'!$D$30,IF(J99=30,'Equivalencia BH-BMPT'!$D$31,IF(J99=31,'Equivalencia BH-BMPT'!$D$32,IF(J99=32,'Equivalencia BH-BMPT'!$D$33,IF(J99=33,'Equivalencia BH-BMPT'!$D$34,IF(J99=34,'Equivalencia BH-BMPT'!$D$35,IF(J99=35,'Equivalencia BH-BMPT'!$D$36,IF(J99=36,'Equivalencia BH-BMPT'!$D$37,IF(J99=37,'Equivalencia BH-BMPT'!$D$38,IF(J99=38,'Equivalencia BH-BMPT'!#REF!,IF(J99=39,'Equivalencia BH-BMPT'!$D$40,IF(J99=40,'Equivalencia BH-BMPT'!$D$41,IF(J99=41,'Equivalencia BH-BMPT'!$D$42,IF(J99=42,'Equivalencia BH-BMPT'!$D$43,IF(J99=43,'Equivalencia BH-BMPT'!$D$44,IF(J99=44,'Equivalencia BH-BMPT'!$D$45,IF(J99=45,'Equivalencia BH-BMPT'!$D$46,"No ha seleccionado un número de programa")))))))))))))))))))))))))))))))))))))))))))))</f>
        <v>Gobernanza e influencia local, regional e internacional</v>
      </c>
      <c r="L99" s="147" t="s">
        <v>282</v>
      </c>
      <c r="M99" s="142">
        <v>23390253</v>
      </c>
      <c r="N99" s="148" t="s">
        <v>607</v>
      </c>
      <c r="O99" s="149">
        <v>70400000</v>
      </c>
      <c r="P99" s="150"/>
      <c r="Q99" s="151"/>
      <c r="R99" s="151">
        <v>1</v>
      </c>
      <c r="S99" s="151">
        <v>6400000</v>
      </c>
      <c r="T99" s="149">
        <f t="shared" si="9"/>
        <v>76800000</v>
      </c>
      <c r="U99" s="149">
        <v>70400000</v>
      </c>
      <c r="V99" s="152">
        <v>43125</v>
      </c>
      <c r="W99" s="152">
        <v>43132</v>
      </c>
      <c r="X99" s="152">
        <v>43465</v>
      </c>
      <c r="Y99" s="142">
        <v>330</v>
      </c>
      <c r="Z99" s="142">
        <v>30</v>
      </c>
      <c r="AA99" s="153"/>
      <c r="AB99" s="142"/>
      <c r="AC99" s="142" t="s">
        <v>954</v>
      </c>
      <c r="AD99" s="142"/>
      <c r="AE99" s="142"/>
      <c r="AF99" s="154">
        <f t="shared" si="8"/>
        <v>0.91666666666666663</v>
      </c>
      <c r="AG99" s="155"/>
      <c r="AH99" s="155" t="b">
        <f t="shared" si="7"/>
        <v>0</v>
      </c>
      <c r="AI99" s="156"/>
      <c r="AJ99" s="158"/>
      <c r="AK99" s="156"/>
    </row>
    <row r="100" spans="1:37" s="157" customFormat="1" ht="44.25" customHeight="1" thickBot="1" x14ac:dyDescent="0.3">
      <c r="A100" s="142">
        <v>90</v>
      </c>
      <c r="B100" s="142">
        <v>2018</v>
      </c>
      <c r="C100" s="143" t="s">
        <v>886</v>
      </c>
      <c r="D100" s="142">
        <v>5</v>
      </c>
      <c r="E100" s="143" t="str">
        <f>IF(D100=1,'Tipo '!$B$2,IF(D100=2,'Tipo '!$B$3,IF(D100=3,'Tipo '!$B$4,IF(D100=4,'Tipo '!$B$5,IF(D100=5,'Tipo '!$B$6,IF(D100=6,'Tipo '!$B$7,IF(D100=7,'Tipo '!$B$8,IF(D100=8,'Tipo '!$B$9,IF(D100=9,'Tipo '!$B$10,IF(D100=10,'Tipo '!$B$11,IF(D100=11,'Tipo '!$B$12,IF(D100=12,'Tipo '!$B$13,IF(D100=13,'Tipo '!$B$14,IF(D100=14,'Tipo '!$B$15,IF(D100=15,'Tipo '!$B$16,IF(D100=16,'Tipo '!$B$17,IF(D100=17,'Tipo '!$B$18,IF(D100=18,'Tipo '!$B$19,IF(D100=19,'Tipo '!$B$20,IF(D100=20,'Tipo '!$B$21,"No ha seleccionado un tipo de contrato válido"))))))))))))))))))))</f>
        <v>CONTRATOS DE PRESTACIÓN DE SERVICIOS PROFESIONALES Y DE APOYO A LA GESTIÓN</v>
      </c>
      <c r="F100" s="143" t="s">
        <v>107</v>
      </c>
      <c r="G100" s="143" t="s">
        <v>116</v>
      </c>
      <c r="H100" s="144" t="s">
        <v>380</v>
      </c>
      <c r="I100" s="144" t="s">
        <v>163</v>
      </c>
      <c r="J100" s="145">
        <v>45</v>
      </c>
      <c r="K100" s="146" t="str">
        <f>IF(J100=1,'Equivalencia BH-BMPT'!$D$2,IF(J100=2,'Equivalencia BH-BMPT'!$D$3,IF(J100=3,'Equivalencia BH-BMPT'!$D$4,IF(J100=4,'Equivalencia BH-BMPT'!$D$5,IF(J100=5,'Equivalencia BH-BMPT'!$D$6,IF(J100=6,'Equivalencia BH-BMPT'!$D$7,IF(J100=7,'Equivalencia BH-BMPT'!$D$8,IF(J100=8,'Equivalencia BH-BMPT'!$D$9,IF(J100=9,'Equivalencia BH-BMPT'!$D$10,IF(J100=10,'Equivalencia BH-BMPT'!$D$11,IF(J100=11,'Equivalencia BH-BMPT'!$D$12,IF(J100=12,'Equivalencia BH-BMPT'!$D$13,IF(J100=13,'Equivalencia BH-BMPT'!$D$14,IF(J100=14,'Equivalencia BH-BMPT'!$D$15,IF(J100=15,'Equivalencia BH-BMPT'!$D$16,IF(J100=16,'Equivalencia BH-BMPT'!$D$17,IF(J100=17,'Equivalencia BH-BMPT'!$D$18,IF(J100=18,'Equivalencia BH-BMPT'!$D$19,IF(J100=19,'Equivalencia BH-BMPT'!$D$20,IF(J100=20,'Equivalencia BH-BMPT'!$D$21,IF(J100=21,'Equivalencia BH-BMPT'!$D$22,IF(J100=22,'Equivalencia BH-BMPT'!$D$23,IF(J100=23,'Equivalencia BH-BMPT'!#REF!,IF(J100=24,'Equivalencia BH-BMPT'!$D$25,IF(J100=25,'Equivalencia BH-BMPT'!$D$26,IF(J100=26,'Equivalencia BH-BMPT'!$D$27,IF(J100=27,'Equivalencia BH-BMPT'!$D$28,IF(J100=28,'Equivalencia BH-BMPT'!$D$29,IF(J100=29,'Equivalencia BH-BMPT'!$D$30,IF(J100=30,'Equivalencia BH-BMPT'!$D$31,IF(J100=31,'Equivalencia BH-BMPT'!$D$32,IF(J100=32,'Equivalencia BH-BMPT'!$D$33,IF(J100=33,'Equivalencia BH-BMPT'!$D$34,IF(J100=34,'Equivalencia BH-BMPT'!$D$35,IF(J100=35,'Equivalencia BH-BMPT'!$D$36,IF(J100=36,'Equivalencia BH-BMPT'!$D$37,IF(J100=37,'Equivalencia BH-BMPT'!$D$38,IF(J100=38,'Equivalencia BH-BMPT'!#REF!,IF(J100=39,'Equivalencia BH-BMPT'!$D$40,IF(J100=40,'Equivalencia BH-BMPT'!$D$41,IF(J100=41,'Equivalencia BH-BMPT'!$D$42,IF(J100=42,'Equivalencia BH-BMPT'!$D$43,IF(J100=43,'Equivalencia BH-BMPT'!$D$44,IF(J100=44,'Equivalencia BH-BMPT'!$D$45,IF(J100=45,'Equivalencia BH-BMPT'!$D$46,"No ha seleccionado un número de programa")))))))))))))))))))))))))))))))))))))))))))))</f>
        <v>Gobernanza e influencia local, regional e internacional</v>
      </c>
      <c r="L100" s="147" t="s">
        <v>282</v>
      </c>
      <c r="M100" s="142">
        <v>1012353867</v>
      </c>
      <c r="N100" s="148" t="s">
        <v>608</v>
      </c>
      <c r="O100" s="149">
        <v>40700000</v>
      </c>
      <c r="P100" s="150"/>
      <c r="Q100" s="151"/>
      <c r="R100" s="151">
        <v>1</v>
      </c>
      <c r="S100" s="151">
        <v>3700000</v>
      </c>
      <c r="T100" s="149">
        <f t="shared" si="9"/>
        <v>44400000</v>
      </c>
      <c r="U100" s="149">
        <v>40700000</v>
      </c>
      <c r="V100" s="152">
        <v>43124</v>
      </c>
      <c r="W100" s="152">
        <v>43132</v>
      </c>
      <c r="X100" s="152">
        <v>43465</v>
      </c>
      <c r="Y100" s="142">
        <v>330</v>
      </c>
      <c r="Z100" s="142">
        <v>30</v>
      </c>
      <c r="AA100" s="153"/>
      <c r="AB100" s="142"/>
      <c r="AC100" s="142" t="s">
        <v>954</v>
      </c>
      <c r="AD100" s="142"/>
      <c r="AE100" s="142"/>
      <c r="AF100" s="154">
        <f t="shared" si="8"/>
        <v>0.91666666666666663</v>
      </c>
      <c r="AG100" s="155"/>
      <c r="AH100" s="155" t="b">
        <f t="shared" si="7"/>
        <v>0</v>
      </c>
      <c r="AI100" s="156"/>
      <c r="AJ100" s="158"/>
      <c r="AK100" s="156"/>
    </row>
    <row r="101" spans="1:37" s="157" customFormat="1" ht="44.25" customHeight="1" thickBot="1" x14ac:dyDescent="0.3">
      <c r="A101" s="142">
        <v>91</v>
      </c>
      <c r="B101" s="142">
        <v>2018</v>
      </c>
      <c r="C101" s="143" t="s">
        <v>887</v>
      </c>
      <c r="D101" s="142">
        <v>5</v>
      </c>
      <c r="E101" s="143" t="str">
        <f>IF(D101=1,'Tipo '!$B$2,IF(D101=2,'Tipo '!$B$3,IF(D101=3,'Tipo '!$B$4,IF(D101=4,'Tipo '!$B$5,IF(D101=5,'Tipo '!$B$6,IF(D101=6,'Tipo '!$B$7,IF(D101=7,'Tipo '!$B$8,IF(D101=8,'Tipo '!$B$9,IF(D101=9,'Tipo '!$B$10,IF(D101=10,'Tipo '!$B$11,IF(D101=11,'Tipo '!$B$12,IF(D101=12,'Tipo '!$B$13,IF(D101=13,'Tipo '!$B$14,IF(D101=14,'Tipo '!$B$15,IF(D101=15,'Tipo '!$B$16,IF(D101=16,'Tipo '!$B$17,IF(D101=17,'Tipo '!$B$18,IF(D101=18,'Tipo '!$B$19,IF(D101=19,'Tipo '!$B$20,IF(D101=20,'Tipo '!$B$21,"No ha seleccionado un tipo de contrato válido"))))))))))))))))))))</f>
        <v>CONTRATOS DE PRESTACIÓN DE SERVICIOS PROFESIONALES Y DE APOYO A LA GESTIÓN</v>
      </c>
      <c r="F101" s="143" t="s">
        <v>107</v>
      </c>
      <c r="G101" s="143" t="s">
        <v>116</v>
      </c>
      <c r="H101" s="144" t="s">
        <v>381</v>
      </c>
      <c r="I101" s="144" t="s">
        <v>163</v>
      </c>
      <c r="J101" s="145">
        <v>45</v>
      </c>
      <c r="K101" s="146" t="str">
        <f>IF(J101=1,'Equivalencia BH-BMPT'!$D$2,IF(J101=2,'Equivalencia BH-BMPT'!$D$3,IF(J101=3,'Equivalencia BH-BMPT'!$D$4,IF(J101=4,'Equivalencia BH-BMPT'!$D$5,IF(J101=5,'Equivalencia BH-BMPT'!$D$6,IF(J101=6,'Equivalencia BH-BMPT'!$D$7,IF(J101=7,'Equivalencia BH-BMPT'!$D$8,IF(J101=8,'Equivalencia BH-BMPT'!$D$9,IF(J101=9,'Equivalencia BH-BMPT'!$D$10,IF(J101=10,'Equivalencia BH-BMPT'!$D$11,IF(J101=11,'Equivalencia BH-BMPT'!$D$12,IF(J101=12,'Equivalencia BH-BMPT'!$D$13,IF(J101=13,'Equivalencia BH-BMPT'!$D$14,IF(J101=14,'Equivalencia BH-BMPT'!$D$15,IF(J101=15,'Equivalencia BH-BMPT'!$D$16,IF(J101=16,'Equivalencia BH-BMPT'!$D$17,IF(J101=17,'Equivalencia BH-BMPT'!$D$18,IF(J101=18,'Equivalencia BH-BMPT'!$D$19,IF(J101=19,'Equivalencia BH-BMPT'!$D$20,IF(J101=20,'Equivalencia BH-BMPT'!$D$21,IF(J101=21,'Equivalencia BH-BMPT'!$D$22,IF(J101=22,'Equivalencia BH-BMPT'!$D$23,IF(J101=23,'Equivalencia BH-BMPT'!#REF!,IF(J101=24,'Equivalencia BH-BMPT'!$D$25,IF(J101=25,'Equivalencia BH-BMPT'!$D$26,IF(J101=26,'Equivalencia BH-BMPT'!$D$27,IF(J101=27,'Equivalencia BH-BMPT'!$D$28,IF(J101=28,'Equivalencia BH-BMPT'!$D$29,IF(J101=29,'Equivalencia BH-BMPT'!$D$30,IF(J101=30,'Equivalencia BH-BMPT'!$D$31,IF(J101=31,'Equivalencia BH-BMPT'!$D$32,IF(J101=32,'Equivalencia BH-BMPT'!$D$33,IF(J101=33,'Equivalencia BH-BMPT'!$D$34,IF(J101=34,'Equivalencia BH-BMPT'!$D$35,IF(J101=35,'Equivalencia BH-BMPT'!$D$36,IF(J101=36,'Equivalencia BH-BMPT'!$D$37,IF(J101=37,'Equivalencia BH-BMPT'!$D$38,IF(J101=38,'Equivalencia BH-BMPT'!#REF!,IF(J101=39,'Equivalencia BH-BMPT'!$D$40,IF(J101=40,'Equivalencia BH-BMPT'!$D$41,IF(J101=41,'Equivalencia BH-BMPT'!$D$42,IF(J101=42,'Equivalencia BH-BMPT'!$D$43,IF(J101=43,'Equivalencia BH-BMPT'!$D$44,IF(J101=44,'Equivalencia BH-BMPT'!$D$45,IF(J101=45,'Equivalencia BH-BMPT'!$D$46,"No ha seleccionado un número de programa")))))))))))))))))))))))))))))))))))))))))))))</f>
        <v>Gobernanza e influencia local, regional e internacional</v>
      </c>
      <c r="L101" s="147" t="s">
        <v>282</v>
      </c>
      <c r="M101" s="142">
        <v>1013630143</v>
      </c>
      <c r="N101" s="148" t="s">
        <v>609</v>
      </c>
      <c r="O101" s="149">
        <v>70400000</v>
      </c>
      <c r="P101" s="150"/>
      <c r="Q101" s="151"/>
      <c r="R101" s="151">
        <v>1</v>
      </c>
      <c r="S101" s="151">
        <v>4266666</v>
      </c>
      <c r="T101" s="149">
        <f t="shared" si="9"/>
        <v>74666666</v>
      </c>
      <c r="U101" s="149">
        <v>64000000</v>
      </c>
      <c r="V101" s="152">
        <v>43125</v>
      </c>
      <c r="W101" s="152">
        <v>43132</v>
      </c>
      <c r="X101" s="152">
        <v>43465</v>
      </c>
      <c r="Y101" s="142">
        <v>330</v>
      </c>
      <c r="Z101" s="142">
        <v>19.999996875000001</v>
      </c>
      <c r="AA101" s="153"/>
      <c r="AB101" s="142"/>
      <c r="AC101" s="142" t="s">
        <v>954</v>
      </c>
      <c r="AD101" s="142"/>
      <c r="AE101" s="142"/>
      <c r="AF101" s="154">
        <f t="shared" si="8"/>
        <v>0.85714286479591839</v>
      </c>
      <c r="AG101" s="155"/>
      <c r="AH101" s="155" t="b">
        <f t="shared" si="7"/>
        <v>0</v>
      </c>
      <c r="AI101" s="156"/>
      <c r="AJ101" s="158"/>
      <c r="AK101" s="156"/>
    </row>
    <row r="102" spans="1:37" s="157" customFormat="1" ht="44.25" customHeight="1" thickBot="1" x14ac:dyDescent="0.3">
      <c r="A102" s="142">
        <v>92</v>
      </c>
      <c r="B102" s="142">
        <v>2018</v>
      </c>
      <c r="C102" s="143" t="s">
        <v>888</v>
      </c>
      <c r="D102" s="142">
        <v>5</v>
      </c>
      <c r="E102" s="143" t="str">
        <f>IF(D102=1,'Tipo '!$B$2,IF(D102=2,'Tipo '!$B$3,IF(D102=3,'Tipo '!$B$4,IF(D102=4,'Tipo '!$B$5,IF(D102=5,'Tipo '!$B$6,IF(D102=6,'Tipo '!$B$7,IF(D102=7,'Tipo '!$B$8,IF(D102=8,'Tipo '!$B$9,IF(D102=9,'Tipo '!$B$10,IF(D102=10,'Tipo '!$B$11,IF(D102=11,'Tipo '!$B$12,IF(D102=12,'Tipo '!$B$13,IF(D102=13,'Tipo '!$B$14,IF(D102=14,'Tipo '!$B$15,IF(D102=15,'Tipo '!$B$16,IF(D102=16,'Tipo '!$B$17,IF(D102=17,'Tipo '!$B$18,IF(D102=18,'Tipo '!$B$19,IF(D102=19,'Tipo '!$B$20,IF(D102=20,'Tipo '!$B$21,"No ha seleccionado un tipo de contrato válido"))))))))))))))))))))</f>
        <v>CONTRATOS DE PRESTACIÓN DE SERVICIOS PROFESIONALES Y DE APOYO A LA GESTIÓN</v>
      </c>
      <c r="F102" s="143" t="s">
        <v>107</v>
      </c>
      <c r="G102" s="143" t="s">
        <v>116</v>
      </c>
      <c r="H102" s="144" t="s">
        <v>382</v>
      </c>
      <c r="I102" s="144" t="s">
        <v>163</v>
      </c>
      <c r="J102" s="145">
        <v>45</v>
      </c>
      <c r="K102" s="146" t="str">
        <f>IF(J102=1,'Equivalencia BH-BMPT'!$D$2,IF(J102=2,'Equivalencia BH-BMPT'!$D$3,IF(J102=3,'Equivalencia BH-BMPT'!$D$4,IF(J102=4,'Equivalencia BH-BMPT'!$D$5,IF(J102=5,'Equivalencia BH-BMPT'!$D$6,IF(J102=6,'Equivalencia BH-BMPT'!$D$7,IF(J102=7,'Equivalencia BH-BMPT'!$D$8,IF(J102=8,'Equivalencia BH-BMPT'!$D$9,IF(J102=9,'Equivalencia BH-BMPT'!$D$10,IF(J102=10,'Equivalencia BH-BMPT'!$D$11,IF(J102=11,'Equivalencia BH-BMPT'!$D$12,IF(J102=12,'Equivalencia BH-BMPT'!$D$13,IF(J102=13,'Equivalencia BH-BMPT'!$D$14,IF(J102=14,'Equivalencia BH-BMPT'!$D$15,IF(J102=15,'Equivalencia BH-BMPT'!$D$16,IF(J102=16,'Equivalencia BH-BMPT'!$D$17,IF(J102=17,'Equivalencia BH-BMPT'!$D$18,IF(J102=18,'Equivalencia BH-BMPT'!$D$19,IF(J102=19,'Equivalencia BH-BMPT'!$D$20,IF(J102=20,'Equivalencia BH-BMPT'!$D$21,IF(J102=21,'Equivalencia BH-BMPT'!$D$22,IF(J102=22,'Equivalencia BH-BMPT'!$D$23,IF(J102=23,'Equivalencia BH-BMPT'!#REF!,IF(J102=24,'Equivalencia BH-BMPT'!$D$25,IF(J102=25,'Equivalencia BH-BMPT'!$D$26,IF(J102=26,'Equivalencia BH-BMPT'!$D$27,IF(J102=27,'Equivalencia BH-BMPT'!$D$28,IF(J102=28,'Equivalencia BH-BMPT'!$D$29,IF(J102=29,'Equivalencia BH-BMPT'!$D$30,IF(J102=30,'Equivalencia BH-BMPT'!$D$31,IF(J102=31,'Equivalencia BH-BMPT'!$D$32,IF(J102=32,'Equivalencia BH-BMPT'!$D$33,IF(J102=33,'Equivalencia BH-BMPT'!$D$34,IF(J102=34,'Equivalencia BH-BMPT'!$D$35,IF(J102=35,'Equivalencia BH-BMPT'!$D$36,IF(J102=36,'Equivalencia BH-BMPT'!$D$37,IF(J102=37,'Equivalencia BH-BMPT'!$D$38,IF(J102=38,'Equivalencia BH-BMPT'!#REF!,IF(J102=39,'Equivalencia BH-BMPT'!$D$40,IF(J102=40,'Equivalencia BH-BMPT'!$D$41,IF(J102=41,'Equivalencia BH-BMPT'!$D$42,IF(J102=42,'Equivalencia BH-BMPT'!$D$43,IF(J102=43,'Equivalencia BH-BMPT'!$D$44,IF(J102=44,'Equivalencia BH-BMPT'!$D$45,IF(J102=45,'Equivalencia BH-BMPT'!$D$46,"No ha seleccionado un número de programa")))))))))))))))))))))))))))))))))))))))))))))</f>
        <v>Gobernanza e influencia local, regional e internacional</v>
      </c>
      <c r="L102" s="147" t="s">
        <v>282</v>
      </c>
      <c r="M102" s="142">
        <v>79421325</v>
      </c>
      <c r="N102" s="148" t="s">
        <v>610</v>
      </c>
      <c r="O102" s="149">
        <v>70400000</v>
      </c>
      <c r="P102" s="150"/>
      <c r="Q102" s="151"/>
      <c r="R102" s="151">
        <v>1</v>
      </c>
      <c r="S102" s="151">
        <v>4266666</v>
      </c>
      <c r="T102" s="149">
        <f t="shared" si="9"/>
        <v>74666666</v>
      </c>
      <c r="U102" s="149">
        <v>64000000</v>
      </c>
      <c r="V102" s="152">
        <v>43125</v>
      </c>
      <c r="W102" s="152">
        <v>43132</v>
      </c>
      <c r="X102" s="152">
        <v>43465</v>
      </c>
      <c r="Y102" s="142">
        <v>330</v>
      </c>
      <c r="Z102" s="142">
        <v>19.999996875000001</v>
      </c>
      <c r="AA102" s="153"/>
      <c r="AB102" s="142"/>
      <c r="AC102" s="142" t="s">
        <v>954</v>
      </c>
      <c r="AD102" s="142"/>
      <c r="AE102" s="142"/>
      <c r="AF102" s="154">
        <f t="shared" si="8"/>
        <v>0.85714286479591839</v>
      </c>
      <c r="AG102" s="155"/>
      <c r="AH102" s="155" t="b">
        <f t="shared" si="7"/>
        <v>0</v>
      </c>
      <c r="AI102" s="156"/>
      <c r="AJ102" s="158"/>
      <c r="AK102" s="156"/>
    </row>
    <row r="103" spans="1:37" s="157" customFormat="1" ht="44.25" customHeight="1" thickBot="1" x14ac:dyDescent="0.3">
      <c r="A103" s="142">
        <v>93</v>
      </c>
      <c r="B103" s="142">
        <v>2018</v>
      </c>
      <c r="C103" s="143" t="s">
        <v>889</v>
      </c>
      <c r="D103" s="142">
        <v>5</v>
      </c>
      <c r="E103" s="143" t="str">
        <f>IF(D103=1,'Tipo '!$B$2,IF(D103=2,'Tipo '!$B$3,IF(D103=3,'Tipo '!$B$4,IF(D103=4,'Tipo '!$B$5,IF(D103=5,'Tipo '!$B$6,IF(D103=6,'Tipo '!$B$7,IF(D103=7,'Tipo '!$B$8,IF(D103=8,'Tipo '!$B$9,IF(D103=9,'Tipo '!$B$10,IF(D103=10,'Tipo '!$B$11,IF(D103=11,'Tipo '!$B$12,IF(D103=12,'Tipo '!$B$13,IF(D103=13,'Tipo '!$B$14,IF(D103=14,'Tipo '!$B$15,IF(D103=15,'Tipo '!$B$16,IF(D103=16,'Tipo '!$B$17,IF(D103=17,'Tipo '!$B$18,IF(D103=18,'Tipo '!$B$19,IF(D103=19,'Tipo '!$B$20,IF(D103=20,'Tipo '!$B$21,"No ha seleccionado un tipo de contrato válido"))))))))))))))))))))</f>
        <v>CONTRATOS DE PRESTACIÓN DE SERVICIOS PROFESIONALES Y DE APOYO A LA GESTIÓN</v>
      </c>
      <c r="F103" s="143" t="s">
        <v>107</v>
      </c>
      <c r="G103" s="143" t="s">
        <v>116</v>
      </c>
      <c r="H103" s="144" t="s">
        <v>383</v>
      </c>
      <c r="I103" s="144" t="s">
        <v>163</v>
      </c>
      <c r="J103" s="145">
        <v>45</v>
      </c>
      <c r="K103" s="146" t="str">
        <f>IF(J103=1,'Equivalencia BH-BMPT'!$D$2,IF(J103=2,'Equivalencia BH-BMPT'!$D$3,IF(J103=3,'Equivalencia BH-BMPT'!$D$4,IF(J103=4,'Equivalencia BH-BMPT'!$D$5,IF(J103=5,'Equivalencia BH-BMPT'!$D$6,IF(J103=6,'Equivalencia BH-BMPT'!$D$7,IF(J103=7,'Equivalencia BH-BMPT'!$D$8,IF(J103=8,'Equivalencia BH-BMPT'!$D$9,IF(J103=9,'Equivalencia BH-BMPT'!$D$10,IF(J103=10,'Equivalencia BH-BMPT'!$D$11,IF(J103=11,'Equivalencia BH-BMPT'!$D$12,IF(J103=12,'Equivalencia BH-BMPT'!$D$13,IF(J103=13,'Equivalencia BH-BMPT'!$D$14,IF(J103=14,'Equivalencia BH-BMPT'!$D$15,IF(J103=15,'Equivalencia BH-BMPT'!$D$16,IF(J103=16,'Equivalencia BH-BMPT'!$D$17,IF(J103=17,'Equivalencia BH-BMPT'!$D$18,IF(J103=18,'Equivalencia BH-BMPT'!$D$19,IF(J103=19,'Equivalencia BH-BMPT'!$D$20,IF(J103=20,'Equivalencia BH-BMPT'!$D$21,IF(J103=21,'Equivalencia BH-BMPT'!$D$22,IF(J103=22,'Equivalencia BH-BMPT'!$D$23,IF(J103=23,'Equivalencia BH-BMPT'!#REF!,IF(J103=24,'Equivalencia BH-BMPT'!$D$25,IF(J103=25,'Equivalencia BH-BMPT'!$D$26,IF(J103=26,'Equivalencia BH-BMPT'!$D$27,IF(J103=27,'Equivalencia BH-BMPT'!$D$28,IF(J103=28,'Equivalencia BH-BMPT'!$D$29,IF(J103=29,'Equivalencia BH-BMPT'!$D$30,IF(J103=30,'Equivalencia BH-BMPT'!$D$31,IF(J103=31,'Equivalencia BH-BMPT'!$D$32,IF(J103=32,'Equivalencia BH-BMPT'!$D$33,IF(J103=33,'Equivalencia BH-BMPT'!$D$34,IF(J103=34,'Equivalencia BH-BMPT'!$D$35,IF(J103=35,'Equivalencia BH-BMPT'!$D$36,IF(J103=36,'Equivalencia BH-BMPT'!$D$37,IF(J103=37,'Equivalencia BH-BMPT'!$D$38,IF(J103=38,'Equivalencia BH-BMPT'!#REF!,IF(J103=39,'Equivalencia BH-BMPT'!$D$40,IF(J103=40,'Equivalencia BH-BMPT'!$D$41,IF(J103=41,'Equivalencia BH-BMPT'!$D$42,IF(J103=42,'Equivalencia BH-BMPT'!$D$43,IF(J103=43,'Equivalencia BH-BMPT'!$D$44,IF(J103=44,'Equivalencia BH-BMPT'!$D$45,IF(J103=45,'Equivalencia BH-BMPT'!$D$46,"No ha seleccionado un número de programa")))))))))))))))))))))))))))))))))))))))))))))</f>
        <v>Gobernanza e influencia local, regional e internacional</v>
      </c>
      <c r="L103" s="147" t="s">
        <v>282</v>
      </c>
      <c r="M103" s="142">
        <v>52520736</v>
      </c>
      <c r="N103" s="148" t="s">
        <v>611</v>
      </c>
      <c r="O103" s="149">
        <v>70400000</v>
      </c>
      <c r="P103" s="150"/>
      <c r="Q103" s="151"/>
      <c r="R103" s="151"/>
      <c r="S103" s="151"/>
      <c r="T103" s="149">
        <f t="shared" si="9"/>
        <v>70400000</v>
      </c>
      <c r="U103" s="149">
        <v>64213333</v>
      </c>
      <c r="V103" s="152">
        <v>43125</v>
      </c>
      <c r="W103" s="152">
        <v>43130</v>
      </c>
      <c r="X103" s="152">
        <v>43463</v>
      </c>
      <c r="Y103" s="142">
        <v>330</v>
      </c>
      <c r="Z103" s="142">
        <v>0</v>
      </c>
      <c r="AA103" s="153"/>
      <c r="AB103" s="142"/>
      <c r="AC103" s="142" t="s">
        <v>954</v>
      </c>
      <c r="AD103" s="142"/>
      <c r="AE103" s="142"/>
      <c r="AF103" s="154">
        <f t="shared" si="8"/>
        <v>0.9121212073863636</v>
      </c>
      <c r="AG103" s="155"/>
      <c r="AH103" s="155" t="b">
        <f t="shared" si="7"/>
        <v>0</v>
      </c>
      <c r="AI103" s="156"/>
      <c r="AJ103" s="158"/>
      <c r="AK103" s="156"/>
    </row>
    <row r="104" spans="1:37" s="157" customFormat="1" ht="44.25" customHeight="1" thickBot="1" x14ac:dyDescent="0.3">
      <c r="A104" s="142">
        <v>94</v>
      </c>
      <c r="B104" s="142">
        <v>2018</v>
      </c>
      <c r="C104" s="143" t="s">
        <v>890</v>
      </c>
      <c r="D104" s="142">
        <v>5</v>
      </c>
      <c r="E104" s="143" t="str">
        <f>IF(D104=1,'Tipo '!$B$2,IF(D104=2,'Tipo '!$B$3,IF(D104=3,'Tipo '!$B$4,IF(D104=4,'Tipo '!$B$5,IF(D104=5,'Tipo '!$B$6,IF(D104=6,'Tipo '!$B$7,IF(D104=7,'Tipo '!$B$8,IF(D104=8,'Tipo '!$B$9,IF(D104=9,'Tipo '!$B$10,IF(D104=10,'Tipo '!$B$11,IF(D104=11,'Tipo '!$B$12,IF(D104=12,'Tipo '!$B$13,IF(D104=13,'Tipo '!$B$14,IF(D104=14,'Tipo '!$B$15,IF(D104=15,'Tipo '!$B$16,IF(D104=16,'Tipo '!$B$17,IF(D104=17,'Tipo '!$B$18,IF(D104=18,'Tipo '!$B$19,IF(D104=19,'Tipo '!$B$20,IF(D104=20,'Tipo '!$B$21,"No ha seleccionado un tipo de contrato válido"))))))))))))))))))))</f>
        <v>CONTRATOS DE PRESTACIÓN DE SERVICIOS PROFESIONALES Y DE APOYO A LA GESTIÓN</v>
      </c>
      <c r="F104" s="143" t="s">
        <v>107</v>
      </c>
      <c r="G104" s="143" t="s">
        <v>116</v>
      </c>
      <c r="H104" s="144" t="s">
        <v>384</v>
      </c>
      <c r="I104" s="144" t="s">
        <v>163</v>
      </c>
      <c r="J104" s="145">
        <v>45</v>
      </c>
      <c r="K104" s="146" t="str">
        <f>IF(J104=1,'Equivalencia BH-BMPT'!$D$2,IF(J104=2,'Equivalencia BH-BMPT'!$D$3,IF(J104=3,'Equivalencia BH-BMPT'!$D$4,IF(J104=4,'Equivalencia BH-BMPT'!$D$5,IF(J104=5,'Equivalencia BH-BMPT'!$D$6,IF(J104=6,'Equivalencia BH-BMPT'!$D$7,IF(J104=7,'Equivalencia BH-BMPT'!$D$8,IF(J104=8,'Equivalencia BH-BMPT'!$D$9,IF(J104=9,'Equivalencia BH-BMPT'!$D$10,IF(J104=10,'Equivalencia BH-BMPT'!$D$11,IF(J104=11,'Equivalencia BH-BMPT'!$D$12,IF(J104=12,'Equivalencia BH-BMPT'!$D$13,IF(J104=13,'Equivalencia BH-BMPT'!$D$14,IF(J104=14,'Equivalencia BH-BMPT'!$D$15,IF(J104=15,'Equivalencia BH-BMPT'!$D$16,IF(J104=16,'Equivalencia BH-BMPT'!$D$17,IF(J104=17,'Equivalencia BH-BMPT'!$D$18,IF(J104=18,'Equivalencia BH-BMPT'!$D$19,IF(J104=19,'Equivalencia BH-BMPT'!$D$20,IF(J104=20,'Equivalencia BH-BMPT'!$D$21,IF(J104=21,'Equivalencia BH-BMPT'!$D$22,IF(J104=22,'Equivalencia BH-BMPT'!$D$23,IF(J104=23,'Equivalencia BH-BMPT'!#REF!,IF(J104=24,'Equivalencia BH-BMPT'!$D$25,IF(J104=25,'Equivalencia BH-BMPT'!$D$26,IF(J104=26,'Equivalencia BH-BMPT'!$D$27,IF(J104=27,'Equivalencia BH-BMPT'!$D$28,IF(J104=28,'Equivalencia BH-BMPT'!$D$29,IF(J104=29,'Equivalencia BH-BMPT'!$D$30,IF(J104=30,'Equivalencia BH-BMPT'!$D$31,IF(J104=31,'Equivalencia BH-BMPT'!$D$32,IF(J104=32,'Equivalencia BH-BMPT'!$D$33,IF(J104=33,'Equivalencia BH-BMPT'!$D$34,IF(J104=34,'Equivalencia BH-BMPT'!$D$35,IF(J104=35,'Equivalencia BH-BMPT'!$D$36,IF(J104=36,'Equivalencia BH-BMPT'!$D$37,IF(J104=37,'Equivalencia BH-BMPT'!$D$38,IF(J104=38,'Equivalencia BH-BMPT'!#REF!,IF(J104=39,'Equivalencia BH-BMPT'!$D$40,IF(J104=40,'Equivalencia BH-BMPT'!$D$41,IF(J104=41,'Equivalencia BH-BMPT'!$D$42,IF(J104=42,'Equivalencia BH-BMPT'!$D$43,IF(J104=43,'Equivalencia BH-BMPT'!$D$44,IF(J104=44,'Equivalencia BH-BMPT'!$D$45,IF(J104=45,'Equivalencia BH-BMPT'!$D$46,"No ha seleccionado un número de programa")))))))))))))))))))))))))))))))))))))))))))))</f>
        <v>Gobernanza e influencia local, regional e internacional</v>
      </c>
      <c r="L104" s="147" t="s">
        <v>282</v>
      </c>
      <c r="M104" s="142">
        <v>1032453330</v>
      </c>
      <c r="N104" s="148" t="s">
        <v>612</v>
      </c>
      <c r="O104" s="149">
        <v>40700000</v>
      </c>
      <c r="P104" s="150"/>
      <c r="Q104" s="151"/>
      <c r="R104" s="151">
        <v>1</v>
      </c>
      <c r="S104" s="151">
        <v>2466666</v>
      </c>
      <c r="T104" s="149">
        <f t="shared" si="9"/>
        <v>43166666</v>
      </c>
      <c r="U104" s="149">
        <v>37000000</v>
      </c>
      <c r="V104" s="152">
        <v>43126</v>
      </c>
      <c r="W104" s="152">
        <v>43132</v>
      </c>
      <c r="X104" s="152">
        <v>43465</v>
      </c>
      <c r="Y104" s="142">
        <v>330</v>
      </c>
      <c r="Z104" s="142">
        <v>19.999994594594597</v>
      </c>
      <c r="AA104" s="153"/>
      <c r="AB104" s="142"/>
      <c r="AC104" s="142" t="s">
        <v>954</v>
      </c>
      <c r="AD104" s="142"/>
      <c r="AE104" s="142"/>
      <c r="AF104" s="154">
        <f t="shared" si="8"/>
        <v>0.8571428703805849</v>
      </c>
      <c r="AG104" s="155"/>
      <c r="AH104" s="155" t="b">
        <f t="shared" si="7"/>
        <v>0</v>
      </c>
      <c r="AI104" s="156"/>
      <c r="AJ104" s="158"/>
      <c r="AK104" s="156"/>
    </row>
    <row r="105" spans="1:37" s="157" customFormat="1" ht="44.25" customHeight="1" thickBot="1" x14ac:dyDescent="0.3">
      <c r="A105" s="142">
        <v>95</v>
      </c>
      <c r="B105" s="142">
        <v>2018</v>
      </c>
      <c r="C105" s="143" t="s">
        <v>891</v>
      </c>
      <c r="D105" s="142">
        <v>5</v>
      </c>
      <c r="E105" s="143" t="str">
        <f>IF(D105=1,'Tipo '!$B$2,IF(D105=2,'Tipo '!$B$3,IF(D105=3,'Tipo '!$B$4,IF(D105=4,'Tipo '!$B$5,IF(D105=5,'Tipo '!$B$6,IF(D105=6,'Tipo '!$B$7,IF(D105=7,'Tipo '!$B$8,IF(D105=8,'Tipo '!$B$9,IF(D105=9,'Tipo '!$B$10,IF(D105=10,'Tipo '!$B$11,IF(D105=11,'Tipo '!$B$12,IF(D105=12,'Tipo '!$B$13,IF(D105=13,'Tipo '!$B$14,IF(D105=14,'Tipo '!$B$15,IF(D105=15,'Tipo '!$B$16,IF(D105=16,'Tipo '!$B$17,IF(D105=17,'Tipo '!$B$18,IF(D105=18,'Tipo '!$B$19,IF(D105=19,'Tipo '!$B$20,IF(D105=20,'Tipo '!$B$21,"No ha seleccionado un tipo de contrato válido"))))))))))))))))))))</f>
        <v>CONTRATOS DE PRESTACIÓN DE SERVICIOS PROFESIONALES Y DE APOYO A LA GESTIÓN</v>
      </c>
      <c r="F105" s="143" t="s">
        <v>107</v>
      </c>
      <c r="G105" s="143" t="s">
        <v>116</v>
      </c>
      <c r="H105" s="144" t="s">
        <v>385</v>
      </c>
      <c r="I105" s="144" t="s">
        <v>163</v>
      </c>
      <c r="J105" s="145">
        <v>3</v>
      </c>
      <c r="K105" s="146" t="str">
        <f>IF(J105=1,'Equivalencia BH-BMPT'!$D$2,IF(J105=2,'Equivalencia BH-BMPT'!$D$3,IF(J105=3,'Equivalencia BH-BMPT'!$D$4,IF(J105=4,'Equivalencia BH-BMPT'!$D$5,IF(J105=5,'Equivalencia BH-BMPT'!$D$6,IF(J105=6,'Equivalencia BH-BMPT'!$D$7,IF(J105=7,'Equivalencia BH-BMPT'!$D$8,IF(J105=8,'Equivalencia BH-BMPT'!$D$9,IF(J105=9,'Equivalencia BH-BMPT'!$D$10,IF(J105=10,'Equivalencia BH-BMPT'!$D$11,IF(J105=11,'Equivalencia BH-BMPT'!$D$12,IF(J105=12,'Equivalencia BH-BMPT'!$D$13,IF(J105=13,'Equivalencia BH-BMPT'!$D$14,IF(J105=14,'Equivalencia BH-BMPT'!$D$15,IF(J105=15,'Equivalencia BH-BMPT'!$D$16,IF(J105=16,'Equivalencia BH-BMPT'!$D$17,IF(J105=17,'Equivalencia BH-BMPT'!$D$18,IF(J105=18,'Equivalencia BH-BMPT'!$D$19,IF(J105=19,'Equivalencia BH-BMPT'!$D$20,IF(J105=20,'Equivalencia BH-BMPT'!$D$21,IF(J105=21,'Equivalencia BH-BMPT'!$D$22,IF(J105=22,'Equivalencia BH-BMPT'!$D$23,IF(J105=23,'Equivalencia BH-BMPT'!#REF!,IF(J105=24,'Equivalencia BH-BMPT'!$D$25,IF(J105=25,'Equivalencia BH-BMPT'!$D$26,IF(J105=26,'Equivalencia BH-BMPT'!$D$27,IF(J105=27,'Equivalencia BH-BMPT'!$D$28,IF(J105=28,'Equivalencia BH-BMPT'!$D$29,IF(J105=29,'Equivalencia BH-BMPT'!$D$30,IF(J105=30,'Equivalencia BH-BMPT'!$D$31,IF(J105=31,'Equivalencia BH-BMPT'!$D$32,IF(J105=32,'Equivalencia BH-BMPT'!$D$33,IF(J105=33,'Equivalencia BH-BMPT'!$D$34,IF(J105=34,'Equivalencia BH-BMPT'!$D$35,IF(J105=35,'Equivalencia BH-BMPT'!$D$36,IF(J105=36,'Equivalencia BH-BMPT'!$D$37,IF(J105=37,'Equivalencia BH-BMPT'!$D$38,IF(J105=38,'Equivalencia BH-BMPT'!#REF!,IF(J105=39,'Equivalencia BH-BMPT'!$D$40,IF(J105=40,'Equivalencia BH-BMPT'!$D$41,IF(J105=41,'Equivalencia BH-BMPT'!$D$42,IF(J105=42,'Equivalencia BH-BMPT'!$D$43,IF(J105=43,'Equivalencia BH-BMPT'!$D$44,IF(J105=44,'Equivalencia BH-BMPT'!$D$45,IF(J105=45,'Equivalencia BH-BMPT'!$D$46,"No ha seleccionado un número de programa")))))))))))))))))))))))))))))))))))))))))))))</f>
        <v>Igualdad y autonomía para una Bogotá incluyente</v>
      </c>
      <c r="L105" s="147" t="s">
        <v>288</v>
      </c>
      <c r="M105" s="142">
        <v>52813530</v>
      </c>
      <c r="N105" s="148" t="s">
        <v>613</v>
      </c>
      <c r="O105" s="149">
        <v>47300000</v>
      </c>
      <c r="P105" s="150"/>
      <c r="Q105" s="151"/>
      <c r="R105" s="151"/>
      <c r="S105" s="151"/>
      <c r="T105" s="149">
        <f t="shared" si="9"/>
        <v>47300000</v>
      </c>
      <c r="U105" s="149">
        <v>21500000</v>
      </c>
      <c r="V105" s="152">
        <v>43125</v>
      </c>
      <c r="W105" s="152">
        <v>43132</v>
      </c>
      <c r="X105" s="152">
        <v>43465</v>
      </c>
      <c r="Y105" s="142">
        <v>330</v>
      </c>
      <c r="Z105" s="142">
        <v>0</v>
      </c>
      <c r="AA105" s="153"/>
      <c r="AB105" s="142"/>
      <c r="AC105" s="142" t="s">
        <v>954</v>
      </c>
      <c r="AD105" s="142"/>
      <c r="AE105" s="142"/>
      <c r="AF105" s="154">
        <f t="shared" si="8"/>
        <v>0.45454545454545453</v>
      </c>
      <c r="AG105" s="155"/>
      <c r="AH105" s="155" t="b">
        <f t="shared" si="7"/>
        <v>0</v>
      </c>
      <c r="AI105" s="156"/>
      <c r="AJ105" s="158"/>
      <c r="AK105" s="156"/>
    </row>
    <row r="106" spans="1:37" s="157" customFormat="1" ht="44.25" customHeight="1" thickBot="1" x14ac:dyDescent="0.3">
      <c r="A106" s="142">
        <v>96</v>
      </c>
      <c r="B106" s="142">
        <v>2018</v>
      </c>
      <c r="C106" s="143" t="s">
        <v>892</v>
      </c>
      <c r="D106" s="142">
        <v>5</v>
      </c>
      <c r="E106" s="143" t="str">
        <f>IF(D106=1,'Tipo '!$B$2,IF(D106=2,'Tipo '!$B$3,IF(D106=3,'Tipo '!$B$4,IF(D106=4,'Tipo '!$B$5,IF(D106=5,'Tipo '!$B$6,IF(D106=6,'Tipo '!$B$7,IF(D106=7,'Tipo '!$B$8,IF(D106=8,'Tipo '!$B$9,IF(D106=9,'Tipo '!$B$10,IF(D106=10,'Tipo '!$B$11,IF(D106=11,'Tipo '!$B$12,IF(D106=12,'Tipo '!$B$13,IF(D106=13,'Tipo '!$B$14,IF(D106=14,'Tipo '!$B$15,IF(D106=15,'Tipo '!$B$16,IF(D106=16,'Tipo '!$B$17,IF(D106=17,'Tipo '!$B$18,IF(D106=18,'Tipo '!$B$19,IF(D106=19,'Tipo '!$B$20,IF(D106=20,'Tipo '!$B$21,"No ha seleccionado un tipo de contrato válido"))))))))))))))))))))</f>
        <v>CONTRATOS DE PRESTACIÓN DE SERVICIOS PROFESIONALES Y DE APOYO A LA GESTIÓN</v>
      </c>
      <c r="F106" s="143" t="s">
        <v>107</v>
      </c>
      <c r="G106" s="143" t="s">
        <v>116</v>
      </c>
      <c r="H106" s="144" t="s">
        <v>386</v>
      </c>
      <c r="I106" s="144" t="s">
        <v>163</v>
      </c>
      <c r="J106" s="145">
        <v>45</v>
      </c>
      <c r="K106" s="146" t="str">
        <f>IF(J106=1,'Equivalencia BH-BMPT'!$D$2,IF(J106=2,'Equivalencia BH-BMPT'!$D$3,IF(J106=3,'Equivalencia BH-BMPT'!$D$4,IF(J106=4,'Equivalencia BH-BMPT'!$D$5,IF(J106=5,'Equivalencia BH-BMPT'!$D$6,IF(J106=6,'Equivalencia BH-BMPT'!$D$7,IF(J106=7,'Equivalencia BH-BMPT'!$D$8,IF(J106=8,'Equivalencia BH-BMPT'!$D$9,IF(J106=9,'Equivalencia BH-BMPT'!$D$10,IF(J106=10,'Equivalencia BH-BMPT'!$D$11,IF(J106=11,'Equivalencia BH-BMPT'!$D$12,IF(J106=12,'Equivalencia BH-BMPT'!$D$13,IF(J106=13,'Equivalencia BH-BMPT'!$D$14,IF(J106=14,'Equivalencia BH-BMPT'!$D$15,IF(J106=15,'Equivalencia BH-BMPT'!$D$16,IF(J106=16,'Equivalencia BH-BMPT'!$D$17,IF(J106=17,'Equivalencia BH-BMPT'!$D$18,IF(J106=18,'Equivalencia BH-BMPT'!$D$19,IF(J106=19,'Equivalencia BH-BMPT'!$D$20,IF(J106=20,'Equivalencia BH-BMPT'!$D$21,IF(J106=21,'Equivalencia BH-BMPT'!$D$22,IF(J106=22,'Equivalencia BH-BMPT'!$D$23,IF(J106=23,'Equivalencia BH-BMPT'!#REF!,IF(J106=24,'Equivalencia BH-BMPT'!$D$25,IF(J106=25,'Equivalencia BH-BMPT'!$D$26,IF(J106=26,'Equivalencia BH-BMPT'!$D$27,IF(J106=27,'Equivalencia BH-BMPT'!$D$28,IF(J106=28,'Equivalencia BH-BMPT'!$D$29,IF(J106=29,'Equivalencia BH-BMPT'!$D$30,IF(J106=30,'Equivalencia BH-BMPT'!$D$31,IF(J106=31,'Equivalencia BH-BMPT'!$D$32,IF(J106=32,'Equivalencia BH-BMPT'!$D$33,IF(J106=33,'Equivalencia BH-BMPT'!$D$34,IF(J106=34,'Equivalencia BH-BMPT'!$D$35,IF(J106=35,'Equivalencia BH-BMPT'!$D$36,IF(J106=36,'Equivalencia BH-BMPT'!$D$37,IF(J106=37,'Equivalencia BH-BMPT'!$D$38,IF(J106=38,'Equivalencia BH-BMPT'!#REF!,IF(J106=39,'Equivalencia BH-BMPT'!$D$40,IF(J106=40,'Equivalencia BH-BMPT'!$D$41,IF(J106=41,'Equivalencia BH-BMPT'!$D$42,IF(J106=42,'Equivalencia BH-BMPT'!$D$43,IF(J106=43,'Equivalencia BH-BMPT'!$D$44,IF(J106=44,'Equivalencia BH-BMPT'!$D$45,IF(J106=45,'Equivalencia BH-BMPT'!$D$46,"No ha seleccionado un número de programa")))))))))))))))))))))))))))))))))))))))))))))</f>
        <v>Gobernanza e influencia local, regional e internacional</v>
      </c>
      <c r="L106" s="147" t="s">
        <v>282</v>
      </c>
      <c r="M106" s="142">
        <v>79805552</v>
      </c>
      <c r="N106" s="148" t="s">
        <v>614</v>
      </c>
      <c r="O106" s="149">
        <v>24200000</v>
      </c>
      <c r="P106" s="150"/>
      <c r="Q106" s="151"/>
      <c r="R106" s="151">
        <v>1</v>
      </c>
      <c r="S106" s="151">
        <v>1466666</v>
      </c>
      <c r="T106" s="149">
        <f t="shared" si="9"/>
        <v>25666666</v>
      </c>
      <c r="U106" s="149">
        <v>22000000</v>
      </c>
      <c r="V106" s="152">
        <v>43126</v>
      </c>
      <c r="W106" s="152">
        <v>43132</v>
      </c>
      <c r="X106" s="152">
        <v>43465</v>
      </c>
      <c r="Y106" s="142">
        <v>330</v>
      </c>
      <c r="Z106" s="142">
        <v>19.999990909090911</v>
      </c>
      <c r="AA106" s="153"/>
      <c r="AB106" s="142"/>
      <c r="AC106" s="142" t="s">
        <v>954</v>
      </c>
      <c r="AD106" s="142"/>
      <c r="AE106" s="142"/>
      <c r="AF106" s="154">
        <f t="shared" si="8"/>
        <v>0.85714287940630851</v>
      </c>
      <c r="AG106" s="155"/>
      <c r="AH106" s="155" t="b">
        <f t="shared" si="7"/>
        <v>0</v>
      </c>
      <c r="AI106" s="156"/>
      <c r="AJ106" s="158"/>
      <c r="AK106" s="156"/>
    </row>
    <row r="107" spans="1:37" s="157" customFormat="1" ht="44.25" customHeight="1" thickBot="1" x14ac:dyDescent="0.3">
      <c r="A107" s="142">
        <v>97</v>
      </c>
      <c r="B107" s="142">
        <v>2018</v>
      </c>
      <c r="C107" s="143" t="s">
        <v>893</v>
      </c>
      <c r="D107" s="142">
        <v>5</v>
      </c>
      <c r="E107" s="143" t="str">
        <f>IF(D107=1,'Tipo '!$B$2,IF(D107=2,'Tipo '!$B$3,IF(D107=3,'Tipo '!$B$4,IF(D107=4,'Tipo '!$B$5,IF(D107=5,'Tipo '!$B$6,IF(D107=6,'Tipo '!$B$7,IF(D107=7,'Tipo '!$B$8,IF(D107=8,'Tipo '!$B$9,IF(D107=9,'Tipo '!$B$10,IF(D107=10,'Tipo '!$B$11,IF(D107=11,'Tipo '!$B$12,IF(D107=12,'Tipo '!$B$13,IF(D107=13,'Tipo '!$B$14,IF(D107=14,'Tipo '!$B$15,IF(D107=15,'Tipo '!$B$16,IF(D107=16,'Tipo '!$B$17,IF(D107=17,'Tipo '!$B$18,IF(D107=18,'Tipo '!$B$19,IF(D107=19,'Tipo '!$B$20,IF(D107=20,'Tipo '!$B$21,"No ha seleccionado un tipo de contrato válido"))))))))))))))))))))</f>
        <v>CONTRATOS DE PRESTACIÓN DE SERVICIOS PROFESIONALES Y DE APOYO A LA GESTIÓN</v>
      </c>
      <c r="F107" s="143" t="s">
        <v>107</v>
      </c>
      <c r="G107" s="143" t="s">
        <v>116</v>
      </c>
      <c r="H107" s="144" t="s">
        <v>387</v>
      </c>
      <c r="I107" s="144" t="s">
        <v>163</v>
      </c>
      <c r="J107" s="145">
        <v>45</v>
      </c>
      <c r="K107" s="146" t="str">
        <f>IF(J107=1,'Equivalencia BH-BMPT'!$D$2,IF(J107=2,'Equivalencia BH-BMPT'!$D$3,IF(J107=3,'Equivalencia BH-BMPT'!$D$4,IF(J107=4,'Equivalencia BH-BMPT'!$D$5,IF(J107=5,'Equivalencia BH-BMPT'!$D$6,IF(J107=6,'Equivalencia BH-BMPT'!$D$7,IF(J107=7,'Equivalencia BH-BMPT'!$D$8,IF(J107=8,'Equivalencia BH-BMPT'!$D$9,IF(J107=9,'Equivalencia BH-BMPT'!$D$10,IF(J107=10,'Equivalencia BH-BMPT'!$D$11,IF(J107=11,'Equivalencia BH-BMPT'!$D$12,IF(J107=12,'Equivalencia BH-BMPT'!$D$13,IF(J107=13,'Equivalencia BH-BMPT'!$D$14,IF(J107=14,'Equivalencia BH-BMPT'!$D$15,IF(J107=15,'Equivalencia BH-BMPT'!$D$16,IF(J107=16,'Equivalencia BH-BMPT'!$D$17,IF(J107=17,'Equivalencia BH-BMPT'!$D$18,IF(J107=18,'Equivalencia BH-BMPT'!$D$19,IF(J107=19,'Equivalencia BH-BMPT'!$D$20,IF(J107=20,'Equivalencia BH-BMPT'!$D$21,IF(J107=21,'Equivalencia BH-BMPT'!$D$22,IF(J107=22,'Equivalencia BH-BMPT'!$D$23,IF(J107=23,'Equivalencia BH-BMPT'!#REF!,IF(J107=24,'Equivalencia BH-BMPT'!$D$25,IF(J107=25,'Equivalencia BH-BMPT'!$D$26,IF(J107=26,'Equivalencia BH-BMPT'!$D$27,IF(J107=27,'Equivalencia BH-BMPT'!$D$28,IF(J107=28,'Equivalencia BH-BMPT'!$D$29,IF(J107=29,'Equivalencia BH-BMPT'!$D$30,IF(J107=30,'Equivalencia BH-BMPT'!$D$31,IF(J107=31,'Equivalencia BH-BMPT'!$D$32,IF(J107=32,'Equivalencia BH-BMPT'!$D$33,IF(J107=33,'Equivalencia BH-BMPT'!$D$34,IF(J107=34,'Equivalencia BH-BMPT'!$D$35,IF(J107=35,'Equivalencia BH-BMPT'!$D$36,IF(J107=36,'Equivalencia BH-BMPT'!$D$37,IF(J107=37,'Equivalencia BH-BMPT'!$D$38,IF(J107=38,'Equivalencia BH-BMPT'!#REF!,IF(J107=39,'Equivalencia BH-BMPT'!$D$40,IF(J107=40,'Equivalencia BH-BMPT'!$D$41,IF(J107=41,'Equivalencia BH-BMPT'!$D$42,IF(J107=42,'Equivalencia BH-BMPT'!$D$43,IF(J107=43,'Equivalencia BH-BMPT'!$D$44,IF(J107=44,'Equivalencia BH-BMPT'!$D$45,IF(J107=45,'Equivalencia BH-BMPT'!$D$46,"No ha seleccionado un número de programa")))))))))))))))))))))))))))))))))))))))))))))</f>
        <v>Gobernanza e influencia local, regional e internacional</v>
      </c>
      <c r="L107" s="147" t="s">
        <v>282</v>
      </c>
      <c r="M107" s="142">
        <v>79894605</v>
      </c>
      <c r="N107" s="148" t="s">
        <v>615</v>
      </c>
      <c r="O107" s="149">
        <v>66000000</v>
      </c>
      <c r="P107" s="150"/>
      <c r="Q107" s="151"/>
      <c r="R107" s="151">
        <v>1</v>
      </c>
      <c r="S107" s="151">
        <v>4000000</v>
      </c>
      <c r="T107" s="149">
        <f t="shared" si="9"/>
        <v>70000000</v>
      </c>
      <c r="U107" s="149">
        <v>58600000</v>
      </c>
      <c r="V107" s="152">
        <v>43125</v>
      </c>
      <c r="W107" s="152">
        <v>43132</v>
      </c>
      <c r="X107" s="152">
        <v>43465</v>
      </c>
      <c r="Y107" s="142">
        <v>330</v>
      </c>
      <c r="Z107" s="142">
        <v>20</v>
      </c>
      <c r="AA107" s="153"/>
      <c r="AB107" s="142"/>
      <c r="AC107" s="142" t="s">
        <v>954</v>
      </c>
      <c r="AD107" s="142"/>
      <c r="AE107" s="142"/>
      <c r="AF107" s="154">
        <f t="shared" si="8"/>
        <v>0.83714285714285719</v>
      </c>
      <c r="AG107" s="155"/>
      <c r="AH107" s="155" t="b">
        <f t="shared" si="7"/>
        <v>0</v>
      </c>
      <c r="AI107" s="156"/>
      <c r="AJ107" s="158"/>
      <c r="AK107" s="156"/>
    </row>
    <row r="108" spans="1:37" s="157" customFormat="1" ht="44.25" customHeight="1" thickBot="1" x14ac:dyDescent="0.3">
      <c r="A108" s="142">
        <v>98</v>
      </c>
      <c r="B108" s="142">
        <v>2018</v>
      </c>
      <c r="C108" s="143" t="s">
        <v>894</v>
      </c>
      <c r="D108" s="142">
        <v>5</v>
      </c>
      <c r="E108" s="143" t="str">
        <f>IF(D108=1,'Tipo '!$B$2,IF(D108=2,'Tipo '!$B$3,IF(D108=3,'Tipo '!$B$4,IF(D108=4,'Tipo '!$B$5,IF(D108=5,'Tipo '!$B$6,IF(D108=6,'Tipo '!$B$7,IF(D108=7,'Tipo '!$B$8,IF(D108=8,'Tipo '!$B$9,IF(D108=9,'Tipo '!$B$10,IF(D108=10,'Tipo '!$B$11,IF(D108=11,'Tipo '!$B$12,IF(D108=12,'Tipo '!$B$13,IF(D108=13,'Tipo '!$B$14,IF(D108=14,'Tipo '!$B$15,IF(D108=15,'Tipo '!$B$16,IF(D108=16,'Tipo '!$B$17,IF(D108=17,'Tipo '!$B$18,IF(D108=18,'Tipo '!$B$19,IF(D108=19,'Tipo '!$B$20,IF(D108=20,'Tipo '!$B$21,"No ha seleccionado un tipo de contrato válido"))))))))))))))))))))</f>
        <v>CONTRATOS DE PRESTACIÓN DE SERVICIOS PROFESIONALES Y DE APOYO A LA GESTIÓN</v>
      </c>
      <c r="F108" s="143" t="s">
        <v>107</v>
      </c>
      <c r="G108" s="143" t="s">
        <v>116</v>
      </c>
      <c r="H108" s="144" t="s">
        <v>388</v>
      </c>
      <c r="I108" s="144" t="s">
        <v>163</v>
      </c>
      <c r="J108" s="145">
        <v>45</v>
      </c>
      <c r="K108" s="146" t="str">
        <f>IF(J108=1,'Equivalencia BH-BMPT'!$D$2,IF(J108=2,'Equivalencia BH-BMPT'!$D$3,IF(J108=3,'Equivalencia BH-BMPT'!$D$4,IF(J108=4,'Equivalencia BH-BMPT'!$D$5,IF(J108=5,'Equivalencia BH-BMPT'!$D$6,IF(J108=6,'Equivalencia BH-BMPT'!$D$7,IF(J108=7,'Equivalencia BH-BMPT'!$D$8,IF(J108=8,'Equivalencia BH-BMPT'!$D$9,IF(J108=9,'Equivalencia BH-BMPT'!$D$10,IF(J108=10,'Equivalencia BH-BMPT'!$D$11,IF(J108=11,'Equivalencia BH-BMPT'!$D$12,IF(J108=12,'Equivalencia BH-BMPT'!$D$13,IF(J108=13,'Equivalencia BH-BMPT'!$D$14,IF(J108=14,'Equivalencia BH-BMPT'!$D$15,IF(J108=15,'Equivalencia BH-BMPT'!$D$16,IF(J108=16,'Equivalencia BH-BMPT'!$D$17,IF(J108=17,'Equivalencia BH-BMPT'!$D$18,IF(J108=18,'Equivalencia BH-BMPT'!$D$19,IF(J108=19,'Equivalencia BH-BMPT'!$D$20,IF(J108=20,'Equivalencia BH-BMPT'!$D$21,IF(J108=21,'Equivalencia BH-BMPT'!$D$22,IF(J108=22,'Equivalencia BH-BMPT'!$D$23,IF(J108=23,'Equivalencia BH-BMPT'!#REF!,IF(J108=24,'Equivalencia BH-BMPT'!$D$25,IF(J108=25,'Equivalencia BH-BMPT'!$D$26,IF(J108=26,'Equivalencia BH-BMPT'!$D$27,IF(J108=27,'Equivalencia BH-BMPT'!$D$28,IF(J108=28,'Equivalencia BH-BMPT'!$D$29,IF(J108=29,'Equivalencia BH-BMPT'!$D$30,IF(J108=30,'Equivalencia BH-BMPT'!$D$31,IF(J108=31,'Equivalencia BH-BMPT'!$D$32,IF(J108=32,'Equivalencia BH-BMPT'!$D$33,IF(J108=33,'Equivalencia BH-BMPT'!$D$34,IF(J108=34,'Equivalencia BH-BMPT'!$D$35,IF(J108=35,'Equivalencia BH-BMPT'!$D$36,IF(J108=36,'Equivalencia BH-BMPT'!$D$37,IF(J108=37,'Equivalencia BH-BMPT'!$D$38,IF(J108=38,'Equivalencia BH-BMPT'!#REF!,IF(J108=39,'Equivalencia BH-BMPT'!$D$40,IF(J108=40,'Equivalencia BH-BMPT'!$D$41,IF(J108=41,'Equivalencia BH-BMPT'!$D$42,IF(J108=42,'Equivalencia BH-BMPT'!$D$43,IF(J108=43,'Equivalencia BH-BMPT'!$D$44,IF(J108=44,'Equivalencia BH-BMPT'!$D$45,IF(J108=45,'Equivalencia BH-BMPT'!$D$46,"No ha seleccionado un número de programa")))))))))))))))))))))))))))))))))))))))))))))</f>
        <v>Gobernanza e influencia local, regional e internacional</v>
      </c>
      <c r="L108" s="147" t="s">
        <v>282</v>
      </c>
      <c r="M108" s="142">
        <v>1032356294</v>
      </c>
      <c r="N108" s="148" t="s">
        <v>616</v>
      </c>
      <c r="O108" s="149">
        <v>46200000</v>
      </c>
      <c r="P108" s="150"/>
      <c r="Q108" s="151"/>
      <c r="R108" s="151"/>
      <c r="S108" s="151"/>
      <c r="T108" s="149">
        <f t="shared" si="9"/>
        <v>46200000</v>
      </c>
      <c r="U108" s="149">
        <v>42000000</v>
      </c>
      <c r="V108" s="152">
        <v>43125</v>
      </c>
      <c r="W108" s="152">
        <v>43132</v>
      </c>
      <c r="X108" s="152">
        <v>43465</v>
      </c>
      <c r="Y108" s="142">
        <v>330</v>
      </c>
      <c r="Z108" s="142">
        <v>0</v>
      </c>
      <c r="AA108" s="153"/>
      <c r="AB108" s="142"/>
      <c r="AC108" s="142" t="s">
        <v>954</v>
      </c>
      <c r="AD108" s="142"/>
      <c r="AE108" s="142"/>
      <c r="AF108" s="154">
        <f t="shared" si="8"/>
        <v>0.90909090909090906</v>
      </c>
      <c r="AG108" s="155"/>
      <c r="AH108" s="155" t="b">
        <f t="shared" si="7"/>
        <v>0</v>
      </c>
      <c r="AI108" s="156"/>
      <c r="AJ108" s="158"/>
      <c r="AK108" s="156"/>
    </row>
    <row r="109" spans="1:37" s="157" customFormat="1" ht="44.25" customHeight="1" thickBot="1" x14ac:dyDescent="0.3">
      <c r="A109" s="142">
        <v>99</v>
      </c>
      <c r="B109" s="142">
        <v>2018</v>
      </c>
      <c r="C109" s="143" t="s">
        <v>895</v>
      </c>
      <c r="D109" s="142">
        <v>5</v>
      </c>
      <c r="E109" s="143" t="str">
        <f>IF(D109=1,'Tipo '!$B$2,IF(D109=2,'Tipo '!$B$3,IF(D109=3,'Tipo '!$B$4,IF(D109=4,'Tipo '!$B$5,IF(D109=5,'Tipo '!$B$6,IF(D109=6,'Tipo '!$B$7,IF(D109=7,'Tipo '!$B$8,IF(D109=8,'Tipo '!$B$9,IF(D109=9,'Tipo '!$B$10,IF(D109=10,'Tipo '!$B$11,IF(D109=11,'Tipo '!$B$12,IF(D109=12,'Tipo '!$B$13,IF(D109=13,'Tipo '!$B$14,IF(D109=14,'Tipo '!$B$15,IF(D109=15,'Tipo '!$B$16,IF(D109=16,'Tipo '!$B$17,IF(D109=17,'Tipo '!$B$18,IF(D109=18,'Tipo '!$B$19,IF(D109=19,'Tipo '!$B$20,IF(D109=20,'Tipo '!$B$21,"No ha seleccionado un tipo de contrato válido"))))))))))))))))))))</f>
        <v>CONTRATOS DE PRESTACIÓN DE SERVICIOS PROFESIONALES Y DE APOYO A LA GESTIÓN</v>
      </c>
      <c r="F109" s="143" t="s">
        <v>107</v>
      </c>
      <c r="G109" s="143" t="s">
        <v>116</v>
      </c>
      <c r="H109" s="144" t="s">
        <v>389</v>
      </c>
      <c r="I109" s="144" t="s">
        <v>163</v>
      </c>
      <c r="J109" s="145">
        <v>45</v>
      </c>
      <c r="K109" s="146" t="str">
        <f>IF(J109=1,'Equivalencia BH-BMPT'!$D$2,IF(J109=2,'Equivalencia BH-BMPT'!$D$3,IF(J109=3,'Equivalencia BH-BMPT'!$D$4,IF(J109=4,'Equivalencia BH-BMPT'!$D$5,IF(J109=5,'Equivalencia BH-BMPT'!$D$6,IF(J109=6,'Equivalencia BH-BMPT'!$D$7,IF(J109=7,'Equivalencia BH-BMPT'!$D$8,IF(J109=8,'Equivalencia BH-BMPT'!$D$9,IF(J109=9,'Equivalencia BH-BMPT'!$D$10,IF(J109=10,'Equivalencia BH-BMPT'!$D$11,IF(J109=11,'Equivalencia BH-BMPT'!$D$12,IF(J109=12,'Equivalencia BH-BMPT'!$D$13,IF(J109=13,'Equivalencia BH-BMPT'!$D$14,IF(J109=14,'Equivalencia BH-BMPT'!$D$15,IF(J109=15,'Equivalencia BH-BMPT'!$D$16,IF(J109=16,'Equivalencia BH-BMPT'!$D$17,IF(J109=17,'Equivalencia BH-BMPT'!$D$18,IF(J109=18,'Equivalencia BH-BMPT'!$D$19,IF(J109=19,'Equivalencia BH-BMPT'!$D$20,IF(J109=20,'Equivalencia BH-BMPT'!$D$21,IF(J109=21,'Equivalencia BH-BMPT'!$D$22,IF(J109=22,'Equivalencia BH-BMPT'!$D$23,IF(J109=23,'Equivalencia BH-BMPT'!#REF!,IF(J109=24,'Equivalencia BH-BMPT'!$D$25,IF(J109=25,'Equivalencia BH-BMPT'!$D$26,IF(J109=26,'Equivalencia BH-BMPT'!$D$27,IF(J109=27,'Equivalencia BH-BMPT'!$D$28,IF(J109=28,'Equivalencia BH-BMPT'!$D$29,IF(J109=29,'Equivalencia BH-BMPT'!$D$30,IF(J109=30,'Equivalencia BH-BMPT'!$D$31,IF(J109=31,'Equivalencia BH-BMPT'!$D$32,IF(J109=32,'Equivalencia BH-BMPT'!$D$33,IF(J109=33,'Equivalencia BH-BMPT'!$D$34,IF(J109=34,'Equivalencia BH-BMPT'!$D$35,IF(J109=35,'Equivalencia BH-BMPT'!$D$36,IF(J109=36,'Equivalencia BH-BMPT'!$D$37,IF(J109=37,'Equivalencia BH-BMPT'!$D$38,IF(J109=38,'Equivalencia BH-BMPT'!#REF!,IF(J109=39,'Equivalencia BH-BMPT'!$D$40,IF(J109=40,'Equivalencia BH-BMPT'!$D$41,IF(J109=41,'Equivalencia BH-BMPT'!$D$42,IF(J109=42,'Equivalencia BH-BMPT'!$D$43,IF(J109=43,'Equivalencia BH-BMPT'!$D$44,IF(J109=44,'Equivalencia BH-BMPT'!$D$45,IF(J109=45,'Equivalencia BH-BMPT'!$D$46,"No ha seleccionado un número de programa")))))))))))))))))))))))))))))))))))))))))))))</f>
        <v>Gobernanza e influencia local, regional e internacional</v>
      </c>
      <c r="L109" s="147" t="s">
        <v>282</v>
      </c>
      <c r="M109" s="142">
        <v>1030602121</v>
      </c>
      <c r="N109" s="148" t="s">
        <v>617</v>
      </c>
      <c r="O109" s="149">
        <v>66000000</v>
      </c>
      <c r="P109" s="150"/>
      <c r="Q109" s="151"/>
      <c r="R109" s="151">
        <v>1</v>
      </c>
      <c r="S109" s="151">
        <v>4000000</v>
      </c>
      <c r="T109" s="149">
        <f t="shared" si="9"/>
        <v>70000000</v>
      </c>
      <c r="U109" s="149">
        <v>60000000</v>
      </c>
      <c r="V109" s="152">
        <v>43125</v>
      </c>
      <c r="W109" s="152">
        <v>43132</v>
      </c>
      <c r="X109" s="152">
        <v>43465</v>
      </c>
      <c r="Y109" s="142">
        <v>330</v>
      </c>
      <c r="Z109" s="142">
        <v>20</v>
      </c>
      <c r="AA109" s="153"/>
      <c r="AB109" s="142"/>
      <c r="AC109" s="142" t="s">
        <v>954</v>
      </c>
      <c r="AD109" s="142"/>
      <c r="AE109" s="142"/>
      <c r="AF109" s="154">
        <f t="shared" si="8"/>
        <v>0.8571428571428571</v>
      </c>
      <c r="AG109" s="155"/>
      <c r="AH109" s="155" t="b">
        <f t="shared" si="7"/>
        <v>0</v>
      </c>
      <c r="AI109" s="156"/>
      <c r="AJ109" s="158"/>
      <c r="AK109" s="156"/>
    </row>
    <row r="110" spans="1:37" s="157" customFormat="1" ht="44.25" customHeight="1" thickBot="1" x14ac:dyDescent="0.3">
      <c r="A110" s="142">
        <v>100</v>
      </c>
      <c r="B110" s="142">
        <v>2018</v>
      </c>
      <c r="C110" s="143" t="s">
        <v>896</v>
      </c>
      <c r="D110" s="142">
        <v>5</v>
      </c>
      <c r="E110" s="143" t="str">
        <f>IF(D110=1,'Tipo '!$B$2,IF(D110=2,'Tipo '!$B$3,IF(D110=3,'Tipo '!$B$4,IF(D110=4,'Tipo '!$B$5,IF(D110=5,'Tipo '!$B$6,IF(D110=6,'Tipo '!$B$7,IF(D110=7,'Tipo '!$B$8,IF(D110=8,'Tipo '!$B$9,IF(D110=9,'Tipo '!$B$10,IF(D110=10,'Tipo '!$B$11,IF(D110=11,'Tipo '!$B$12,IF(D110=12,'Tipo '!$B$13,IF(D110=13,'Tipo '!$B$14,IF(D110=14,'Tipo '!$B$15,IF(D110=15,'Tipo '!$B$16,IF(D110=16,'Tipo '!$B$17,IF(D110=17,'Tipo '!$B$18,IF(D110=18,'Tipo '!$B$19,IF(D110=19,'Tipo '!$B$20,IF(D110=20,'Tipo '!$B$21,"No ha seleccionado un tipo de contrato válido"))))))))))))))))))))</f>
        <v>CONTRATOS DE PRESTACIÓN DE SERVICIOS PROFESIONALES Y DE APOYO A LA GESTIÓN</v>
      </c>
      <c r="F110" s="143" t="s">
        <v>107</v>
      </c>
      <c r="G110" s="143" t="s">
        <v>116</v>
      </c>
      <c r="H110" s="144" t="s">
        <v>390</v>
      </c>
      <c r="I110" s="144" t="s">
        <v>163</v>
      </c>
      <c r="J110" s="145">
        <v>45</v>
      </c>
      <c r="K110" s="146" t="str">
        <f>IF(J110=1,'Equivalencia BH-BMPT'!$D$2,IF(J110=2,'Equivalencia BH-BMPT'!$D$3,IF(J110=3,'Equivalencia BH-BMPT'!$D$4,IF(J110=4,'Equivalencia BH-BMPT'!$D$5,IF(J110=5,'Equivalencia BH-BMPT'!$D$6,IF(J110=6,'Equivalencia BH-BMPT'!$D$7,IF(J110=7,'Equivalencia BH-BMPT'!$D$8,IF(J110=8,'Equivalencia BH-BMPT'!$D$9,IF(J110=9,'Equivalencia BH-BMPT'!$D$10,IF(J110=10,'Equivalencia BH-BMPT'!$D$11,IF(J110=11,'Equivalencia BH-BMPT'!$D$12,IF(J110=12,'Equivalencia BH-BMPT'!$D$13,IF(J110=13,'Equivalencia BH-BMPT'!$D$14,IF(J110=14,'Equivalencia BH-BMPT'!$D$15,IF(J110=15,'Equivalencia BH-BMPT'!$D$16,IF(J110=16,'Equivalencia BH-BMPT'!$D$17,IF(J110=17,'Equivalencia BH-BMPT'!$D$18,IF(J110=18,'Equivalencia BH-BMPT'!$D$19,IF(J110=19,'Equivalencia BH-BMPT'!$D$20,IF(J110=20,'Equivalencia BH-BMPT'!$D$21,IF(J110=21,'Equivalencia BH-BMPT'!$D$22,IF(J110=22,'Equivalencia BH-BMPT'!$D$23,IF(J110=23,'Equivalencia BH-BMPT'!#REF!,IF(J110=24,'Equivalencia BH-BMPT'!$D$25,IF(J110=25,'Equivalencia BH-BMPT'!$D$26,IF(J110=26,'Equivalencia BH-BMPT'!$D$27,IF(J110=27,'Equivalencia BH-BMPT'!$D$28,IF(J110=28,'Equivalencia BH-BMPT'!$D$29,IF(J110=29,'Equivalencia BH-BMPT'!$D$30,IF(J110=30,'Equivalencia BH-BMPT'!$D$31,IF(J110=31,'Equivalencia BH-BMPT'!$D$32,IF(J110=32,'Equivalencia BH-BMPT'!$D$33,IF(J110=33,'Equivalencia BH-BMPT'!$D$34,IF(J110=34,'Equivalencia BH-BMPT'!$D$35,IF(J110=35,'Equivalencia BH-BMPT'!$D$36,IF(J110=36,'Equivalencia BH-BMPT'!$D$37,IF(J110=37,'Equivalencia BH-BMPT'!$D$38,IF(J110=38,'Equivalencia BH-BMPT'!#REF!,IF(J110=39,'Equivalencia BH-BMPT'!$D$40,IF(J110=40,'Equivalencia BH-BMPT'!$D$41,IF(J110=41,'Equivalencia BH-BMPT'!$D$42,IF(J110=42,'Equivalencia BH-BMPT'!$D$43,IF(J110=43,'Equivalencia BH-BMPT'!$D$44,IF(J110=44,'Equivalencia BH-BMPT'!$D$45,IF(J110=45,'Equivalencia BH-BMPT'!$D$46,"No ha seleccionado un número de programa")))))))))))))))))))))))))))))))))))))))))))))</f>
        <v>Gobernanza e influencia local, regional e internacional</v>
      </c>
      <c r="L110" s="147" t="s">
        <v>282</v>
      </c>
      <c r="M110" s="142">
        <v>19427171</v>
      </c>
      <c r="N110" s="148" t="s">
        <v>618</v>
      </c>
      <c r="O110" s="149">
        <v>70400000</v>
      </c>
      <c r="P110" s="150"/>
      <c r="Q110" s="151"/>
      <c r="R110" s="151">
        <v>1</v>
      </c>
      <c r="S110" s="151">
        <v>4266666</v>
      </c>
      <c r="T110" s="149">
        <f t="shared" si="9"/>
        <v>74666666</v>
      </c>
      <c r="U110" s="149">
        <v>64000000</v>
      </c>
      <c r="V110" s="152">
        <v>43126</v>
      </c>
      <c r="W110" s="152">
        <v>43132</v>
      </c>
      <c r="X110" s="152">
        <v>43465</v>
      </c>
      <c r="Y110" s="142">
        <v>330</v>
      </c>
      <c r="Z110" s="142">
        <v>19.999996875000001</v>
      </c>
      <c r="AA110" s="153"/>
      <c r="AB110" s="142"/>
      <c r="AC110" s="142" t="s">
        <v>954</v>
      </c>
      <c r="AD110" s="142"/>
      <c r="AE110" s="142"/>
      <c r="AF110" s="154">
        <f t="shared" si="8"/>
        <v>0.85714286479591839</v>
      </c>
      <c r="AG110" s="155"/>
      <c r="AH110" s="155" t="b">
        <f t="shared" si="7"/>
        <v>0</v>
      </c>
      <c r="AI110" s="156"/>
      <c r="AJ110" s="158"/>
      <c r="AK110" s="156"/>
    </row>
    <row r="111" spans="1:37" s="157" customFormat="1" ht="44.25" customHeight="1" thickBot="1" x14ac:dyDescent="0.3">
      <c r="A111" s="142">
        <v>101</v>
      </c>
      <c r="B111" s="142">
        <v>2018</v>
      </c>
      <c r="C111" s="143" t="s">
        <v>897</v>
      </c>
      <c r="D111" s="142">
        <v>5</v>
      </c>
      <c r="E111" s="143" t="str">
        <f>IF(D111=1,'Tipo '!$B$2,IF(D111=2,'Tipo '!$B$3,IF(D111=3,'Tipo '!$B$4,IF(D111=4,'Tipo '!$B$5,IF(D111=5,'Tipo '!$B$6,IF(D111=6,'Tipo '!$B$7,IF(D111=7,'Tipo '!$B$8,IF(D111=8,'Tipo '!$B$9,IF(D111=9,'Tipo '!$B$10,IF(D111=10,'Tipo '!$B$11,IF(D111=11,'Tipo '!$B$12,IF(D111=12,'Tipo '!$B$13,IF(D111=13,'Tipo '!$B$14,IF(D111=14,'Tipo '!$B$15,IF(D111=15,'Tipo '!$B$16,IF(D111=16,'Tipo '!$B$17,IF(D111=17,'Tipo '!$B$18,IF(D111=18,'Tipo '!$B$19,IF(D111=19,'Tipo '!$B$20,IF(D111=20,'Tipo '!$B$21,"No ha seleccionado un tipo de contrato válido"))))))))))))))))))))</f>
        <v>CONTRATOS DE PRESTACIÓN DE SERVICIOS PROFESIONALES Y DE APOYO A LA GESTIÓN</v>
      </c>
      <c r="F111" s="143" t="s">
        <v>107</v>
      </c>
      <c r="G111" s="143" t="s">
        <v>116</v>
      </c>
      <c r="H111" s="144" t="s">
        <v>391</v>
      </c>
      <c r="I111" s="144" t="s">
        <v>163</v>
      </c>
      <c r="J111" s="145">
        <v>45</v>
      </c>
      <c r="K111" s="146" t="str">
        <f>IF(J111=1,'Equivalencia BH-BMPT'!$D$2,IF(J111=2,'Equivalencia BH-BMPT'!$D$3,IF(J111=3,'Equivalencia BH-BMPT'!$D$4,IF(J111=4,'Equivalencia BH-BMPT'!$D$5,IF(J111=5,'Equivalencia BH-BMPT'!$D$6,IF(J111=6,'Equivalencia BH-BMPT'!$D$7,IF(J111=7,'Equivalencia BH-BMPT'!$D$8,IF(J111=8,'Equivalencia BH-BMPT'!$D$9,IF(J111=9,'Equivalencia BH-BMPT'!$D$10,IF(J111=10,'Equivalencia BH-BMPT'!$D$11,IF(J111=11,'Equivalencia BH-BMPT'!$D$12,IF(J111=12,'Equivalencia BH-BMPT'!$D$13,IF(J111=13,'Equivalencia BH-BMPT'!$D$14,IF(J111=14,'Equivalencia BH-BMPT'!$D$15,IF(J111=15,'Equivalencia BH-BMPT'!$D$16,IF(J111=16,'Equivalencia BH-BMPT'!$D$17,IF(J111=17,'Equivalencia BH-BMPT'!$D$18,IF(J111=18,'Equivalencia BH-BMPT'!$D$19,IF(J111=19,'Equivalencia BH-BMPT'!$D$20,IF(J111=20,'Equivalencia BH-BMPT'!$D$21,IF(J111=21,'Equivalencia BH-BMPT'!$D$22,IF(J111=22,'Equivalencia BH-BMPT'!$D$23,IF(J111=23,'Equivalencia BH-BMPT'!#REF!,IF(J111=24,'Equivalencia BH-BMPT'!$D$25,IF(J111=25,'Equivalencia BH-BMPT'!$D$26,IF(J111=26,'Equivalencia BH-BMPT'!$D$27,IF(J111=27,'Equivalencia BH-BMPT'!$D$28,IF(J111=28,'Equivalencia BH-BMPT'!$D$29,IF(J111=29,'Equivalencia BH-BMPT'!$D$30,IF(J111=30,'Equivalencia BH-BMPT'!$D$31,IF(J111=31,'Equivalencia BH-BMPT'!$D$32,IF(J111=32,'Equivalencia BH-BMPT'!$D$33,IF(J111=33,'Equivalencia BH-BMPT'!$D$34,IF(J111=34,'Equivalencia BH-BMPT'!$D$35,IF(J111=35,'Equivalencia BH-BMPT'!$D$36,IF(J111=36,'Equivalencia BH-BMPT'!$D$37,IF(J111=37,'Equivalencia BH-BMPT'!$D$38,IF(J111=38,'Equivalencia BH-BMPT'!#REF!,IF(J111=39,'Equivalencia BH-BMPT'!$D$40,IF(J111=40,'Equivalencia BH-BMPT'!$D$41,IF(J111=41,'Equivalencia BH-BMPT'!$D$42,IF(J111=42,'Equivalencia BH-BMPT'!$D$43,IF(J111=43,'Equivalencia BH-BMPT'!$D$44,IF(J111=44,'Equivalencia BH-BMPT'!$D$45,IF(J111=45,'Equivalencia BH-BMPT'!$D$46,"No ha seleccionado un número de programa")))))))))))))))))))))))))))))))))))))))))))))</f>
        <v>Gobernanza e influencia local, regional e internacional</v>
      </c>
      <c r="L111" s="147" t="s">
        <v>282</v>
      </c>
      <c r="M111" s="142">
        <v>1014180570</v>
      </c>
      <c r="N111" s="148" t="s">
        <v>619</v>
      </c>
      <c r="O111" s="149">
        <v>52800000</v>
      </c>
      <c r="P111" s="150"/>
      <c r="Q111" s="151"/>
      <c r="R111" s="151">
        <v>1</v>
      </c>
      <c r="S111" s="151">
        <v>3200000</v>
      </c>
      <c r="T111" s="149">
        <f t="shared" si="9"/>
        <v>56000000</v>
      </c>
      <c r="U111" s="149">
        <v>48000000</v>
      </c>
      <c r="V111" s="152">
        <v>43125</v>
      </c>
      <c r="W111" s="152">
        <v>43132</v>
      </c>
      <c r="X111" s="152">
        <v>43465</v>
      </c>
      <c r="Y111" s="142">
        <v>330</v>
      </c>
      <c r="Z111" s="142">
        <v>20</v>
      </c>
      <c r="AA111" s="153"/>
      <c r="AB111" s="142"/>
      <c r="AC111" s="142" t="s">
        <v>954</v>
      </c>
      <c r="AD111" s="142"/>
      <c r="AE111" s="142"/>
      <c r="AF111" s="154">
        <f t="shared" si="8"/>
        <v>0.8571428571428571</v>
      </c>
      <c r="AG111" s="155"/>
      <c r="AH111" s="155" t="b">
        <f t="shared" si="7"/>
        <v>0</v>
      </c>
      <c r="AI111" s="156"/>
      <c r="AJ111" s="158"/>
      <c r="AK111" s="156"/>
    </row>
    <row r="112" spans="1:37" s="157" customFormat="1" ht="44.25" customHeight="1" thickBot="1" x14ac:dyDescent="0.3">
      <c r="A112" s="142">
        <v>102</v>
      </c>
      <c r="B112" s="142">
        <v>2018</v>
      </c>
      <c r="C112" s="143" t="s">
        <v>898</v>
      </c>
      <c r="D112" s="142">
        <v>5</v>
      </c>
      <c r="E112" s="143" t="str">
        <f>IF(D112=1,'Tipo '!$B$2,IF(D112=2,'Tipo '!$B$3,IF(D112=3,'Tipo '!$B$4,IF(D112=4,'Tipo '!$B$5,IF(D112=5,'Tipo '!$B$6,IF(D112=6,'Tipo '!$B$7,IF(D112=7,'Tipo '!$B$8,IF(D112=8,'Tipo '!$B$9,IF(D112=9,'Tipo '!$B$10,IF(D112=10,'Tipo '!$B$11,IF(D112=11,'Tipo '!$B$12,IF(D112=12,'Tipo '!$B$13,IF(D112=13,'Tipo '!$B$14,IF(D112=14,'Tipo '!$B$15,IF(D112=15,'Tipo '!$B$16,IF(D112=16,'Tipo '!$B$17,IF(D112=17,'Tipo '!$B$18,IF(D112=18,'Tipo '!$B$19,IF(D112=19,'Tipo '!$B$20,IF(D112=20,'Tipo '!$B$21,"No ha seleccionado un tipo de contrato válido"))))))))))))))))))))</f>
        <v>CONTRATOS DE PRESTACIÓN DE SERVICIOS PROFESIONALES Y DE APOYO A LA GESTIÓN</v>
      </c>
      <c r="F112" s="143" t="s">
        <v>107</v>
      </c>
      <c r="G112" s="143" t="s">
        <v>116</v>
      </c>
      <c r="H112" s="144" t="s">
        <v>365</v>
      </c>
      <c r="I112" s="144" t="s">
        <v>163</v>
      </c>
      <c r="J112" s="145">
        <v>3</v>
      </c>
      <c r="K112" s="146" t="str">
        <f>IF(J112=1,'Equivalencia BH-BMPT'!$D$2,IF(J112=2,'Equivalencia BH-BMPT'!$D$3,IF(J112=3,'Equivalencia BH-BMPT'!$D$4,IF(J112=4,'Equivalencia BH-BMPT'!$D$5,IF(J112=5,'Equivalencia BH-BMPT'!$D$6,IF(J112=6,'Equivalencia BH-BMPT'!$D$7,IF(J112=7,'Equivalencia BH-BMPT'!$D$8,IF(J112=8,'Equivalencia BH-BMPT'!$D$9,IF(J112=9,'Equivalencia BH-BMPT'!$D$10,IF(J112=10,'Equivalencia BH-BMPT'!$D$11,IF(J112=11,'Equivalencia BH-BMPT'!$D$12,IF(J112=12,'Equivalencia BH-BMPT'!$D$13,IF(J112=13,'Equivalencia BH-BMPT'!$D$14,IF(J112=14,'Equivalencia BH-BMPT'!$D$15,IF(J112=15,'Equivalencia BH-BMPT'!$D$16,IF(J112=16,'Equivalencia BH-BMPT'!$D$17,IF(J112=17,'Equivalencia BH-BMPT'!$D$18,IF(J112=18,'Equivalencia BH-BMPT'!$D$19,IF(J112=19,'Equivalencia BH-BMPT'!$D$20,IF(J112=20,'Equivalencia BH-BMPT'!$D$21,IF(J112=21,'Equivalencia BH-BMPT'!$D$22,IF(J112=22,'Equivalencia BH-BMPT'!$D$23,IF(J112=23,'Equivalencia BH-BMPT'!#REF!,IF(J112=24,'Equivalencia BH-BMPT'!$D$25,IF(J112=25,'Equivalencia BH-BMPT'!$D$26,IF(J112=26,'Equivalencia BH-BMPT'!$D$27,IF(J112=27,'Equivalencia BH-BMPT'!$D$28,IF(J112=28,'Equivalencia BH-BMPT'!$D$29,IF(J112=29,'Equivalencia BH-BMPT'!$D$30,IF(J112=30,'Equivalencia BH-BMPT'!$D$31,IF(J112=31,'Equivalencia BH-BMPT'!$D$32,IF(J112=32,'Equivalencia BH-BMPT'!$D$33,IF(J112=33,'Equivalencia BH-BMPT'!$D$34,IF(J112=34,'Equivalencia BH-BMPT'!$D$35,IF(J112=35,'Equivalencia BH-BMPT'!$D$36,IF(J112=36,'Equivalencia BH-BMPT'!$D$37,IF(J112=37,'Equivalencia BH-BMPT'!$D$38,IF(J112=38,'Equivalencia BH-BMPT'!#REF!,IF(J112=39,'Equivalencia BH-BMPT'!$D$40,IF(J112=40,'Equivalencia BH-BMPT'!$D$41,IF(J112=41,'Equivalencia BH-BMPT'!$D$42,IF(J112=42,'Equivalencia BH-BMPT'!$D$43,IF(J112=43,'Equivalencia BH-BMPT'!$D$44,IF(J112=44,'Equivalencia BH-BMPT'!$D$45,IF(J112=45,'Equivalencia BH-BMPT'!$D$46,"No ha seleccionado un número de programa")))))))))))))))))))))))))))))))))))))))))))))</f>
        <v>Igualdad y autonomía para una Bogotá incluyente</v>
      </c>
      <c r="L112" s="147" t="s">
        <v>288</v>
      </c>
      <c r="M112" s="142">
        <v>52469547</v>
      </c>
      <c r="N112" s="148" t="s">
        <v>620</v>
      </c>
      <c r="O112" s="149">
        <v>47300000</v>
      </c>
      <c r="P112" s="150"/>
      <c r="Q112" s="151"/>
      <c r="R112" s="151">
        <v>1</v>
      </c>
      <c r="S112" s="151">
        <v>2866666</v>
      </c>
      <c r="T112" s="149">
        <f t="shared" si="9"/>
        <v>50166666</v>
      </c>
      <c r="U112" s="149">
        <v>43000000</v>
      </c>
      <c r="V112" s="152">
        <v>43125</v>
      </c>
      <c r="W112" s="152">
        <v>43132</v>
      </c>
      <c r="X112" s="152">
        <v>43465</v>
      </c>
      <c r="Y112" s="142">
        <v>330</v>
      </c>
      <c r="Z112" s="142">
        <v>19.999995348837206</v>
      </c>
      <c r="AA112" s="153"/>
      <c r="AB112" s="142"/>
      <c r="AC112" s="142" t="s">
        <v>954</v>
      </c>
      <c r="AD112" s="142"/>
      <c r="AE112" s="142"/>
      <c r="AF112" s="154">
        <f t="shared" si="8"/>
        <v>0.85714286853346</v>
      </c>
      <c r="AG112" s="155"/>
      <c r="AH112" s="155" t="b">
        <f t="shared" si="7"/>
        <v>0</v>
      </c>
      <c r="AI112" s="156"/>
      <c r="AJ112" s="158"/>
      <c r="AK112" s="156"/>
    </row>
    <row r="113" spans="1:37" s="157" customFormat="1" ht="44.25" customHeight="1" thickBot="1" x14ac:dyDescent="0.3">
      <c r="A113" s="142">
        <v>103</v>
      </c>
      <c r="B113" s="142">
        <v>2018</v>
      </c>
      <c r="C113" s="143" t="s">
        <v>899</v>
      </c>
      <c r="D113" s="142">
        <v>5</v>
      </c>
      <c r="E113" s="143" t="str">
        <f>IF(D113=1,'Tipo '!$B$2,IF(D113=2,'Tipo '!$B$3,IF(D113=3,'Tipo '!$B$4,IF(D113=4,'Tipo '!$B$5,IF(D113=5,'Tipo '!$B$6,IF(D113=6,'Tipo '!$B$7,IF(D113=7,'Tipo '!$B$8,IF(D113=8,'Tipo '!$B$9,IF(D113=9,'Tipo '!$B$10,IF(D113=10,'Tipo '!$B$11,IF(D113=11,'Tipo '!$B$12,IF(D113=12,'Tipo '!$B$13,IF(D113=13,'Tipo '!$B$14,IF(D113=14,'Tipo '!$B$15,IF(D113=15,'Tipo '!$B$16,IF(D113=16,'Tipo '!$B$17,IF(D113=17,'Tipo '!$B$18,IF(D113=18,'Tipo '!$B$19,IF(D113=19,'Tipo '!$B$20,IF(D113=20,'Tipo '!$B$21,"No ha seleccionado un tipo de contrato válido"))))))))))))))))))))</f>
        <v>CONTRATOS DE PRESTACIÓN DE SERVICIOS PROFESIONALES Y DE APOYO A LA GESTIÓN</v>
      </c>
      <c r="F113" s="143" t="s">
        <v>107</v>
      </c>
      <c r="G113" s="143" t="s">
        <v>116</v>
      </c>
      <c r="H113" s="144" t="s">
        <v>392</v>
      </c>
      <c r="I113" s="144" t="s">
        <v>163</v>
      </c>
      <c r="J113" s="145">
        <v>45</v>
      </c>
      <c r="K113" s="146" t="str">
        <f>IF(J113=1,'Equivalencia BH-BMPT'!$D$2,IF(J113=2,'Equivalencia BH-BMPT'!$D$3,IF(J113=3,'Equivalencia BH-BMPT'!$D$4,IF(J113=4,'Equivalencia BH-BMPT'!$D$5,IF(J113=5,'Equivalencia BH-BMPT'!$D$6,IF(J113=6,'Equivalencia BH-BMPT'!$D$7,IF(J113=7,'Equivalencia BH-BMPT'!$D$8,IF(J113=8,'Equivalencia BH-BMPT'!$D$9,IF(J113=9,'Equivalencia BH-BMPT'!$D$10,IF(J113=10,'Equivalencia BH-BMPT'!$D$11,IF(J113=11,'Equivalencia BH-BMPT'!$D$12,IF(J113=12,'Equivalencia BH-BMPT'!$D$13,IF(J113=13,'Equivalencia BH-BMPT'!$D$14,IF(J113=14,'Equivalencia BH-BMPT'!$D$15,IF(J113=15,'Equivalencia BH-BMPT'!$D$16,IF(J113=16,'Equivalencia BH-BMPT'!$D$17,IF(J113=17,'Equivalencia BH-BMPT'!$D$18,IF(J113=18,'Equivalencia BH-BMPT'!$D$19,IF(J113=19,'Equivalencia BH-BMPT'!$D$20,IF(J113=20,'Equivalencia BH-BMPT'!$D$21,IF(J113=21,'Equivalencia BH-BMPT'!$D$22,IF(J113=22,'Equivalencia BH-BMPT'!$D$23,IF(J113=23,'Equivalencia BH-BMPT'!#REF!,IF(J113=24,'Equivalencia BH-BMPT'!$D$25,IF(J113=25,'Equivalencia BH-BMPT'!$D$26,IF(J113=26,'Equivalencia BH-BMPT'!$D$27,IF(J113=27,'Equivalencia BH-BMPT'!$D$28,IF(J113=28,'Equivalencia BH-BMPT'!$D$29,IF(J113=29,'Equivalencia BH-BMPT'!$D$30,IF(J113=30,'Equivalencia BH-BMPT'!$D$31,IF(J113=31,'Equivalencia BH-BMPT'!$D$32,IF(J113=32,'Equivalencia BH-BMPT'!$D$33,IF(J113=33,'Equivalencia BH-BMPT'!$D$34,IF(J113=34,'Equivalencia BH-BMPT'!$D$35,IF(J113=35,'Equivalencia BH-BMPT'!$D$36,IF(J113=36,'Equivalencia BH-BMPT'!$D$37,IF(J113=37,'Equivalencia BH-BMPT'!$D$38,IF(J113=38,'Equivalencia BH-BMPT'!#REF!,IF(J113=39,'Equivalencia BH-BMPT'!$D$40,IF(J113=40,'Equivalencia BH-BMPT'!$D$41,IF(J113=41,'Equivalencia BH-BMPT'!$D$42,IF(J113=42,'Equivalencia BH-BMPT'!$D$43,IF(J113=43,'Equivalencia BH-BMPT'!$D$44,IF(J113=44,'Equivalencia BH-BMPT'!$D$45,IF(J113=45,'Equivalencia BH-BMPT'!$D$46,"No ha seleccionado un número de programa")))))))))))))))))))))))))))))))))))))))))))))</f>
        <v>Gobernanza e influencia local, regional e internacional</v>
      </c>
      <c r="L113" s="147" t="s">
        <v>282</v>
      </c>
      <c r="M113" s="142">
        <v>80740844</v>
      </c>
      <c r="N113" s="148" t="s">
        <v>621</v>
      </c>
      <c r="O113" s="149">
        <v>70400000</v>
      </c>
      <c r="P113" s="150"/>
      <c r="Q113" s="151"/>
      <c r="R113" s="151">
        <v>1</v>
      </c>
      <c r="S113" s="151">
        <v>4266666</v>
      </c>
      <c r="T113" s="149">
        <f t="shared" si="9"/>
        <v>74666666</v>
      </c>
      <c r="U113" s="149">
        <v>64000000</v>
      </c>
      <c r="V113" s="152">
        <v>43126</v>
      </c>
      <c r="W113" s="152">
        <v>43132</v>
      </c>
      <c r="X113" s="152">
        <v>43465</v>
      </c>
      <c r="Y113" s="142">
        <v>330</v>
      </c>
      <c r="Z113" s="142">
        <v>19.999996875000001</v>
      </c>
      <c r="AA113" s="153"/>
      <c r="AB113" s="142"/>
      <c r="AC113" s="142" t="s">
        <v>954</v>
      </c>
      <c r="AD113" s="142"/>
      <c r="AE113" s="142"/>
      <c r="AF113" s="154">
        <f t="shared" si="8"/>
        <v>0.85714286479591839</v>
      </c>
      <c r="AG113" s="155"/>
      <c r="AH113" s="155" t="b">
        <f t="shared" si="7"/>
        <v>0</v>
      </c>
      <c r="AI113" s="156"/>
      <c r="AJ113" s="158"/>
      <c r="AK113" s="156"/>
    </row>
    <row r="114" spans="1:37" s="157" customFormat="1" ht="44.25" customHeight="1" thickBot="1" x14ac:dyDescent="0.3">
      <c r="A114" s="142">
        <v>104</v>
      </c>
      <c r="B114" s="142">
        <v>2018</v>
      </c>
      <c r="C114" s="143" t="s">
        <v>900</v>
      </c>
      <c r="D114" s="142">
        <v>5</v>
      </c>
      <c r="E114" s="143" t="str">
        <f>IF(D114=1,'Tipo '!$B$2,IF(D114=2,'Tipo '!$B$3,IF(D114=3,'Tipo '!$B$4,IF(D114=4,'Tipo '!$B$5,IF(D114=5,'Tipo '!$B$6,IF(D114=6,'Tipo '!$B$7,IF(D114=7,'Tipo '!$B$8,IF(D114=8,'Tipo '!$B$9,IF(D114=9,'Tipo '!$B$10,IF(D114=10,'Tipo '!$B$11,IF(D114=11,'Tipo '!$B$12,IF(D114=12,'Tipo '!$B$13,IF(D114=13,'Tipo '!$B$14,IF(D114=14,'Tipo '!$B$15,IF(D114=15,'Tipo '!$B$16,IF(D114=16,'Tipo '!$B$17,IF(D114=17,'Tipo '!$B$18,IF(D114=18,'Tipo '!$B$19,IF(D114=19,'Tipo '!$B$20,IF(D114=20,'Tipo '!$B$21,"No ha seleccionado un tipo de contrato válido"))))))))))))))))))))</f>
        <v>CONTRATOS DE PRESTACIÓN DE SERVICIOS PROFESIONALES Y DE APOYO A LA GESTIÓN</v>
      </c>
      <c r="F114" s="143" t="s">
        <v>107</v>
      </c>
      <c r="G114" s="143" t="s">
        <v>116</v>
      </c>
      <c r="H114" s="144" t="s">
        <v>393</v>
      </c>
      <c r="I114" s="144" t="s">
        <v>163</v>
      </c>
      <c r="J114" s="145">
        <v>45</v>
      </c>
      <c r="K114" s="146" t="str">
        <f>IF(J114=1,'Equivalencia BH-BMPT'!$D$2,IF(J114=2,'Equivalencia BH-BMPT'!$D$3,IF(J114=3,'Equivalencia BH-BMPT'!$D$4,IF(J114=4,'Equivalencia BH-BMPT'!$D$5,IF(J114=5,'Equivalencia BH-BMPT'!$D$6,IF(J114=6,'Equivalencia BH-BMPT'!$D$7,IF(J114=7,'Equivalencia BH-BMPT'!$D$8,IF(J114=8,'Equivalencia BH-BMPT'!$D$9,IF(J114=9,'Equivalencia BH-BMPT'!$D$10,IF(J114=10,'Equivalencia BH-BMPT'!$D$11,IF(J114=11,'Equivalencia BH-BMPT'!$D$12,IF(J114=12,'Equivalencia BH-BMPT'!$D$13,IF(J114=13,'Equivalencia BH-BMPT'!$D$14,IF(J114=14,'Equivalencia BH-BMPT'!$D$15,IF(J114=15,'Equivalencia BH-BMPT'!$D$16,IF(J114=16,'Equivalencia BH-BMPT'!$D$17,IF(J114=17,'Equivalencia BH-BMPT'!$D$18,IF(J114=18,'Equivalencia BH-BMPT'!$D$19,IF(J114=19,'Equivalencia BH-BMPT'!$D$20,IF(J114=20,'Equivalencia BH-BMPT'!$D$21,IF(J114=21,'Equivalencia BH-BMPT'!$D$22,IF(J114=22,'Equivalencia BH-BMPT'!$D$23,IF(J114=23,'Equivalencia BH-BMPT'!#REF!,IF(J114=24,'Equivalencia BH-BMPT'!$D$25,IF(J114=25,'Equivalencia BH-BMPT'!$D$26,IF(J114=26,'Equivalencia BH-BMPT'!$D$27,IF(J114=27,'Equivalencia BH-BMPT'!$D$28,IF(J114=28,'Equivalencia BH-BMPT'!$D$29,IF(J114=29,'Equivalencia BH-BMPT'!$D$30,IF(J114=30,'Equivalencia BH-BMPT'!$D$31,IF(J114=31,'Equivalencia BH-BMPT'!$D$32,IF(J114=32,'Equivalencia BH-BMPT'!$D$33,IF(J114=33,'Equivalencia BH-BMPT'!$D$34,IF(J114=34,'Equivalencia BH-BMPT'!$D$35,IF(J114=35,'Equivalencia BH-BMPT'!$D$36,IF(J114=36,'Equivalencia BH-BMPT'!$D$37,IF(J114=37,'Equivalencia BH-BMPT'!$D$38,IF(J114=38,'Equivalencia BH-BMPT'!#REF!,IF(J114=39,'Equivalencia BH-BMPT'!$D$40,IF(J114=40,'Equivalencia BH-BMPT'!$D$41,IF(J114=41,'Equivalencia BH-BMPT'!$D$42,IF(J114=42,'Equivalencia BH-BMPT'!$D$43,IF(J114=43,'Equivalencia BH-BMPT'!$D$44,IF(J114=44,'Equivalencia BH-BMPT'!$D$45,IF(J114=45,'Equivalencia BH-BMPT'!$D$46,"No ha seleccionado un número de programa")))))))))))))))))))))))))))))))))))))))))))))</f>
        <v>Gobernanza e influencia local, regional e internacional</v>
      </c>
      <c r="L114" s="147" t="s">
        <v>282</v>
      </c>
      <c r="M114" s="142">
        <v>1030670671</v>
      </c>
      <c r="N114" s="148" t="s">
        <v>622</v>
      </c>
      <c r="O114" s="149">
        <v>24200000</v>
      </c>
      <c r="P114" s="150"/>
      <c r="Q114" s="151"/>
      <c r="R114" s="151">
        <v>1</v>
      </c>
      <c r="S114" s="151">
        <v>1466666</v>
      </c>
      <c r="T114" s="149">
        <f t="shared" si="9"/>
        <v>25666666</v>
      </c>
      <c r="U114" s="149">
        <v>22000000</v>
      </c>
      <c r="V114" s="152">
        <v>43125</v>
      </c>
      <c r="W114" s="152">
        <v>43132</v>
      </c>
      <c r="X114" s="152">
        <v>43465</v>
      </c>
      <c r="Y114" s="142">
        <v>330</v>
      </c>
      <c r="Z114" s="142">
        <v>19.999990909090911</v>
      </c>
      <c r="AA114" s="153"/>
      <c r="AB114" s="142"/>
      <c r="AC114" s="142" t="s">
        <v>954</v>
      </c>
      <c r="AD114" s="142"/>
      <c r="AE114" s="142"/>
      <c r="AF114" s="154">
        <f t="shared" si="8"/>
        <v>0.85714287940630851</v>
      </c>
      <c r="AG114" s="155"/>
      <c r="AH114" s="155" t="b">
        <f t="shared" si="7"/>
        <v>0</v>
      </c>
      <c r="AI114" s="156"/>
      <c r="AJ114" s="158"/>
      <c r="AK114" s="156"/>
    </row>
    <row r="115" spans="1:37" s="157" customFormat="1" ht="44.25" customHeight="1" thickBot="1" x14ac:dyDescent="0.3">
      <c r="A115" s="142">
        <v>105</v>
      </c>
      <c r="B115" s="142">
        <v>2018</v>
      </c>
      <c r="C115" s="143" t="s">
        <v>901</v>
      </c>
      <c r="D115" s="142">
        <v>5</v>
      </c>
      <c r="E115" s="143" t="str">
        <f>IF(D115=1,'Tipo '!$B$2,IF(D115=2,'Tipo '!$B$3,IF(D115=3,'Tipo '!$B$4,IF(D115=4,'Tipo '!$B$5,IF(D115=5,'Tipo '!$B$6,IF(D115=6,'Tipo '!$B$7,IF(D115=7,'Tipo '!$B$8,IF(D115=8,'Tipo '!$B$9,IF(D115=9,'Tipo '!$B$10,IF(D115=10,'Tipo '!$B$11,IF(D115=11,'Tipo '!$B$12,IF(D115=12,'Tipo '!$B$13,IF(D115=13,'Tipo '!$B$14,IF(D115=14,'Tipo '!$B$15,IF(D115=15,'Tipo '!$B$16,IF(D115=16,'Tipo '!$B$17,IF(D115=17,'Tipo '!$B$18,IF(D115=18,'Tipo '!$B$19,IF(D115=19,'Tipo '!$B$20,IF(D115=20,'Tipo '!$B$21,"No ha seleccionado un tipo de contrato válido"))))))))))))))))))))</f>
        <v>CONTRATOS DE PRESTACIÓN DE SERVICIOS PROFESIONALES Y DE APOYO A LA GESTIÓN</v>
      </c>
      <c r="F115" s="143" t="s">
        <v>107</v>
      </c>
      <c r="G115" s="143" t="s">
        <v>116</v>
      </c>
      <c r="H115" s="144" t="s">
        <v>394</v>
      </c>
      <c r="I115" s="144" t="s">
        <v>163</v>
      </c>
      <c r="J115" s="145">
        <v>45</v>
      </c>
      <c r="K115" s="146" t="str">
        <f>IF(J115=1,'Equivalencia BH-BMPT'!$D$2,IF(J115=2,'Equivalencia BH-BMPT'!$D$3,IF(J115=3,'Equivalencia BH-BMPT'!$D$4,IF(J115=4,'Equivalencia BH-BMPT'!$D$5,IF(J115=5,'Equivalencia BH-BMPT'!$D$6,IF(J115=6,'Equivalencia BH-BMPT'!$D$7,IF(J115=7,'Equivalencia BH-BMPT'!$D$8,IF(J115=8,'Equivalencia BH-BMPT'!$D$9,IF(J115=9,'Equivalencia BH-BMPT'!$D$10,IF(J115=10,'Equivalencia BH-BMPT'!$D$11,IF(J115=11,'Equivalencia BH-BMPT'!$D$12,IF(J115=12,'Equivalencia BH-BMPT'!$D$13,IF(J115=13,'Equivalencia BH-BMPT'!$D$14,IF(J115=14,'Equivalencia BH-BMPT'!$D$15,IF(J115=15,'Equivalencia BH-BMPT'!$D$16,IF(J115=16,'Equivalencia BH-BMPT'!$D$17,IF(J115=17,'Equivalencia BH-BMPT'!$D$18,IF(J115=18,'Equivalencia BH-BMPT'!$D$19,IF(J115=19,'Equivalencia BH-BMPT'!$D$20,IF(J115=20,'Equivalencia BH-BMPT'!$D$21,IF(J115=21,'Equivalencia BH-BMPT'!$D$22,IF(J115=22,'Equivalencia BH-BMPT'!$D$23,IF(J115=23,'Equivalencia BH-BMPT'!#REF!,IF(J115=24,'Equivalencia BH-BMPT'!$D$25,IF(J115=25,'Equivalencia BH-BMPT'!$D$26,IF(J115=26,'Equivalencia BH-BMPT'!$D$27,IF(J115=27,'Equivalencia BH-BMPT'!$D$28,IF(J115=28,'Equivalencia BH-BMPT'!$D$29,IF(J115=29,'Equivalencia BH-BMPT'!$D$30,IF(J115=30,'Equivalencia BH-BMPT'!$D$31,IF(J115=31,'Equivalencia BH-BMPT'!$D$32,IF(J115=32,'Equivalencia BH-BMPT'!$D$33,IF(J115=33,'Equivalencia BH-BMPT'!$D$34,IF(J115=34,'Equivalencia BH-BMPT'!$D$35,IF(J115=35,'Equivalencia BH-BMPT'!$D$36,IF(J115=36,'Equivalencia BH-BMPT'!$D$37,IF(J115=37,'Equivalencia BH-BMPT'!$D$38,IF(J115=38,'Equivalencia BH-BMPT'!#REF!,IF(J115=39,'Equivalencia BH-BMPT'!$D$40,IF(J115=40,'Equivalencia BH-BMPT'!$D$41,IF(J115=41,'Equivalencia BH-BMPT'!$D$42,IF(J115=42,'Equivalencia BH-BMPT'!$D$43,IF(J115=43,'Equivalencia BH-BMPT'!$D$44,IF(J115=44,'Equivalencia BH-BMPT'!$D$45,IF(J115=45,'Equivalencia BH-BMPT'!$D$46,"No ha seleccionado un número de programa")))))))))))))))))))))))))))))))))))))))))))))</f>
        <v>Gobernanza e influencia local, regional e internacional</v>
      </c>
      <c r="L115" s="147" t="s">
        <v>282</v>
      </c>
      <c r="M115" s="142">
        <v>19265387</v>
      </c>
      <c r="N115" s="148" t="s">
        <v>777</v>
      </c>
      <c r="O115" s="149">
        <v>23100000</v>
      </c>
      <c r="P115" s="150"/>
      <c r="Q115" s="151"/>
      <c r="R115" s="151">
        <v>1</v>
      </c>
      <c r="S115" s="151">
        <v>2100000</v>
      </c>
      <c r="T115" s="149">
        <f t="shared" si="9"/>
        <v>25200000</v>
      </c>
      <c r="U115" s="149">
        <v>21000000</v>
      </c>
      <c r="V115" s="152">
        <v>43126</v>
      </c>
      <c r="W115" s="152">
        <v>43132</v>
      </c>
      <c r="X115" s="152">
        <v>43465</v>
      </c>
      <c r="Y115" s="142">
        <v>330</v>
      </c>
      <c r="Z115" s="142">
        <v>30</v>
      </c>
      <c r="AA115" s="153"/>
      <c r="AB115" s="142"/>
      <c r="AC115" s="142" t="s">
        <v>954</v>
      </c>
      <c r="AD115" s="142"/>
      <c r="AE115" s="142"/>
      <c r="AF115" s="154">
        <f t="shared" si="8"/>
        <v>0.83333333333333337</v>
      </c>
      <c r="AG115" s="155"/>
      <c r="AH115" s="155" t="b">
        <f t="shared" si="7"/>
        <v>0</v>
      </c>
      <c r="AI115" s="156"/>
      <c r="AJ115" s="158"/>
      <c r="AK115" s="156"/>
    </row>
    <row r="116" spans="1:37" s="157" customFormat="1" ht="44.25" customHeight="1" thickBot="1" x14ac:dyDescent="0.3">
      <c r="A116" s="142">
        <v>106</v>
      </c>
      <c r="B116" s="142">
        <v>2018</v>
      </c>
      <c r="C116" s="143" t="s">
        <v>902</v>
      </c>
      <c r="D116" s="142">
        <v>5</v>
      </c>
      <c r="E116" s="143" t="str">
        <f>IF(D116=1,'Tipo '!$B$2,IF(D116=2,'Tipo '!$B$3,IF(D116=3,'Tipo '!$B$4,IF(D116=4,'Tipo '!$B$5,IF(D116=5,'Tipo '!$B$6,IF(D116=6,'Tipo '!$B$7,IF(D116=7,'Tipo '!$B$8,IF(D116=8,'Tipo '!$B$9,IF(D116=9,'Tipo '!$B$10,IF(D116=10,'Tipo '!$B$11,IF(D116=11,'Tipo '!$B$12,IF(D116=12,'Tipo '!$B$13,IF(D116=13,'Tipo '!$B$14,IF(D116=14,'Tipo '!$B$15,IF(D116=15,'Tipo '!$B$16,IF(D116=16,'Tipo '!$B$17,IF(D116=17,'Tipo '!$B$18,IF(D116=18,'Tipo '!$B$19,IF(D116=19,'Tipo '!$B$20,IF(D116=20,'Tipo '!$B$21,"No ha seleccionado un tipo de contrato válido"))))))))))))))))))))</f>
        <v>CONTRATOS DE PRESTACIÓN DE SERVICIOS PROFESIONALES Y DE APOYO A LA GESTIÓN</v>
      </c>
      <c r="F116" s="143" t="s">
        <v>107</v>
      </c>
      <c r="G116" s="143" t="s">
        <v>116</v>
      </c>
      <c r="H116" s="144" t="s">
        <v>393</v>
      </c>
      <c r="I116" s="144" t="s">
        <v>163</v>
      </c>
      <c r="J116" s="145">
        <v>45</v>
      </c>
      <c r="K116" s="146" t="str">
        <f>IF(J116=1,'Equivalencia BH-BMPT'!$D$2,IF(J116=2,'Equivalencia BH-BMPT'!$D$3,IF(J116=3,'Equivalencia BH-BMPT'!$D$4,IF(J116=4,'Equivalencia BH-BMPT'!$D$5,IF(J116=5,'Equivalencia BH-BMPT'!$D$6,IF(J116=6,'Equivalencia BH-BMPT'!$D$7,IF(J116=7,'Equivalencia BH-BMPT'!$D$8,IF(J116=8,'Equivalencia BH-BMPT'!$D$9,IF(J116=9,'Equivalencia BH-BMPT'!$D$10,IF(J116=10,'Equivalencia BH-BMPT'!$D$11,IF(J116=11,'Equivalencia BH-BMPT'!$D$12,IF(J116=12,'Equivalencia BH-BMPT'!$D$13,IF(J116=13,'Equivalencia BH-BMPT'!$D$14,IF(J116=14,'Equivalencia BH-BMPT'!$D$15,IF(J116=15,'Equivalencia BH-BMPT'!$D$16,IF(J116=16,'Equivalencia BH-BMPT'!$D$17,IF(J116=17,'Equivalencia BH-BMPT'!$D$18,IF(J116=18,'Equivalencia BH-BMPT'!$D$19,IF(J116=19,'Equivalencia BH-BMPT'!$D$20,IF(J116=20,'Equivalencia BH-BMPT'!$D$21,IF(J116=21,'Equivalencia BH-BMPT'!$D$22,IF(J116=22,'Equivalencia BH-BMPT'!$D$23,IF(J116=23,'Equivalencia BH-BMPT'!#REF!,IF(J116=24,'Equivalencia BH-BMPT'!$D$25,IF(J116=25,'Equivalencia BH-BMPT'!$D$26,IF(J116=26,'Equivalencia BH-BMPT'!$D$27,IF(J116=27,'Equivalencia BH-BMPT'!$D$28,IF(J116=28,'Equivalencia BH-BMPT'!$D$29,IF(J116=29,'Equivalencia BH-BMPT'!$D$30,IF(J116=30,'Equivalencia BH-BMPT'!$D$31,IF(J116=31,'Equivalencia BH-BMPT'!$D$32,IF(J116=32,'Equivalencia BH-BMPT'!$D$33,IF(J116=33,'Equivalencia BH-BMPT'!$D$34,IF(J116=34,'Equivalencia BH-BMPT'!$D$35,IF(J116=35,'Equivalencia BH-BMPT'!$D$36,IF(J116=36,'Equivalencia BH-BMPT'!$D$37,IF(J116=37,'Equivalencia BH-BMPT'!$D$38,IF(J116=38,'Equivalencia BH-BMPT'!#REF!,IF(J116=39,'Equivalencia BH-BMPT'!$D$40,IF(J116=40,'Equivalencia BH-BMPT'!$D$41,IF(J116=41,'Equivalencia BH-BMPT'!$D$42,IF(J116=42,'Equivalencia BH-BMPT'!$D$43,IF(J116=43,'Equivalencia BH-BMPT'!$D$44,IF(J116=44,'Equivalencia BH-BMPT'!$D$45,IF(J116=45,'Equivalencia BH-BMPT'!$D$46,"No ha seleccionado un número de programa")))))))))))))))))))))))))))))))))))))))))))))</f>
        <v>Gobernanza e influencia local, regional e internacional</v>
      </c>
      <c r="L116" s="147" t="s">
        <v>282</v>
      </c>
      <c r="M116" s="142">
        <v>1051474463</v>
      </c>
      <c r="N116" s="148" t="s">
        <v>778</v>
      </c>
      <c r="O116" s="149">
        <v>24200000</v>
      </c>
      <c r="P116" s="150"/>
      <c r="Q116" s="151"/>
      <c r="R116" s="151">
        <v>1</v>
      </c>
      <c r="S116" s="151">
        <v>1393333</v>
      </c>
      <c r="T116" s="149">
        <f t="shared" si="9"/>
        <v>25593333</v>
      </c>
      <c r="U116" s="149">
        <v>24200000</v>
      </c>
      <c r="V116" s="152">
        <v>43125</v>
      </c>
      <c r="W116" s="152">
        <v>43133</v>
      </c>
      <c r="X116" s="152">
        <v>43466</v>
      </c>
      <c r="Y116" s="142">
        <v>330</v>
      </c>
      <c r="Z116" s="142">
        <v>18.999995454545456</v>
      </c>
      <c r="AA116" s="153"/>
      <c r="AB116" s="142"/>
      <c r="AC116" s="142" t="s">
        <v>954</v>
      </c>
      <c r="AD116" s="142"/>
      <c r="AE116" s="142"/>
      <c r="AF116" s="154">
        <f t="shared" si="8"/>
        <v>0.94555875157018432</v>
      </c>
      <c r="AG116" s="155"/>
      <c r="AH116" s="155" t="b">
        <f t="shared" si="7"/>
        <v>0</v>
      </c>
      <c r="AI116" s="156"/>
      <c r="AJ116" s="158"/>
      <c r="AK116" s="156"/>
    </row>
    <row r="117" spans="1:37" s="157" customFormat="1" ht="44.25" customHeight="1" thickBot="1" x14ac:dyDescent="0.3">
      <c r="A117" s="142">
        <v>107</v>
      </c>
      <c r="B117" s="142">
        <v>2018</v>
      </c>
      <c r="C117" s="143" t="s">
        <v>903</v>
      </c>
      <c r="D117" s="142">
        <v>5</v>
      </c>
      <c r="E117" s="143" t="str">
        <f>IF(D117=1,'Tipo '!$B$2,IF(D117=2,'Tipo '!$B$3,IF(D117=3,'Tipo '!$B$4,IF(D117=4,'Tipo '!$B$5,IF(D117=5,'Tipo '!$B$6,IF(D117=6,'Tipo '!$B$7,IF(D117=7,'Tipo '!$B$8,IF(D117=8,'Tipo '!$B$9,IF(D117=9,'Tipo '!$B$10,IF(D117=10,'Tipo '!$B$11,IF(D117=11,'Tipo '!$B$12,IF(D117=12,'Tipo '!$B$13,IF(D117=13,'Tipo '!$B$14,IF(D117=14,'Tipo '!$B$15,IF(D117=15,'Tipo '!$B$16,IF(D117=16,'Tipo '!$B$17,IF(D117=17,'Tipo '!$B$18,IF(D117=18,'Tipo '!$B$19,IF(D117=19,'Tipo '!$B$20,IF(D117=20,'Tipo '!$B$21,"No ha seleccionado un tipo de contrato válido"))))))))))))))))))))</f>
        <v>CONTRATOS DE PRESTACIÓN DE SERVICIOS PROFESIONALES Y DE APOYO A LA GESTIÓN</v>
      </c>
      <c r="F117" s="143" t="s">
        <v>107</v>
      </c>
      <c r="G117" s="143" t="s">
        <v>116</v>
      </c>
      <c r="H117" s="144" t="s">
        <v>395</v>
      </c>
      <c r="I117" s="144" t="s">
        <v>163</v>
      </c>
      <c r="J117" s="145">
        <v>45</v>
      </c>
      <c r="K117" s="146" t="str">
        <f>IF(J117=1,'Equivalencia BH-BMPT'!$D$2,IF(J117=2,'Equivalencia BH-BMPT'!$D$3,IF(J117=3,'Equivalencia BH-BMPT'!$D$4,IF(J117=4,'Equivalencia BH-BMPT'!$D$5,IF(J117=5,'Equivalencia BH-BMPT'!$D$6,IF(J117=6,'Equivalencia BH-BMPT'!$D$7,IF(J117=7,'Equivalencia BH-BMPT'!$D$8,IF(J117=8,'Equivalencia BH-BMPT'!$D$9,IF(J117=9,'Equivalencia BH-BMPT'!$D$10,IF(J117=10,'Equivalencia BH-BMPT'!$D$11,IF(J117=11,'Equivalencia BH-BMPT'!$D$12,IF(J117=12,'Equivalencia BH-BMPT'!$D$13,IF(J117=13,'Equivalencia BH-BMPT'!$D$14,IF(J117=14,'Equivalencia BH-BMPT'!$D$15,IF(J117=15,'Equivalencia BH-BMPT'!$D$16,IF(J117=16,'Equivalencia BH-BMPT'!$D$17,IF(J117=17,'Equivalencia BH-BMPT'!$D$18,IF(J117=18,'Equivalencia BH-BMPT'!$D$19,IF(J117=19,'Equivalencia BH-BMPT'!$D$20,IF(J117=20,'Equivalencia BH-BMPT'!$D$21,IF(J117=21,'Equivalencia BH-BMPT'!$D$22,IF(J117=22,'Equivalencia BH-BMPT'!$D$23,IF(J117=23,'Equivalencia BH-BMPT'!#REF!,IF(J117=24,'Equivalencia BH-BMPT'!$D$25,IF(J117=25,'Equivalencia BH-BMPT'!$D$26,IF(J117=26,'Equivalencia BH-BMPT'!$D$27,IF(J117=27,'Equivalencia BH-BMPT'!$D$28,IF(J117=28,'Equivalencia BH-BMPT'!$D$29,IF(J117=29,'Equivalencia BH-BMPT'!$D$30,IF(J117=30,'Equivalencia BH-BMPT'!$D$31,IF(J117=31,'Equivalencia BH-BMPT'!$D$32,IF(J117=32,'Equivalencia BH-BMPT'!$D$33,IF(J117=33,'Equivalencia BH-BMPT'!$D$34,IF(J117=34,'Equivalencia BH-BMPT'!$D$35,IF(J117=35,'Equivalencia BH-BMPT'!$D$36,IF(J117=36,'Equivalencia BH-BMPT'!$D$37,IF(J117=37,'Equivalencia BH-BMPT'!$D$38,IF(J117=38,'Equivalencia BH-BMPT'!#REF!,IF(J117=39,'Equivalencia BH-BMPT'!$D$40,IF(J117=40,'Equivalencia BH-BMPT'!$D$41,IF(J117=41,'Equivalencia BH-BMPT'!$D$42,IF(J117=42,'Equivalencia BH-BMPT'!$D$43,IF(J117=43,'Equivalencia BH-BMPT'!$D$44,IF(J117=44,'Equivalencia BH-BMPT'!$D$45,IF(J117=45,'Equivalencia BH-BMPT'!$D$46,"No ha seleccionado un número de programa")))))))))))))))))))))))))))))))))))))))))))))</f>
        <v>Gobernanza e influencia local, regional e internacional</v>
      </c>
      <c r="L117" s="147" t="s">
        <v>282</v>
      </c>
      <c r="M117" s="142">
        <v>52858366</v>
      </c>
      <c r="N117" s="148" t="s">
        <v>623</v>
      </c>
      <c r="O117" s="149">
        <v>70400000</v>
      </c>
      <c r="P117" s="150"/>
      <c r="Q117" s="151"/>
      <c r="R117" s="151">
        <v>1</v>
      </c>
      <c r="S117" s="151">
        <v>3200000</v>
      </c>
      <c r="T117" s="149">
        <f t="shared" si="9"/>
        <v>73600000</v>
      </c>
      <c r="U117" s="149">
        <v>60799999</v>
      </c>
      <c r="V117" s="152">
        <v>43125</v>
      </c>
      <c r="W117" s="152">
        <v>43132</v>
      </c>
      <c r="X117" s="152">
        <v>43465</v>
      </c>
      <c r="Y117" s="142">
        <v>330</v>
      </c>
      <c r="Z117" s="142">
        <v>15</v>
      </c>
      <c r="AA117" s="153"/>
      <c r="AB117" s="142"/>
      <c r="AC117" s="142" t="s">
        <v>954</v>
      </c>
      <c r="AD117" s="142"/>
      <c r="AE117" s="142"/>
      <c r="AF117" s="154">
        <f t="shared" si="8"/>
        <v>0.82608694293478258</v>
      </c>
      <c r="AG117" s="155"/>
      <c r="AH117" s="155" t="b">
        <f t="shared" si="7"/>
        <v>0</v>
      </c>
      <c r="AI117" s="156"/>
      <c r="AJ117" s="158"/>
      <c r="AK117" s="156"/>
    </row>
    <row r="118" spans="1:37" s="157" customFormat="1" ht="44.25" customHeight="1" thickBot="1" x14ac:dyDescent="0.3">
      <c r="A118" s="142">
        <v>108</v>
      </c>
      <c r="B118" s="142">
        <v>2018</v>
      </c>
      <c r="C118" s="143" t="s">
        <v>904</v>
      </c>
      <c r="D118" s="142">
        <v>5</v>
      </c>
      <c r="E118" s="143" t="str">
        <f>IF(D118=1,'Tipo '!$B$2,IF(D118=2,'Tipo '!$B$3,IF(D118=3,'Tipo '!$B$4,IF(D118=4,'Tipo '!$B$5,IF(D118=5,'Tipo '!$B$6,IF(D118=6,'Tipo '!$B$7,IF(D118=7,'Tipo '!$B$8,IF(D118=8,'Tipo '!$B$9,IF(D118=9,'Tipo '!$B$10,IF(D118=10,'Tipo '!$B$11,IF(D118=11,'Tipo '!$B$12,IF(D118=12,'Tipo '!$B$13,IF(D118=13,'Tipo '!$B$14,IF(D118=14,'Tipo '!$B$15,IF(D118=15,'Tipo '!$B$16,IF(D118=16,'Tipo '!$B$17,IF(D118=17,'Tipo '!$B$18,IF(D118=18,'Tipo '!$B$19,IF(D118=19,'Tipo '!$B$20,IF(D118=20,'Tipo '!$B$21,"No ha seleccionado un tipo de contrato válido"))))))))))))))))))))</f>
        <v>CONTRATOS DE PRESTACIÓN DE SERVICIOS PROFESIONALES Y DE APOYO A LA GESTIÓN</v>
      </c>
      <c r="F118" s="143" t="s">
        <v>107</v>
      </c>
      <c r="G118" s="143" t="s">
        <v>116</v>
      </c>
      <c r="H118" s="144" t="s">
        <v>396</v>
      </c>
      <c r="I118" s="144" t="s">
        <v>163</v>
      </c>
      <c r="J118" s="145">
        <v>45</v>
      </c>
      <c r="K118" s="146" t="str">
        <f>IF(J118=1,'Equivalencia BH-BMPT'!$D$2,IF(J118=2,'Equivalencia BH-BMPT'!$D$3,IF(J118=3,'Equivalencia BH-BMPT'!$D$4,IF(J118=4,'Equivalencia BH-BMPT'!$D$5,IF(J118=5,'Equivalencia BH-BMPT'!$D$6,IF(J118=6,'Equivalencia BH-BMPT'!$D$7,IF(J118=7,'Equivalencia BH-BMPT'!$D$8,IF(J118=8,'Equivalencia BH-BMPT'!$D$9,IF(J118=9,'Equivalencia BH-BMPT'!$D$10,IF(J118=10,'Equivalencia BH-BMPT'!$D$11,IF(J118=11,'Equivalencia BH-BMPT'!$D$12,IF(J118=12,'Equivalencia BH-BMPT'!$D$13,IF(J118=13,'Equivalencia BH-BMPT'!$D$14,IF(J118=14,'Equivalencia BH-BMPT'!$D$15,IF(J118=15,'Equivalencia BH-BMPT'!$D$16,IF(J118=16,'Equivalencia BH-BMPT'!$D$17,IF(J118=17,'Equivalencia BH-BMPT'!$D$18,IF(J118=18,'Equivalencia BH-BMPT'!$D$19,IF(J118=19,'Equivalencia BH-BMPT'!$D$20,IF(J118=20,'Equivalencia BH-BMPT'!$D$21,IF(J118=21,'Equivalencia BH-BMPT'!$D$22,IF(J118=22,'Equivalencia BH-BMPT'!$D$23,IF(J118=23,'Equivalencia BH-BMPT'!#REF!,IF(J118=24,'Equivalencia BH-BMPT'!$D$25,IF(J118=25,'Equivalencia BH-BMPT'!$D$26,IF(J118=26,'Equivalencia BH-BMPT'!$D$27,IF(J118=27,'Equivalencia BH-BMPT'!$D$28,IF(J118=28,'Equivalencia BH-BMPT'!$D$29,IF(J118=29,'Equivalencia BH-BMPT'!$D$30,IF(J118=30,'Equivalencia BH-BMPT'!$D$31,IF(J118=31,'Equivalencia BH-BMPT'!$D$32,IF(J118=32,'Equivalencia BH-BMPT'!$D$33,IF(J118=33,'Equivalencia BH-BMPT'!$D$34,IF(J118=34,'Equivalencia BH-BMPT'!$D$35,IF(J118=35,'Equivalencia BH-BMPT'!$D$36,IF(J118=36,'Equivalencia BH-BMPT'!$D$37,IF(J118=37,'Equivalencia BH-BMPT'!$D$38,IF(J118=38,'Equivalencia BH-BMPT'!#REF!,IF(J118=39,'Equivalencia BH-BMPT'!$D$40,IF(J118=40,'Equivalencia BH-BMPT'!$D$41,IF(J118=41,'Equivalencia BH-BMPT'!$D$42,IF(J118=42,'Equivalencia BH-BMPT'!$D$43,IF(J118=43,'Equivalencia BH-BMPT'!$D$44,IF(J118=44,'Equivalencia BH-BMPT'!$D$45,IF(J118=45,'Equivalencia BH-BMPT'!$D$46,"No ha seleccionado un número de programa")))))))))))))))))))))))))))))))))))))))))))))</f>
        <v>Gobernanza e influencia local, regional e internacional</v>
      </c>
      <c r="L118" s="147" t="s">
        <v>282</v>
      </c>
      <c r="M118" s="142">
        <v>1023878067</v>
      </c>
      <c r="N118" s="148" t="s">
        <v>779</v>
      </c>
      <c r="O118" s="149">
        <v>24200000</v>
      </c>
      <c r="P118" s="150"/>
      <c r="Q118" s="151"/>
      <c r="R118" s="151">
        <v>1</v>
      </c>
      <c r="S118" s="151">
        <v>2126667</v>
      </c>
      <c r="T118" s="149">
        <f t="shared" si="9"/>
        <v>26326667</v>
      </c>
      <c r="U118" s="149">
        <v>21926666</v>
      </c>
      <c r="V118" s="152">
        <v>43126</v>
      </c>
      <c r="W118" s="152">
        <v>43133</v>
      </c>
      <c r="X118" s="152">
        <v>43466</v>
      </c>
      <c r="Y118" s="142">
        <v>330</v>
      </c>
      <c r="Z118" s="142">
        <v>29.000004545454548</v>
      </c>
      <c r="AA118" s="153"/>
      <c r="AB118" s="142"/>
      <c r="AC118" s="142" t="s">
        <v>954</v>
      </c>
      <c r="AD118" s="142"/>
      <c r="AE118" s="142"/>
      <c r="AF118" s="154">
        <f t="shared" si="8"/>
        <v>0.83286904491176195</v>
      </c>
      <c r="AG118" s="155"/>
      <c r="AH118" s="155" t="b">
        <f t="shared" si="7"/>
        <v>0</v>
      </c>
      <c r="AI118" s="156"/>
      <c r="AJ118" s="158"/>
      <c r="AK118" s="156"/>
    </row>
    <row r="119" spans="1:37" s="157" customFormat="1" ht="44.25" customHeight="1" thickBot="1" x14ac:dyDescent="0.3">
      <c r="A119" s="142">
        <v>109</v>
      </c>
      <c r="B119" s="142">
        <v>2018</v>
      </c>
      <c r="C119" s="143" t="s">
        <v>905</v>
      </c>
      <c r="D119" s="142">
        <v>5</v>
      </c>
      <c r="E119" s="143" t="str">
        <f>IF(D119=1,'Tipo '!$B$2,IF(D119=2,'Tipo '!$B$3,IF(D119=3,'Tipo '!$B$4,IF(D119=4,'Tipo '!$B$5,IF(D119=5,'Tipo '!$B$6,IF(D119=6,'Tipo '!$B$7,IF(D119=7,'Tipo '!$B$8,IF(D119=8,'Tipo '!$B$9,IF(D119=9,'Tipo '!$B$10,IF(D119=10,'Tipo '!$B$11,IF(D119=11,'Tipo '!$B$12,IF(D119=12,'Tipo '!$B$13,IF(D119=13,'Tipo '!$B$14,IF(D119=14,'Tipo '!$B$15,IF(D119=15,'Tipo '!$B$16,IF(D119=16,'Tipo '!$B$17,IF(D119=17,'Tipo '!$B$18,IF(D119=18,'Tipo '!$B$19,IF(D119=19,'Tipo '!$B$20,IF(D119=20,'Tipo '!$B$21,"No ha seleccionado un tipo de contrato válido"))))))))))))))))))))</f>
        <v>CONTRATOS DE PRESTACIÓN DE SERVICIOS PROFESIONALES Y DE APOYO A LA GESTIÓN</v>
      </c>
      <c r="F119" s="143" t="s">
        <v>107</v>
      </c>
      <c r="G119" s="143" t="s">
        <v>116</v>
      </c>
      <c r="H119" s="144" t="s">
        <v>397</v>
      </c>
      <c r="I119" s="144" t="s">
        <v>163</v>
      </c>
      <c r="J119" s="145">
        <v>45</v>
      </c>
      <c r="K119" s="146" t="str">
        <f>IF(J119=1,'Equivalencia BH-BMPT'!$D$2,IF(J119=2,'Equivalencia BH-BMPT'!$D$3,IF(J119=3,'Equivalencia BH-BMPT'!$D$4,IF(J119=4,'Equivalencia BH-BMPT'!$D$5,IF(J119=5,'Equivalencia BH-BMPT'!$D$6,IF(J119=6,'Equivalencia BH-BMPT'!$D$7,IF(J119=7,'Equivalencia BH-BMPT'!$D$8,IF(J119=8,'Equivalencia BH-BMPT'!$D$9,IF(J119=9,'Equivalencia BH-BMPT'!$D$10,IF(J119=10,'Equivalencia BH-BMPT'!$D$11,IF(J119=11,'Equivalencia BH-BMPT'!$D$12,IF(J119=12,'Equivalencia BH-BMPT'!$D$13,IF(J119=13,'Equivalencia BH-BMPT'!$D$14,IF(J119=14,'Equivalencia BH-BMPT'!$D$15,IF(J119=15,'Equivalencia BH-BMPT'!$D$16,IF(J119=16,'Equivalencia BH-BMPT'!$D$17,IF(J119=17,'Equivalencia BH-BMPT'!$D$18,IF(J119=18,'Equivalencia BH-BMPT'!$D$19,IF(J119=19,'Equivalencia BH-BMPT'!$D$20,IF(J119=20,'Equivalencia BH-BMPT'!$D$21,IF(J119=21,'Equivalencia BH-BMPT'!$D$22,IF(J119=22,'Equivalencia BH-BMPT'!$D$23,IF(J119=23,'Equivalencia BH-BMPT'!#REF!,IF(J119=24,'Equivalencia BH-BMPT'!$D$25,IF(J119=25,'Equivalencia BH-BMPT'!$D$26,IF(J119=26,'Equivalencia BH-BMPT'!$D$27,IF(J119=27,'Equivalencia BH-BMPT'!$D$28,IF(J119=28,'Equivalencia BH-BMPT'!$D$29,IF(J119=29,'Equivalencia BH-BMPT'!$D$30,IF(J119=30,'Equivalencia BH-BMPT'!$D$31,IF(J119=31,'Equivalencia BH-BMPT'!$D$32,IF(J119=32,'Equivalencia BH-BMPT'!$D$33,IF(J119=33,'Equivalencia BH-BMPT'!$D$34,IF(J119=34,'Equivalencia BH-BMPT'!$D$35,IF(J119=35,'Equivalencia BH-BMPT'!$D$36,IF(J119=36,'Equivalencia BH-BMPT'!$D$37,IF(J119=37,'Equivalencia BH-BMPT'!$D$38,IF(J119=38,'Equivalencia BH-BMPT'!#REF!,IF(J119=39,'Equivalencia BH-BMPT'!$D$40,IF(J119=40,'Equivalencia BH-BMPT'!$D$41,IF(J119=41,'Equivalencia BH-BMPT'!$D$42,IF(J119=42,'Equivalencia BH-BMPT'!$D$43,IF(J119=43,'Equivalencia BH-BMPT'!$D$44,IF(J119=44,'Equivalencia BH-BMPT'!$D$45,IF(J119=45,'Equivalencia BH-BMPT'!$D$46,"No ha seleccionado un número de programa")))))))))))))))))))))))))))))))))))))))))))))</f>
        <v>Gobernanza e influencia local, regional e internacional</v>
      </c>
      <c r="L119" s="147" t="s">
        <v>282</v>
      </c>
      <c r="M119" s="142">
        <v>52434633</v>
      </c>
      <c r="N119" s="148" t="s">
        <v>780</v>
      </c>
      <c r="O119" s="149">
        <v>57200000</v>
      </c>
      <c r="P119" s="150"/>
      <c r="Q119" s="151"/>
      <c r="R119" s="151">
        <v>1</v>
      </c>
      <c r="S119" s="151">
        <v>5200000</v>
      </c>
      <c r="T119" s="149">
        <f t="shared" si="9"/>
        <v>62400000</v>
      </c>
      <c r="U119" s="149">
        <v>52000000</v>
      </c>
      <c r="V119" s="152">
        <v>43125</v>
      </c>
      <c r="W119" s="152">
        <v>43133</v>
      </c>
      <c r="X119" s="152">
        <v>43466</v>
      </c>
      <c r="Y119" s="142">
        <v>330</v>
      </c>
      <c r="Z119" s="142">
        <v>30</v>
      </c>
      <c r="AA119" s="153"/>
      <c r="AB119" s="142"/>
      <c r="AC119" s="142" t="s">
        <v>954</v>
      </c>
      <c r="AD119" s="142"/>
      <c r="AE119" s="142"/>
      <c r="AF119" s="154">
        <f t="shared" si="8"/>
        <v>0.83333333333333337</v>
      </c>
      <c r="AG119" s="155"/>
      <c r="AH119" s="155" t="b">
        <f t="shared" si="7"/>
        <v>0</v>
      </c>
      <c r="AI119" s="156"/>
      <c r="AJ119" s="158"/>
      <c r="AK119" s="156"/>
    </row>
    <row r="120" spans="1:37" s="157" customFormat="1" ht="44.25" customHeight="1" thickBot="1" x14ac:dyDescent="0.3">
      <c r="A120" s="142">
        <v>110</v>
      </c>
      <c r="B120" s="142">
        <v>2018</v>
      </c>
      <c r="C120" s="143" t="s">
        <v>906</v>
      </c>
      <c r="D120" s="142">
        <v>5</v>
      </c>
      <c r="E120" s="143" t="str">
        <f>IF(D120=1,'Tipo '!$B$2,IF(D120=2,'Tipo '!$B$3,IF(D120=3,'Tipo '!$B$4,IF(D120=4,'Tipo '!$B$5,IF(D120=5,'Tipo '!$B$6,IF(D120=6,'Tipo '!$B$7,IF(D120=7,'Tipo '!$B$8,IF(D120=8,'Tipo '!$B$9,IF(D120=9,'Tipo '!$B$10,IF(D120=10,'Tipo '!$B$11,IF(D120=11,'Tipo '!$B$12,IF(D120=12,'Tipo '!$B$13,IF(D120=13,'Tipo '!$B$14,IF(D120=14,'Tipo '!$B$15,IF(D120=15,'Tipo '!$B$16,IF(D120=16,'Tipo '!$B$17,IF(D120=17,'Tipo '!$B$18,IF(D120=18,'Tipo '!$B$19,IF(D120=19,'Tipo '!$B$20,IF(D120=20,'Tipo '!$B$21,"No ha seleccionado un tipo de contrato válido"))))))))))))))))))))</f>
        <v>CONTRATOS DE PRESTACIÓN DE SERVICIOS PROFESIONALES Y DE APOYO A LA GESTIÓN</v>
      </c>
      <c r="F120" s="143" t="s">
        <v>107</v>
      </c>
      <c r="G120" s="143" t="s">
        <v>116</v>
      </c>
      <c r="H120" s="144" t="s">
        <v>398</v>
      </c>
      <c r="I120" s="144" t="s">
        <v>163</v>
      </c>
      <c r="J120" s="145">
        <v>45</v>
      </c>
      <c r="K120" s="146" t="str">
        <f>IF(J120=1,'Equivalencia BH-BMPT'!$D$2,IF(J120=2,'Equivalencia BH-BMPT'!$D$3,IF(J120=3,'Equivalencia BH-BMPT'!$D$4,IF(J120=4,'Equivalencia BH-BMPT'!$D$5,IF(J120=5,'Equivalencia BH-BMPT'!$D$6,IF(J120=6,'Equivalencia BH-BMPT'!$D$7,IF(J120=7,'Equivalencia BH-BMPT'!$D$8,IF(J120=8,'Equivalencia BH-BMPT'!$D$9,IF(J120=9,'Equivalencia BH-BMPT'!$D$10,IF(J120=10,'Equivalencia BH-BMPT'!$D$11,IF(J120=11,'Equivalencia BH-BMPT'!$D$12,IF(J120=12,'Equivalencia BH-BMPT'!$D$13,IF(J120=13,'Equivalencia BH-BMPT'!$D$14,IF(J120=14,'Equivalencia BH-BMPT'!$D$15,IF(J120=15,'Equivalencia BH-BMPT'!$D$16,IF(J120=16,'Equivalencia BH-BMPT'!$D$17,IF(J120=17,'Equivalencia BH-BMPT'!$D$18,IF(J120=18,'Equivalencia BH-BMPT'!$D$19,IF(J120=19,'Equivalencia BH-BMPT'!$D$20,IF(J120=20,'Equivalencia BH-BMPT'!$D$21,IF(J120=21,'Equivalencia BH-BMPT'!$D$22,IF(J120=22,'Equivalencia BH-BMPT'!$D$23,IF(J120=23,'Equivalencia BH-BMPT'!#REF!,IF(J120=24,'Equivalencia BH-BMPT'!$D$25,IF(J120=25,'Equivalencia BH-BMPT'!$D$26,IF(J120=26,'Equivalencia BH-BMPT'!$D$27,IF(J120=27,'Equivalencia BH-BMPT'!$D$28,IF(J120=28,'Equivalencia BH-BMPT'!$D$29,IF(J120=29,'Equivalencia BH-BMPT'!$D$30,IF(J120=30,'Equivalencia BH-BMPT'!$D$31,IF(J120=31,'Equivalencia BH-BMPT'!$D$32,IF(J120=32,'Equivalencia BH-BMPT'!$D$33,IF(J120=33,'Equivalencia BH-BMPT'!$D$34,IF(J120=34,'Equivalencia BH-BMPT'!$D$35,IF(J120=35,'Equivalencia BH-BMPT'!$D$36,IF(J120=36,'Equivalencia BH-BMPT'!$D$37,IF(J120=37,'Equivalencia BH-BMPT'!$D$38,IF(J120=38,'Equivalencia BH-BMPT'!#REF!,IF(J120=39,'Equivalencia BH-BMPT'!$D$40,IF(J120=40,'Equivalencia BH-BMPT'!$D$41,IF(J120=41,'Equivalencia BH-BMPT'!$D$42,IF(J120=42,'Equivalencia BH-BMPT'!$D$43,IF(J120=43,'Equivalencia BH-BMPT'!$D$44,IF(J120=44,'Equivalencia BH-BMPT'!$D$45,IF(J120=45,'Equivalencia BH-BMPT'!$D$46,"No ha seleccionado un número de programa")))))))))))))))))))))))))))))))))))))))))))))</f>
        <v>Gobernanza e influencia local, regional e internacional</v>
      </c>
      <c r="L120" s="147" t="s">
        <v>282</v>
      </c>
      <c r="M120" s="142">
        <v>17952014</v>
      </c>
      <c r="N120" s="148" t="s">
        <v>624</v>
      </c>
      <c r="O120" s="149">
        <v>24200000</v>
      </c>
      <c r="P120" s="150"/>
      <c r="Q120" s="151"/>
      <c r="R120" s="151">
        <v>1</v>
      </c>
      <c r="S120" s="151">
        <v>2273333</v>
      </c>
      <c r="T120" s="149">
        <f t="shared" si="9"/>
        <v>26473333</v>
      </c>
      <c r="U120" s="149">
        <v>24273333</v>
      </c>
      <c r="V120" s="152">
        <v>43125</v>
      </c>
      <c r="W120" s="152">
        <v>43132</v>
      </c>
      <c r="X120" s="152">
        <v>43465</v>
      </c>
      <c r="Y120" s="142">
        <v>330</v>
      </c>
      <c r="Z120" s="142">
        <v>30.999995454545456</v>
      </c>
      <c r="AA120" s="153"/>
      <c r="AB120" s="142"/>
      <c r="AC120" s="142" t="s">
        <v>954</v>
      </c>
      <c r="AD120" s="142"/>
      <c r="AE120" s="142"/>
      <c r="AF120" s="154">
        <f t="shared" si="8"/>
        <v>0.91689750587884045</v>
      </c>
      <c r="AG120" s="155"/>
      <c r="AH120" s="155" t="b">
        <f t="shared" si="7"/>
        <v>0</v>
      </c>
      <c r="AI120" s="156"/>
      <c r="AJ120" s="158"/>
      <c r="AK120" s="156"/>
    </row>
    <row r="121" spans="1:37" s="157" customFormat="1" ht="44.25" customHeight="1" thickBot="1" x14ac:dyDescent="0.3">
      <c r="A121" s="142">
        <v>111</v>
      </c>
      <c r="B121" s="142">
        <v>2018</v>
      </c>
      <c r="C121" s="143" t="s">
        <v>907</v>
      </c>
      <c r="D121" s="142">
        <v>5</v>
      </c>
      <c r="E121" s="143" t="str">
        <f>IF(D121=1,'Tipo '!$B$2,IF(D121=2,'Tipo '!$B$3,IF(D121=3,'Tipo '!$B$4,IF(D121=4,'Tipo '!$B$5,IF(D121=5,'Tipo '!$B$6,IF(D121=6,'Tipo '!$B$7,IF(D121=7,'Tipo '!$B$8,IF(D121=8,'Tipo '!$B$9,IF(D121=9,'Tipo '!$B$10,IF(D121=10,'Tipo '!$B$11,IF(D121=11,'Tipo '!$B$12,IF(D121=12,'Tipo '!$B$13,IF(D121=13,'Tipo '!$B$14,IF(D121=14,'Tipo '!$B$15,IF(D121=15,'Tipo '!$B$16,IF(D121=16,'Tipo '!$B$17,IF(D121=17,'Tipo '!$B$18,IF(D121=18,'Tipo '!$B$19,IF(D121=19,'Tipo '!$B$20,IF(D121=20,'Tipo '!$B$21,"No ha seleccionado un tipo de contrato válido"))))))))))))))))))))</f>
        <v>CONTRATOS DE PRESTACIÓN DE SERVICIOS PROFESIONALES Y DE APOYO A LA GESTIÓN</v>
      </c>
      <c r="F121" s="143" t="s">
        <v>107</v>
      </c>
      <c r="G121" s="143" t="s">
        <v>116</v>
      </c>
      <c r="H121" s="144" t="s">
        <v>399</v>
      </c>
      <c r="I121" s="144" t="s">
        <v>163</v>
      </c>
      <c r="J121" s="145">
        <v>45</v>
      </c>
      <c r="K121" s="146" t="str">
        <f>IF(J121=1,'Equivalencia BH-BMPT'!$D$2,IF(J121=2,'Equivalencia BH-BMPT'!$D$3,IF(J121=3,'Equivalencia BH-BMPT'!$D$4,IF(J121=4,'Equivalencia BH-BMPT'!$D$5,IF(J121=5,'Equivalencia BH-BMPT'!$D$6,IF(J121=6,'Equivalencia BH-BMPT'!$D$7,IF(J121=7,'Equivalencia BH-BMPT'!$D$8,IF(J121=8,'Equivalencia BH-BMPT'!$D$9,IF(J121=9,'Equivalencia BH-BMPT'!$D$10,IF(J121=10,'Equivalencia BH-BMPT'!$D$11,IF(J121=11,'Equivalencia BH-BMPT'!$D$12,IF(J121=12,'Equivalencia BH-BMPT'!$D$13,IF(J121=13,'Equivalencia BH-BMPT'!$D$14,IF(J121=14,'Equivalencia BH-BMPT'!$D$15,IF(J121=15,'Equivalencia BH-BMPT'!$D$16,IF(J121=16,'Equivalencia BH-BMPT'!$D$17,IF(J121=17,'Equivalencia BH-BMPT'!$D$18,IF(J121=18,'Equivalencia BH-BMPT'!$D$19,IF(J121=19,'Equivalencia BH-BMPT'!$D$20,IF(J121=20,'Equivalencia BH-BMPT'!$D$21,IF(J121=21,'Equivalencia BH-BMPT'!$D$22,IF(J121=22,'Equivalencia BH-BMPT'!$D$23,IF(J121=23,'Equivalencia BH-BMPT'!#REF!,IF(J121=24,'Equivalencia BH-BMPT'!$D$25,IF(J121=25,'Equivalencia BH-BMPT'!$D$26,IF(J121=26,'Equivalencia BH-BMPT'!$D$27,IF(J121=27,'Equivalencia BH-BMPT'!$D$28,IF(J121=28,'Equivalencia BH-BMPT'!$D$29,IF(J121=29,'Equivalencia BH-BMPT'!$D$30,IF(J121=30,'Equivalencia BH-BMPT'!$D$31,IF(J121=31,'Equivalencia BH-BMPT'!$D$32,IF(J121=32,'Equivalencia BH-BMPT'!$D$33,IF(J121=33,'Equivalencia BH-BMPT'!$D$34,IF(J121=34,'Equivalencia BH-BMPT'!$D$35,IF(J121=35,'Equivalencia BH-BMPT'!$D$36,IF(J121=36,'Equivalencia BH-BMPT'!$D$37,IF(J121=37,'Equivalencia BH-BMPT'!$D$38,IF(J121=38,'Equivalencia BH-BMPT'!#REF!,IF(J121=39,'Equivalencia BH-BMPT'!$D$40,IF(J121=40,'Equivalencia BH-BMPT'!$D$41,IF(J121=41,'Equivalencia BH-BMPT'!$D$42,IF(J121=42,'Equivalencia BH-BMPT'!$D$43,IF(J121=43,'Equivalencia BH-BMPT'!$D$44,IF(J121=44,'Equivalencia BH-BMPT'!$D$45,IF(J121=45,'Equivalencia BH-BMPT'!$D$46,"No ha seleccionado un número de programa")))))))))))))))))))))))))))))))))))))))))))))</f>
        <v>Gobernanza e influencia local, regional e internacional</v>
      </c>
      <c r="L121" s="147" t="s">
        <v>282</v>
      </c>
      <c r="M121" s="142">
        <v>1057577989</v>
      </c>
      <c r="N121" s="148" t="s">
        <v>625</v>
      </c>
      <c r="O121" s="149">
        <v>38400000</v>
      </c>
      <c r="P121" s="150"/>
      <c r="Q121" s="151"/>
      <c r="R121" s="151"/>
      <c r="S121" s="151"/>
      <c r="T121" s="149">
        <f t="shared" si="9"/>
        <v>38400000</v>
      </c>
      <c r="U121" s="149">
        <v>38400000</v>
      </c>
      <c r="V121" s="152">
        <v>43125</v>
      </c>
      <c r="W121" s="152">
        <v>43132</v>
      </c>
      <c r="X121" s="152">
        <v>43312</v>
      </c>
      <c r="Y121" s="142">
        <v>180</v>
      </c>
      <c r="Z121" s="142">
        <v>0</v>
      </c>
      <c r="AA121" s="153"/>
      <c r="AB121" s="142"/>
      <c r="AC121" s="142" t="s">
        <v>954</v>
      </c>
      <c r="AD121" s="142"/>
      <c r="AE121" s="142"/>
      <c r="AF121" s="154">
        <f t="shared" si="8"/>
        <v>1</v>
      </c>
      <c r="AG121" s="155"/>
      <c r="AH121" s="155" t="b">
        <f t="shared" si="7"/>
        <v>0</v>
      </c>
      <c r="AI121" s="156"/>
      <c r="AJ121" s="158"/>
      <c r="AK121" s="156"/>
    </row>
    <row r="122" spans="1:37" s="157" customFormat="1" ht="44.25" customHeight="1" thickBot="1" x14ac:dyDescent="0.3">
      <c r="A122" s="142">
        <v>112</v>
      </c>
      <c r="B122" s="142">
        <v>2018</v>
      </c>
      <c r="C122" s="143" t="s">
        <v>908</v>
      </c>
      <c r="D122" s="142">
        <v>5</v>
      </c>
      <c r="E122" s="143" t="str">
        <f>IF(D122=1,'Tipo '!$B$2,IF(D122=2,'Tipo '!$B$3,IF(D122=3,'Tipo '!$B$4,IF(D122=4,'Tipo '!$B$5,IF(D122=5,'Tipo '!$B$6,IF(D122=6,'Tipo '!$B$7,IF(D122=7,'Tipo '!$B$8,IF(D122=8,'Tipo '!$B$9,IF(D122=9,'Tipo '!$B$10,IF(D122=10,'Tipo '!$B$11,IF(D122=11,'Tipo '!$B$12,IF(D122=12,'Tipo '!$B$13,IF(D122=13,'Tipo '!$B$14,IF(D122=14,'Tipo '!$B$15,IF(D122=15,'Tipo '!$B$16,IF(D122=16,'Tipo '!$B$17,IF(D122=17,'Tipo '!$B$18,IF(D122=18,'Tipo '!$B$19,IF(D122=19,'Tipo '!$B$20,IF(D122=20,'Tipo '!$B$21,"No ha seleccionado un tipo de contrato válido"))))))))))))))))))))</f>
        <v>CONTRATOS DE PRESTACIÓN DE SERVICIOS PROFESIONALES Y DE APOYO A LA GESTIÓN</v>
      </c>
      <c r="F122" s="143" t="s">
        <v>107</v>
      </c>
      <c r="G122" s="143" t="s">
        <v>116</v>
      </c>
      <c r="H122" s="144" t="s">
        <v>390</v>
      </c>
      <c r="I122" s="144" t="s">
        <v>163</v>
      </c>
      <c r="J122" s="145">
        <v>45</v>
      </c>
      <c r="K122" s="146" t="str">
        <f>IF(J122=1,'Equivalencia BH-BMPT'!$D$2,IF(J122=2,'Equivalencia BH-BMPT'!$D$3,IF(J122=3,'Equivalencia BH-BMPT'!$D$4,IF(J122=4,'Equivalencia BH-BMPT'!$D$5,IF(J122=5,'Equivalencia BH-BMPT'!$D$6,IF(J122=6,'Equivalencia BH-BMPT'!$D$7,IF(J122=7,'Equivalencia BH-BMPT'!$D$8,IF(J122=8,'Equivalencia BH-BMPT'!$D$9,IF(J122=9,'Equivalencia BH-BMPT'!$D$10,IF(J122=10,'Equivalencia BH-BMPT'!$D$11,IF(J122=11,'Equivalencia BH-BMPT'!$D$12,IF(J122=12,'Equivalencia BH-BMPT'!$D$13,IF(J122=13,'Equivalencia BH-BMPT'!$D$14,IF(J122=14,'Equivalencia BH-BMPT'!$D$15,IF(J122=15,'Equivalencia BH-BMPT'!$D$16,IF(J122=16,'Equivalencia BH-BMPT'!$D$17,IF(J122=17,'Equivalencia BH-BMPT'!$D$18,IF(J122=18,'Equivalencia BH-BMPT'!$D$19,IF(J122=19,'Equivalencia BH-BMPT'!$D$20,IF(J122=20,'Equivalencia BH-BMPT'!$D$21,IF(J122=21,'Equivalencia BH-BMPT'!$D$22,IF(J122=22,'Equivalencia BH-BMPT'!$D$23,IF(J122=23,'Equivalencia BH-BMPT'!#REF!,IF(J122=24,'Equivalencia BH-BMPT'!$D$25,IF(J122=25,'Equivalencia BH-BMPT'!$D$26,IF(J122=26,'Equivalencia BH-BMPT'!$D$27,IF(J122=27,'Equivalencia BH-BMPT'!$D$28,IF(J122=28,'Equivalencia BH-BMPT'!$D$29,IF(J122=29,'Equivalencia BH-BMPT'!$D$30,IF(J122=30,'Equivalencia BH-BMPT'!$D$31,IF(J122=31,'Equivalencia BH-BMPT'!$D$32,IF(J122=32,'Equivalencia BH-BMPT'!$D$33,IF(J122=33,'Equivalencia BH-BMPT'!$D$34,IF(J122=34,'Equivalencia BH-BMPT'!$D$35,IF(J122=35,'Equivalencia BH-BMPT'!$D$36,IF(J122=36,'Equivalencia BH-BMPT'!$D$37,IF(J122=37,'Equivalencia BH-BMPT'!$D$38,IF(J122=38,'Equivalencia BH-BMPT'!#REF!,IF(J122=39,'Equivalencia BH-BMPT'!$D$40,IF(J122=40,'Equivalencia BH-BMPT'!$D$41,IF(J122=41,'Equivalencia BH-BMPT'!$D$42,IF(J122=42,'Equivalencia BH-BMPT'!$D$43,IF(J122=43,'Equivalencia BH-BMPT'!$D$44,IF(J122=44,'Equivalencia BH-BMPT'!$D$45,IF(J122=45,'Equivalencia BH-BMPT'!$D$46,"No ha seleccionado un número de programa")))))))))))))))))))))))))))))))))))))))))))))</f>
        <v>Gobernanza e influencia local, regional e internacional</v>
      </c>
      <c r="L122" s="147" t="s">
        <v>282</v>
      </c>
      <c r="M122" s="142">
        <v>80032149</v>
      </c>
      <c r="N122" s="148" t="s">
        <v>626</v>
      </c>
      <c r="O122" s="149">
        <v>70400000</v>
      </c>
      <c r="P122" s="150"/>
      <c r="Q122" s="151"/>
      <c r="R122" s="151">
        <v>1</v>
      </c>
      <c r="S122" s="151">
        <v>4266666</v>
      </c>
      <c r="T122" s="149">
        <f t="shared" si="9"/>
        <v>74666666</v>
      </c>
      <c r="U122" s="149">
        <v>64000000</v>
      </c>
      <c r="V122" s="152">
        <v>43126</v>
      </c>
      <c r="W122" s="152">
        <v>43132</v>
      </c>
      <c r="X122" s="152">
        <v>43465</v>
      </c>
      <c r="Y122" s="142">
        <v>330</v>
      </c>
      <c r="Z122" s="142">
        <v>19.999996875000001</v>
      </c>
      <c r="AA122" s="153"/>
      <c r="AB122" s="142"/>
      <c r="AC122" s="142" t="s">
        <v>954</v>
      </c>
      <c r="AD122" s="142"/>
      <c r="AE122" s="142"/>
      <c r="AF122" s="154">
        <f t="shared" si="8"/>
        <v>0.85714286479591839</v>
      </c>
      <c r="AG122" s="155"/>
      <c r="AH122" s="155" t="b">
        <f t="shared" si="7"/>
        <v>0</v>
      </c>
      <c r="AI122" s="156"/>
      <c r="AJ122" s="158"/>
      <c r="AK122" s="156"/>
    </row>
    <row r="123" spans="1:37" s="157" customFormat="1" ht="44.25" customHeight="1" thickBot="1" x14ac:dyDescent="0.3">
      <c r="A123" s="142">
        <v>113</v>
      </c>
      <c r="B123" s="142">
        <v>2018</v>
      </c>
      <c r="C123" s="143" t="s">
        <v>909</v>
      </c>
      <c r="D123" s="142">
        <v>5</v>
      </c>
      <c r="E123" s="143" t="str">
        <f>IF(D123=1,'Tipo '!$B$2,IF(D123=2,'Tipo '!$B$3,IF(D123=3,'Tipo '!$B$4,IF(D123=4,'Tipo '!$B$5,IF(D123=5,'Tipo '!$B$6,IF(D123=6,'Tipo '!$B$7,IF(D123=7,'Tipo '!$B$8,IF(D123=8,'Tipo '!$B$9,IF(D123=9,'Tipo '!$B$10,IF(D123=10,'Tipo '!$B$11,IF(D123=11,'Tipo '!$B$12,IF(D123=12,'Tipo '!$B$13,IF(D123=13,'Tipo '!$B$14,IF(D123=14,'Tipo '!$B$15,IF(D123=15,'Tipo '!$B$16,IF(D123=16,'Tipo '!$B$17,IF(D123=17,'Tipo '!$B$18,IF(D123=18,'Tipo '!$B$19,IF(D123=19,'Tipo '!$B$20,IF(D123=20,'Tipo '!$B$21,"No ha seleccionado un tipo de contrato válido"))))))))))))))))))))</f>
        <v>CONTRATOS DE PRESTACIÓN DE SERVICIOS PROFESIONALES Y DE APOYO A LA GESTIÓN</v>
      </c>
      <c r="F123" s="143" t="s">
        <v>107</v>
      </c>
      <c r="G123" s="143" t="s">
        <v>116</v>
      </c>
      <c r="H123" s="144" t="s">
        <v>400</v>
      </c>
      <c r="I123" s="144" t="s">
        <v>163</v>
      </c>
      <c r="J123" s="145">
        <v>45</v>
      </c>
      <c r="K123" s="146" t="str">
        <f>IF(J123=1,'Equivalencia BH-BMPT'!$D$2,IF(J123=2,'Equivalencia BH-BMPT'!$D$3,IF(J123=3,'Equivalencia BH-BMPT'!$D$4,IF(J123=4,'Equivalencia BH-BMPT'!$D$5,IF(J123=5,'Equivalencia BH-BMPT'!$D$6,IF(J123=6,'Equivalencia BH-BMPT'!$D$7,IF(J123=7,'Equivalencia BH-BMPT'!$D$8,IF(J123=8,'Equivalencia BH-BMPT'!$D$9,IF(J123=9,'Equivalencia BH-BMPT'!$D$10,IF(J123=10,'Equivalencia BH-BMPT'!$D$11,IF(J123=11,'Equivalencia BH-BMPT'!$D$12,IF(J123=12,'Equivalencia BH-BMPT'!$D$13,IF(J123=13,'Equivalencia BH-BMPT'!$D$14,IF(J123=14,'Equivalencia BH-BMPT'!$D$15,IF(J123=15,'Equivalencia BH-BMPT'!$D$16,IF(J123=16,'Equivalencia BH-BMPT'!$D$17,IF(J123=17,'Equivalencia BH-BMPT'!$D$18,IF(J123=18,'Equivalencia BH-BMPT'!$D$19,IF(J123=19,'Equivalencia BH-BMPT'!$D$20,IF(J123=20,'Equivalencia BH-BMPT'!$D$21,IF(J123=21,'Equivalencia BH-BMPT'!$D$22,IF(J123=22,'Equivalencia BH-BMPT'!$D$23,IF(J123=23,'Equivalencia BH-BMPT'!#REF!,IF(J123=24,'Equivalencia BH-BMPT'!$D$25,IF(J123=25,'Equivalencia BH-BMPT'!$D$26,IF(J123=26,'Equivalencia BH-BMPT'!$D$27,IF(J123=27,'Equivalencia BH-BMPT'!$D$28,IF(J123=28,'Equivalencia BH-BMPT'!$D$29,IF(J123=29,'Equivalencia BH-BMPT'!$D$30,IF(J123=30,'Equivalencia BH-BMPT'!$D$31,IF(J123=31,'Equivalencia BH-BMPT'!$D$32,IF(J123=32,'Equivalencia BH-BMPT'!$D$33,IF(J123=33,'Equivalencia BH-BMPT'!$D$34,IF(J123=34,'Equivalencia BH-BMPT'!$D$35,IF(J123=35,'Equivalencia BH-BMPT'!$D$36,IF(J123=36,'Equivalencia BH-BMPT'!$D$37,IF(J123=37,'Equivalencia BH-BMPT'!$D$38,IF(J123=38,'Equivalencia BH-BMPT'!#REF!,IF(J123=39,'Equivalencia BH-BMPT'!$D$40,IF(J123=40,'Equivalencia BH-BMPT'!$D$41,IF(J123=41,'Equivalencia BH-BMPT'!$D$42,IF(J123=42,'Equivalencia BH-BMPT'!$D$43,IF(J123=43,'Equivalencia BH-BMPT'!$D$44,IF(J123=44,'Equivalencia BH-BMPT'!$D$45,IF(J123=45,'Equivalencia BH-BMPT'!$D$46,"No ha seleccionado un número de programa")))))))))))))))))))))))))))))))))))))))))))))</f>
        <v>Gobernanza e influencia local, regional e internacional</v>
      </c>
      <c r="L123" s="147" t="s">
        <v>282</v>
      </c>
      <c r="M123" s="142">
        <v>79643668</v>
      </c>
      <c r="N123" s="148" t="s">
        <v>627</v>
      </c>
      <c r="O123" s="149">
        <v>56100000</v>
      </c>
      <c r="P123" s="150"/>
      <c r="Q123" s="151"/>
      <c r="R123" s="151">
        <v>1</v>
      </c>
      <c r="S123" s="151">
        <v>3400000</v>
      </c>
      <c r="T123" s="149">
        <f t="shared" si="9"/>
        <v>59500000</v>
      </c>
      <c r="U123" s="149">
        <v>56100000</v>
      </c>
      <c r="V123" s="152">
        <v>43126</v>
      </c>
      <c r="W123" s="152">
        <v>43132</v>
      </c>
      <c r="X123" s="152">
        <v>43465</v>
      </c>
      <c r="Y123" s="142">
        <v>330</v>
      </c>
      <c r="Z123" s="142">
        <v>20</v>
      </c>
      <c r="AA123" s="153"/>
      <c r="AB123" s="142"/>
      <c r="AC123" s="142" t="s">
        <v>954</v>
      </c>
      <c r="AD123" s="142"/>
      <c r="AE123" s="142"/>
      <c r="AF123" s="154">
        <f t="shared" si="8"/>
        <v>0.94285714285714284</v>
      </c>
      <c r="AG123" s="155"/>
      <c r="AH123" s="155" t="b">
        <f t="shared" si="7"/>
        <v>0</v>
      </c>
      <c r="AI123" s="156"/>
      <c r="AJ123" s="158"/>
      <c r="AK123" s="156"/>
    </row>
    <row r="124" spans="1:37" s="157" customFormat="1" ht="44.25" customHeight="1" thickBot="1" x14ac:dyDescent="0.3">
      <c r="A124" s="142">
        <v>114</v>
      </c>
      <c r="B124" s="142">
        <v>2018</v>
      </c>
      <c r="C124" s="143" t="s">
        <v>910</v>
      </c>
      <c r="D124" s="142">
        <v>5</v>
      </c>
      <c r="E124" s="143" t="str">
        <f>IF(D124=1,'Tipo '!$B$2,IF(D124=2,'Tipo '!$B$3,IF(D124=3,'Tipo '!$B$4,IF(D124=4,'Tipo '!$B$5,IF(D124=5,'Tipo '!$B$6,IF(D124=6,'Tipo '!$B$7,IF(D124=7,'Tipo '!$B$8,IF(D124=8,'Tipo '!$B$9,IF(D124=9,'Tipo '!$B$10,IF(D124=10,'Tipo '!$B$11,IF(D124=11,'Tipo '!$B$12,IF(D124=12,'Tipo '!$B$13,IF(D124=13,'Tipo '!$B$14,IF(D124=14,'Tipo '!$B$15,IF(D124=15,'Tipo '!$B$16,IF(D124=16,'Tipo '!$B$17,IF(D124=17,'Tipo '!$B$18,IF(D124=18,'Tipo '!$B$19,IF(D124=19,'Tipo '!$B$20,IF(D124=20,'Tipo '!$B$21,"No ha seleccionado un tipo de contrato válido"))))))))))))))))))))</f>
        <v>CONTRATOS DE PRESTACIÓN DE SERVICIOS PROFESIONALES Y DE APOYO A LA GESTIÓN</v>
      </c>
      <c r="F124" s="143" t="s">
        <v>107</v>
      </c>
      <c r="G124" s="143" t="s">
        <v>116</v>
      </c>
      <c r="H124" s="144" t="s">
        <v>386</v>
      </c>
      <c r="I124" s="144" t="s">
        <v>163</v>
      </c>
      <c r="J124" s="145">
        <v>45</v>
      </c>
      <c r="K124" s="146" t="str">
        <f>IF(J124=1,'Equivalencia BH-BMPT'!$D$2,IF(J124=2,'Equivalencia BH-BMPT'!$D$3,IF(J124=3,'Equivalencia BH-BMPT'!$D$4,IF(J124=4,'Equivalencia BH-BMPT'!$D$5,IF(J124=5,'Equivalencia BH-BMPT'!$D$6,IF(J124=6,'Equivalencia BH-BMPT'!$D$7,IF(J124=7,'Equivalencia BH-BMPT'!$D$8,IF(J124=8,'Equivalencia BH-BMPT'!$D$9,IF(J124=9,'Equivalencia BH-BMPT'!$D$10,IF(J124=10,'Equivalencia BH-BMPT'!$D$11,IF(J124=11,'Equivalencia BH-BMPT'!$D$12,IF(J124=12,'Equivalencia BH-BMPT'!$D$13,IF(J124=13,'Equivalencia BH-BMPT'!$D$14,IF(J124=14,'Equivalencia BH-BMPT'!$D$15,IF(J124=15,'Equivalencia BH-BMPT'!$D$16,IF(J124=16,'Equivalencia BH-BMPT'!$D$17,IF(J124=17,'Equivalencia BH-BMPT'!$D$18,IF(J124=18,'Equivalencia BH-BMPT'!$D$19,IF(J124=19,'Equivalencia BH-BMPT'!$D$20,IF(J124=20,'Equivalencia BH-BMPT'!$D$21,IF(J124=21,'Equivalencia BH-BMPT'!$D$22,IF(J124=22,'Equivalencia BH-BMPT'!$D$23,IF(J124=23,'Equivalencia BH-BMPT'!#REF!,IF(J124=24,'Equivalencia BH-BMPT'!$D$25,IF(J124=25,'Equivalencia BH-BMPT'!$D$26,IF(J124=26,'Equivalencia BH-BMPT'!$D$27,IF(J124=27,'Equivalencia BH-BMPT'!$D$28,IF(J124=28,'Equivalencia BH-BMPT'!$D$29,IF(J124=29,'Equivalencia BH-BMPT'!$D$30,IF(J124=30,'Equivalencia BH-BMPT'!$D$31,IF(J124=31,'Equivalencia BH-BMPT'!$D$32,IF(J124=32,'Equivalencia BH-BMPT'!$D$33,IF(J124=33,'Equivalencia BH-BMPT'!$D$34,IF(J124=34,'Equivalencia BH-BMPT'!$D$35,IF(J124=35,'Equivalencia BH-BMPT'!$D$36,IF(J124=36,'Equivalencia BH-BMPT'!$D$37,IF(J124=37,'Equivalencia BH-BMPT'!$D$38,IF(J124=38,'Equivalencia BH-BMPT'!#REF!,IF(J124=39,'Equivalencia BH-BMPT'!$D$40,IF(J124=40,'Equivalencia BH-BMPT'!$D$41,IF(J124=41,'Equivalencia BH-BMPT'!$D$42,IF(J124=42,'Equivalencia BH-BMPT'!$D$43,IF(J124=43,'Equivalencia BH-BMPT'!$D$44,IF(J124=44,'Equivalencia BH-BMPT'!$D$45,IF(J124=45,'Equivalencia BH-BMPT'!$D$46,"No ha seleccionado un número de programa")))))))))))))))))))))))))))))))))))))))))))))</f>
        <v>Gobernanza e influencia local, regional e internacional</v>
      </c>
      <c r="L124" s="147" t="s">
        <v>282</v>
      </c>
      <c r="M124" s="142">
        <v>1026253266</v>
      </c>
      <c r="N124" s="148" t="s">
        <v>628</v>
      </c>
      <c r="O124" s="149">
        <v>13200000</v>
      </c>
      <c r="P124" s="150"/>
      <c r="Q124" s="151"/>
      <c r="R124" s="151"/>
      <c r="S124" s="151"/>
      <c r="T124" s="149">
        <f t="shared" si="9"/>
        <v>13200000</v>
      </c>
      <c r="U124" s="149">
        <v>11000000</v>
      </c>
      <c r="V124" s="152">
        <v>43125</v>
      </c>
      <c r="W124" s="152">
        <v>43132</v>
      </c>
      <c r="X124" s="152">
        <v>43312</v>
      </c>
      <c r="Y124" s="142">
        <v>180</v>
      </c>
      <c r="Z124" s="142">
        <v>0</v>
      </c>
      <c r="AA124" s="153"/>
      <c r="AB124" s="142"/>
      <c r="AC124" s="142" t="s">
        <v>954</v>
      </c>
      <c r="AD124" s="142"/>
      <c r="AE124" s="142"/>
      <c r="AF124" s="154">
        <f t="shared" si="8"/>
        <v>0.83333333333333337</v>
      </c>
      <c r="AG124" s="155"/>
      <c r="AH124" s="155" t="b">
        <f t="shared" si="7"/>
        <v>0</v>
      </c>
      <c r="AI124" s="156"/>
      <c r="AJ124" s="158"/>
      <c r="AK124" s="156"/>
    </row>
    <row r="125" spans="1:37" s="157" customFormat="1" ht="44.25" customHeight="1" thickBot="1" x14ac:dyDescent="0.3">
      <c r="A125" s="142">
        <v>115</v>
      </c>
      <c r="B125" s="142">
        <v>2018</v>
      </c>
      <c r="C125" s="143" t="s">
        <v>911</v>
      </c>
      <c r="D125" s="142">
        <v>5</v>
      </c>
      <c r="E125" s="143" t="str">
        <f>IF(D125=1,'Tipo '!$B$2,IF(D125=2,'Tipo '!$B$3,IF(D125=3,'Tipo '!$B$4,IF(D125=4,'Tipo '!$B$5,IF(D125=5,'Tipo '!$B$6,IF(D125=6,'Tipo '!$B$7,IF(D125=7,'Tipo '!$B$8,IF(D125=8,'Tipo '!$B$9,IF(D125=9,'Tipo '!$B$10,IF(D125=10,'Tipo '!$B$11,IF(D125=11,'Tipo '!$B$12,IF(D125=12,'Tipo '!$B$13,IF(D125=13,'Tipo '!$B$14,IF(D125=14,'Tipo '!$B$15,IF(D125=15,'Tipo '!$B$16,IF(D125=16,'Tipo '!$B$17,IF(D125=17,'Tipo '!$B$18,IF(D125=18,'Tipo '!$B$19,IF(D125=19,'Tipo '!$B$20,IF(D125=20,'Tipo '!$B$21,"No ha seleccionado un tipo de contrato válido"))))))))))))))))))))</f>
        <v>CONTRATOS DE PRESTACIÓN DE SERVICIOS PROFESIONALES Y DE APOYO A LA GESTIÓN</v>
      </c>
      <c r="F125" s="143" t="s">
        <v>107</v>
      </c>
      <c r="G125" s="143" t="s">
        <v>116</v>
      </c>
      <c r="H125" s="144" t="s">
        <v>401</v>
      </c>
      <c r="I125" s="144" t="s">
        <v>163</v>
      </c>
      <c r="J125" s="145">
        <v>45</v>
      </c>
      <c r="K125" s="146" t="str">
        <f>IF(J125=1,'Equivalencia BH-BMPT'!$D$2,IF(J125=2,'Equivalencia BH-BMPT'!$D$3,IF(J125=3,'Equivalencia BH-BMPT'!$D$4,IF(J125=4,'Equivalencia BH-BMPT'!$D$5,IF(J125=5,'Equivalencia BH-BMPT'!$D$6,IF(J125=6,'Equivalencia BH-BMPT'!$D$7,IF(J125=7,'Equivalencia BH-BMPT'!$D$8,IF(J125=8,'Equivalencia BH-BMPT'!$D$9,IF(J125=9,'Equivalencia BH-BMPT'!$D$10,IF(J125=10,'Equivalencia BH-BMPT'!$D$11,IF(J125=11,'Equivalencia BH-BMPT'!$D$12,IF(J125=12,'Equivalencia BH-BMPT'!$D$13,IF(J125=13,'Equivalencia BH-BMPT'!$D$14,IF(J125=14,'Equivalencia BH-BMPT'!$D$15,IF(J125=15,'Equivalencia BH-BMPT'!$D$16,IF(J125=16,'Equivalencia BH-BMPT'!$D$17,IF(J125=17,'Equivalencia BH-BMPT'!$D$18,IF(J125=18,'Equivalencia BH-BMPT'!$D$19,IF(J125=19,'Equivalencia BH-BMPT'!$D$20,IF(J125=20,'Equivalencia BH-BMPT'!$D$21,IF(J125=21,'Equivalencia BH-BMPT'!$D$22,IF(J125=22,'Equivalencia BH-BMPT'!$D$23,IF(J125=23,'Equivalencia BH-BMPT'!#REF!,IF(J125=24,'Equivalencia BH-BMPT'!$D$25,IF(J125=25,'Equivalencia BH-BMPT'!$D$26,IF(J125=26,'Equivalencia BH-BMPT'!$D$27,IF(J125=27,'Equivalencia BH-BMPT'!$D$28,IF(J125=28,'Equivalencia BH-BMPT'!$D$29,IF(J125=29,'Equivalencia BH-BMPT'!$D$30,IF(J125=30,'Equivalencia BH-BMPT'!$D$31,IF(J125=31,'Equivalencia BH-BMPT'!$D$32,IF(J125=32,'Equivalencia BH-BMPT'!$D$33,IF(J125=33,'Equivalencia BH-BMPT'!$D$34,IF(J125=34,'Equivalencia BH-BMPT'!$D$35,IF(J125=35,'Equivalencia BH-BMPT'!$D$36,IF(J125=36,'Equivalencia BH-BMPT'!$D$37,IF(J125=37,'Equivalencia BH-BMPT'!$D$38,IF(J125=38,'Equivalencia BH-BMPT'!#REF!,IF(J125=39,'Equivalencia BH-BMPT'!$D$40,IF(J125=40,'Equivalencia BH-BMPT'!$D$41,IF(J125=41,'Equivalencia BH-BMPT'!$D$42,IF(J125=42,'Equivalencia BH-BMPT'!$D$43,IF(J125=43,'Equivalencia BH-BMPT'!$D$44,IF(J125=44,'Equivalencia BH-BMPT'!$D$45,IF(J125=45,'Equivalencia BH-BMPT'!$D$46,"No ha seleccionado un número de programa")))))))))))))))))))))))))))))))))))))))))))))</f>
        <v>Gobernanza e influencia local, regional e internacional</v>
      </c>
      <c r="L125" s="147" t="s">
        <v>282</v>
      </c>
      <c r="M125" s="142">
        <v>1019077517</v>
      </c>
      <c r="N125" s="148" t="s">
        <v>629</v>
      </c>
      <c r="O125" s="149">
        <v>52800000</v>
      </c>
      <c r="P125" s="150"/>
      <c r="Q125" s="151"/>
      <c r="R125" s="151">
        <v>1</v>
      </c>
      <c r="S125" s="151">
        <v>3200000</v>
      </c>
      <c r="T125" s="149">
        <f t="shared" si="9"/>
        <v>56000000</v>
      </c>
      <c r="U125" s="149">
        <v>48000000</v>
      </c>
      <c r="V125" s="152">
        <v>43125</v>
      </c>
      <c r="W125" s="152">
        <v>43132</v>
      </c>
      <c r="X125" s="152">
        <v>43465</v>
      </c>
      <c r="Y125" s="142">
        <v>330</v>
      </c>
      <c r="Z125" s="142">
        <v>20</v>
      </c>
      <c r="AA125" s="153"/>
      <c r="AB125" s="142"/>
      <c r="AC125" s="142" t="s">
        <v>954</v>
      </c>
      <c r="AD125" s="142"/>
      <c r="AE125" s="142"/>
      <c r="AF125" s="154">
        <f t="shared" si="8"/>
        <v>0.8571428571428571</v>
      </c>
      <c r="AG125" s="155"/>
      <c r="AH125" s="155" t="b">
        <f t="shared" si="7"/>
        <v>0</v>
      </c>
      <c r="AI125" s="156"/>
      <c r="AJ125" s="158"/>
      <c r="AK125" s="156"/>
    </row>
    <row r="126" spans="1:37" s="157" customFormat="1" ht="44.25" customHeight="1" thickBot="1" x14ac:dyDescent="0.3">
      <c r="A126" s="142">
        <v>116</v>
      </c>
      <c r="B126" s="142">
        <v>2018</v>
      </c>
      <c r="C126" s="143" t="s">
        <v>912</v>
      </c>
      <c r="D126" s="142">
        <v>5</v>
      </c>
      <c r="E126" s="143" t="str">
        <f>IF(D126=1,'Tipo '!$B$2,IF(D126=2,'Tipo '!$B$3,IF(D126=3,'Tipo '!$B$4,IF(D126=4,'Tipo '!$B$5,IF(D126=5,'Tipo '!$B$6,IF(D126=6,'Tipo '!$B$7,IF(D126=7,'Tipo '!$B$8,IF(D126=8,'Tipo '!$B$9,IF(D126=9,'Tipo '!$B$10,IF(D126=10,'Tipo '!$B$11,IF(D126=11,'Tipo '!$B$12,IF(D126=12,'Tipo '!$B$13,IF(D126=13,'Tipo '!$B$14,IF(D126=14,'Tipo '!$B$15,IF(D126=15,'Tipo '!$B$16,IF(D126=16,'Tipo '!$B$17,IF(D126=17,'Tipo '!$B$18,IF(D126=18,'Tipo '!$B$19,IF(D126=19,'Tipo '!$B$20,IF(D126=20,'Tipo '!$B$21,"No ha seleccionado un tipo de contrato válido"))))))))))))))))))))</f>
        <v>CONTRATOS DE PRESTACIÓN DE SERVICIOS PROFESIONALES Y DE APOYO A LA GESTIÓN</v>
      </c>
      <c r="F126" s="143" t="s">
        <v>107</v>
      </c>
      <c r="G126" s="143" t="s">
        <v>116</v>
      </c>
      <c r="H126" s="144" t="s">
        <v>325</v>
      </c>
      <c r="I126" s="144" t="s">
        <v>163</v>
      </c>
      <c r="J126" s="145">
        <v>45</v>
      </c>
      <c r="K126" s="146" t="str">
        <f>IF(J126=1,'Equivalencia BH-BMPT'!$D$2,IF(J126=2,'Equivalencia BH-BMPT'!$D$3,IF(J126=3,'Equivalencia BH-BMPT'!$D$4,IF(J126=4,'Equivalencia BH-BMPT'!$D$5,IF(J126=5,'Equivalencia BH-BMPT'!$D$6,IF(J126=6,'Equivalencia BH-BMPT'!$D$7,IF(J126=7,'Equivalencia BH-BMPT'!$D$8,IF(J126=8,'Equivalencia BH-BMPT'!$D$9,IF(J126=9,'Equivalencia BH-BMPT'!$D$10,IF(J126=10,'Equivalencia BH-BMPT'!$D$11,IF(J126=11,'Equivalencia BH-BMPT'!$D$12,IF(J126=12,'Equivalencia BH-BMPT'!$D$13,IF(J126=13,'Equivalencia BH-BMPT'!$D$14,IF(J126=14,'Equivalencia BH-BMPT'!$D$15,IF(J126=15,'Equivalencia BH-BMPT'!$D$16,IF(J126=16,'Equivalencia BH-BMPT'!$D$17,IF(J126=17,'Equivalencia BH-BMPT'!$D$18,IF(J126=18,'Equivalencia BH-BMPT'!$D$19,IF(J126=19,'Equivalencia BH-BMPT'!$D$20,IF(J126=20,'Equivalencia BH-BMPT'!$D$21,IF(J126=21,'Equivalencia BH-BMPT'!$D$22,IF(J126=22,'Equivalencia BH-BMPT'!$D$23,IF(J126=23,'Equivalencia BH-BMPT'!#REF!,IF(J126=24,'Equivalencia BH-BMPT'!$D$25,IF(J126=25,'Equivalencia BH-BMPT'!$D$26,IF(J126=26,'Equivalencia BH-BMPT'!$D$27,IF(J126=27,'Equivalencia BH-BMPT'!$D$28,IF(J126=28,'Equivalencia BH-BMPT'!$D$29,IF(J126=29,'Equivalencia BH-BMPT'!$D$30,IF(J126=30,'Equivalencia BH-BMPT'!$D$31,IF(J126=31,'Equivalencia BH-BMPT'!$D$32,IF(J126=32,'Equivalencia BH-BMPT'!$D$33,IF(J126=33,'Equivalencia BH-BMPT'!$D$34,IF(J126=34,'Equivalencia BH-BMPT'!$D$35,IF(J126=35,'Equivalencia BH-BMPT'!$D$36,IF(J126=36,'Equivalencia BH-BMPT'!$D$37,IF(J126=37,'Equivalencia BH-BMPT'!$D$38,IF(J126=38,'Equivalencia BH-BMPT'!#REF!,IF(J126=39,'Equivalencia BH-BMPT'!$D$40,IF(J126=40,'Equivalencia BH-BMPT'!$D$41,IF(J126=41,'Equivalencia BH-BMPT'!$D$42,IF(J126=42,'Equivalencia BH-BMPT'!$D$43,IF(J126=43,'Equivalencia BH-BMPT'!$D$44,IF(J126=44,'Equivalencia BH-BMPT'!$D$45,IF(J126=45,'Equivalencia BH-BMPT'!$D$46,"No ha seleccionado un número de programa")))))))))))))))))))))))))))))))))))))))))))))</f>
        <v>Gobernanza e influencia local, regional e internacional</v>
      </c>
      <c r="L126" s="147" t="s">
        <v>282</v>
      </c>
      <c r="M126" s="142">
        <v>79264094</v>
      </c>
      <c r="N126" s="148" t="s">
        <v>630</v>
      </c>
      <c r="O126" s="149">
        <v>66000000</v>
      </c>
      <c r="P126" s="150"/>
      <c r="Q126" s="151"/>
      <c r="R126" s="151">
        <v>1</v>
      </c>
      <c r="S126" s="151">
        <v>4000000</v>
      </c>
      <c r="T126" s="149">
        <f t="shared" si="9"/>
        <v>70000000</v>
      </c>
      <c r="U126" s="149">
        <v>66000000</v>
      </c>
      <c r="V126" s="152">
        <v>43125</v>
      </c>
      <c r="W126" s="152">
        <v>43132</v>
      </c>
      <c r="X126" s="152">
        <v>43465</v>
      </c>
      <c r="Y126" s="142">
        <v>330</v>
      </c>
      <c r="Z126" s="142">
        <v>20</v>
      </c>
      <c r="AA126" s="153"/>
      <c r="AB126" s="142"/>
      <c r="AC126" s="142" t="s">
        <v>954</v>
      </c>
      <c r="AD126" s="142"/>
      <c r="AE126" s="142"/>
      <c r="AF126" s="154">
        <f t="shared" si="8"/>
        <v>0.94285714285714284</v>
      </c>
      <c r="AG126" s="155"/>
      <c r="AH126" s="155" t="b">
        <f t="shared" si="7"/>
        <v>0</v>
      </c>
      <c r="AI126" s="156"/>
      <c r="AJ126" s="158"/>
      <c r="AK126" s="156"/>
    </row>
    <row r="127" spans="1:37" s="157" customFormat="1" ht="44.25" customHeight="1" thickBot="1" x14ac:dyDescent="0.3">
      <c r="A127" s="142">
        <v>119</v>
      </c>
      <c r="B127" s="142">
        <v>2018</v>
      </c>
      <c r="C127" s="143" t="s">
        <v>913</v>
      </c>
      <c r="D127" s="142">
        <v>5</v>
      </c>
      <c r="E127" s="143" t="str">
        <f>IF(D127=1,'Tipo '!$B$2,IF(D127=2,'Tipo '!$B$3,IF(D127=3,'Tipo '!$B$4,IF(D127=4,'Tipo '!$B$5,IF(D127=5,'Tipo '!$B$6,IF(D127=6,'Tipo '!$B$7,IF(D127=7,'Tipo '!$B$8,IF(D127=8,'Tipo '!$B$9,IF(D127=9,'Tipo '!$B$10,IF(D127=10,'Tipo '!$B$11,IF(D127=11,'Tipo '!$B$12,IF(D127=12,'Tipo '!$B$13,IF(D127=13,'Tipo '!$B$14,IF(D127=14,'Tipo '!$B$15,IF(D127=15,'Tipo '!$B$16,IF(D127=16,'Tipo '!$B$17,IF(D127=17,'Tipo '!$B$18,IF(D127=18,'Tipo '!$B$19,IF(D127=19,'Tipo '!$B$20,IF(D127=20,'Tipo '!$B$21,"No ha seleccionado un tipo de contrato válido"))))))))))))))))))))</f>
        <v>CONTRATOS DE PRESTACIÓN DE SERVICIOS PROFESIONALES Y DE APOYO A LA GESTIÓN</v>
      </c>
      <c r="F127" s="143" t="s">
        <v>107</v>
      </c>
      <c r="G127" s="143" t="s">
        <v>116</v>
      </c>
      <c r="H127" s="144" t="s">
        <v>402</v>
      </c>
      <c r="I127" s="144" t="s">
        <v>163</v>
      </c>
      <c r="J127" s="145">
        <v>45</v>
      </c>
      <c r="K127" s="146" t="str">
        <f>IF(J127=1,'Equivalencia BH-BMPT'!$D$2,IF(J127=2,'Equivalencia BH-BMPT'!$D$3,IF(J127=3,'Equivalencia BH-BMPT'!$D$4,IF(J127=4,'Equivalencia BH-BMPT'!$D$5,IF(J127=5,'Equivalencia BH-BMPT'!$D$6,IF(J127=6,'Equivalencia BH-BMPT'!$D$7,IF(J127=7,'Equivalencia BH-BMPT'!$D$8,IF(J127=8,'Equivalencia BH-BMPT'!$D$9,IF(J127=9,'Equivalencia BH-BMPT'!$D$10,IF(J127=10,'Equivalencia BH-BMPT'!$D$11,IF(J127=11,'Equivalencia BH-BMPT'!$D$12,IF(J127=12,'Equivalencia BH-BMPT'!$D$13,IF(J127=13,'Equivalencia BH-BMPT'!$D$14,IF(J127=14,'Equivalencia BH-BMPT'!$D$15,IF(J127=15,'Equivalencia BH-BMPT'!$D$16,IF(J127=16,'Equivalencia BH-BMPT'!$D$17,IF(J127=17,'Equivalencia BH-BMPT'!$D$18,IF(J127=18,'Equivalencia BH-BMPT'!$D$19,IF(J127=19,'Equivalencia BH-BMPT'!$D$20,IF(J127=20,'Equivalencia BH-BMPT'!$D$21,IF(J127=21,'Equivalencia BH-BMPT'!$D$22,IF(J127=22,'Equivalencia BH-BMPT'!$D$23,IF(J127=23,'Equivalencia BH-BMPT'!#REF!,IF(J127=24,'Equivalencia BH-BMPT'!$D$25,IF(J127=25,'Equivalencia BH-BMPT'!$D$26,IF(J127=26,'Equivalencia BH-BMPT'!$D$27,IF(J127=27,'Equivalencia BH-BMPT'!$D$28,IF(J127=28,'Equivalencia BH-BMPT'!$D$29,IF(J127=29,'Equivalencia BH-BMPT'!$D$30,IF(J127=30,'Equivalencia BH-BMPT'!$D$31,IF(J127=31,'Equivalencia BH-BMPT'!$D$32,IF(J127=32,'Equivalencia BH-BMPT'!$D$33,IF(J127=33,'Equivalencia BH-BMPT'!$D$34,IF(J127=34,'Equivalencia BH-BMPT'!$D$35,IF(J127=35,'Equivalencia BH-BMPT'!$D$36,IF(J127=36,'Equivalencia BH-BMPT'!$D$37,IF(J127=37,'Equivalencia BH-BMPT'!$D$38,IF(J127=38,'Equivalencia BH-BMPT'!#REF!,IF(J127=39,'Equivalencia BH-BMPT'!$D$40,IF(J127=40,'Equivalencia BH-BMPT'!$D$41,IF(J127=41,'Equivalencia BH-BMPT'!$D$42,IF(J127=42,'Equivalencia BH-BMPT'!$D$43,IF(J127=43,'Equivalencia BH-BMPT'!$D$44,IF(J127=44,'Equivalencia BH-BMPT'!$D$45,IF(J127=45,'Equivalencia BH-BMPT'!$D$46,"No ha seleccionado un número de programa")))))))))))))))))))))))))))))))))))))))))))))</f>
        <v>Gobernanza e influencia local, regional e internacional</v>
      </c>
      <c r="L127" s="147" t="s">
        <v>282</v>
      </c>
      <c r="M127" s="142">
        <v>52197437</v>
      </c>
      <c r="N127" s="148" t="s">
        <v>781</v>
      </c>
      <c r="O127" s="149">
        <v>82500000</v>
      </c>
      <c r="P127" s="150"/>
      <c r="Q127" s="151"/>
      <c r="R127" s="151">
        <v>1</v>
      </c>
      <c r="S127" s="151">
        <v>7500000</v>
      </c>
      <c r="T127" s="149">
        <f t="shared" si="9"/>
        <v>90000000</v>
      </c>
      <c r="U127" s="149">
        <v>73500000</v>
      </c>
      <c r="V127" s="152">
        <v>43125</v>
      </c>
      <c r="W127" s="152">
        <v>43132</v>
      </c>
      <c r="X127" s="152">
        <v>43465</v>
      </c>
      <c r="Y127" s="142">
        <v>330</v>
      </c>
      <c r="Z127" s="142">
        <v>30</v>
      </c>
      <c r="AA127" s="153"/>
      <c r="AB127" s="142"/>
      <c r="AC127" s="142" t="s">
        <v>954</v>
      </c>
      <c r="AD127" s="142"/>
      <c r="AE127" s="142"/>
      <c r="AF127" s="154">
        <f t="shared" si="8"/>
        <v>0.81666666666666665</v>
      </c>
      <c r="AG127" s="155"/>
      <c r="AH127" s="155" t="b">
        <f t="shared" si="7"/>
        <v>0</v>
      </c>
      <c r="AI127" s="156"/>
      <c r="AJ127" s="158"/>
      <c r="AK127" s="156"/>
    </row>
    <row r="128" spans="1:37" s="157" customFormat="1" ht="44.25" customHeight="1" thickBot="1" x14ac:dyDescent="0.3">
      <c r="A128" s="142">
        <v>120</v>
      </c>
      <c r="B128" s="142">
        <v>2018</v>
      </c>
      <c r="C128" s="143" t="s">
        <v>914</v>
      </c>
      <c r="D128" s="142">
        <v>5</v>
      </c>
      <c r="E128" s="143" t="str">
        <f>IF(D128=1,'Tipo '!$B$2,IF(D128=2,'Tipo '!$B$3,IF(D128=3,'Tipo '!$B$4,IF(D128=4,'Tipo '!$B$5,IF(D128=5,'Tipo '!$B$6,IF(D128=6,'Tipo '!$B$7,IF(D128=7,'Tipo '!$B$8,IF(D128=8,'Tipo '!$B$9,IF(D128=9,'Tipo '!$B$10,IF(D128=10,'Tipo '!$B$11,IF(D128=11,'Tipo '!$B$12,IF(D128=12,'Tipo '!$B$13,IF(D128=13,'Tipo '!$B$14,IF(D128=14,'Tipo '!$B$15,IF(D128=15,'Tipo '!$B$16,IF(D128=16,'Tipo '!$B$17,IF(D128=17,'Tipo '!$B$18,IF(D128=18,'Tipo '!$B$19,IF(D128=19,'Tipo '!$B$20,IF(D128=20,'Tipo '!$B$21,"No ha seleccionado un tipo de contrato válido"))))))))))))))))))))</f>
        <v>CONTRATOS DE PRESTACIÓN DE SERVICIOS PROFESIONALES Y DE APOYO A LA GESTIÓN</v>
      </c>
      <c r="F128" s="143" t="s">
        <v>107</v>
      </c>
      <c r="G128" s="143" t="s">
        <v>116</v>
      </c>
      <c r="H128" s="144" t="s">
        <v>403</v>
      </c>
      <c r="I128" s="144" t="s">
        <v>163</v>
      </c>
      <c r="J128" s="145">
        <v>45</v>
      </c>
      <c r="K128" s="146" t="str">
        <f>IF(J128=1,'Equivalencia BH-BMPT'!$D$2,IF(J128=2,'Equivalencia BH-BMPT'!$D$3,IF(J128=3,'Equivalencia BH-BMPT'!$D$4,IF(J128=4,'Equivalencia BH-BMPT'!$D$5,IF(J128=5,'Equivalencia BH-BMPT'!$D$6,IF(J128=6,'Equivalencia BH-BMPT'!$D$7,IF(J128=7,'Equivalencia BH-BMPT'!$D$8,IF(J128=8,'Equivalencia BH-BMPT'!$D$9,IF(J128=9,'Equivalencia BH-BMPT'!$D$10,IF(J128=10,'Equivalencia BH-BMPT'!$D$11,IF(J128=11,'Equivalencia BH-BMPT'!$D$12,IF(J128=12,'Equivalencia BH-BMPT'!$D$13,IF(J128=13,'Equivalencia BH-BMPT'!$D$14,IF(J128=14,'Equivalencia BH-BMPT'!$D$15,IF(J128=15,'Equivalencia BH-BMPT'!$D$16,IF(J128=16,'Equivalencia BH-BMPT'!$D$17,IF(J128=17,'Equivalencia BH-BMPT'!$D$18,IF(J128=18,'Equivalencia BH-BMPT'!$D$19,IF(J128=19,'Equivalencia BH-BMPT'!$D$20,IF(J128=20,'Equivalencia BH-BMPT'!$D$21,IF(J128=21,'Equivalencia BH-BMPT'!$D$22,IF(J128=22,'Equivalencia BH-BMPT'!$D$23,IF(J128=23,'Equivalencia BH-BMPT'!#REF!,IF(J128=24,'Equivalencia BH-BMPT'!$D$25,IF(J128=25,'Equivalencia BH-BMPT'!$D$26,IF(J128=26,'Equivalencia BH-BMPT'!$D$27,IF(J128=27,'Equivalencia BH-BMPT'!$D$28,IF(J128=28,'Equivalencia BH-BMPT'!$D$29,IF(J128=29,'Equivalencia BH-BMPT'!$D$30,IF(J128=30,'Equivalencia BH-BMPT'!$D$31,IF(J128=31,'Equivalencia BH-BMPT'!$D$32,IF(J128=32,'Equivalencia BH-BMPT'!$D$33,IF(J128=33,'Equivalencia BH-BMPT'!$D$34,IF(J128=34,'Equivalencia BH-BMPT'!$D$35,IF(J128=35,'Equivalencia BH-BMPT'!$D$36,IF(J128=36,'Equivalencia BH-BMPT'!$D$37,IF(J128=37,'Equivalencia BH-BMPT'!$D$38,IF(J128=38,'Equivalencia BH-BMPT'!#REF!,IF(J128=39,'Equivalencia BH-BMPT'!$D$40,IF(J128=40,'Equivalencia BH-BMPT'!$D$41,IF(J128=41,'Equivalencia BH-BMPT'!$D$42,IF(J128=42,'Equivalencia BH-BMPT'!$D$43,IF(J128=43,'Equivalencia BH-BMPT'!$D$44,IF(J128=44,'Equivalencia BH-BMPT'!$D$45,IF(J128=45,'Equivalencia BH-BMPT'!$D$46,"No ha seleccionado un número de programa")))))))))))))))))))))))))))))))))))))))))))))</f>
        <v>Gobernanza e influencia local, regional e internacional</v>
      </c>
      <c r="L128" s="147" t="s">
        <v>282</v>
      </c>
      <c r="M128" s="142">
        <v>79505511</v>
      </c>
      <c r="N128" s="148" t="s">
        <v>631</v>
      </c>
      <c r="O128" s="149">
        <v>70400000</v>
      </c>
      <c r="P128" s="150"/>
      <c r="Q128" s="151"/>
      <c r="R128" s="151">
        <v>1</v>
      </c>
      <c r="S128" s="151">
        <v>4266666</v>
      </c>
      <c r="T128" s="149">
        <f t="shared" si="9"/>
        <v>74666666</v>
      </c>
      <c r="U128" s="149">
        <v>64000000</v>
      </c>
      <c r="V128" s="152">
        <v>43125</v>
      </c>
      <c r="W128" s="152">
        <v>43132</v>
      </c>
      <c r="X128" s="152">
        <v>43465</v>
      </c>
      <c r="Y128" s="142">
        <v>330</v>
      </c>
      <c r="Z128" s="142">
        <v>19.999996875000001</v>
      </c>
      <c r="AA128" s="153"/>
      <c r="AB128" s="142"/>
      <c r="AC128" s="142" t="s">
        <v>954</v>
      </c>
      <c r="AD128" s="142"/>
      <c r="AE128" s="142"/>
      <c r="AF128" s="154">
        <f t="shared" si="8"/>
        <v>0.85714286479591839</v>
      </c>
      <c r="AG128" s="155"/>
      <c r="AH128" s="155" t="b">
        <f t="shared" si="7"/>
        <v>0</v>
      </c>
      <c r="AI128" s="156"/>
      <c r="AJ128" s="158"/>
      <c r="AK128" s="156"/>
    </row>
    <row r="129" spans="1:37" s="157" customFormat="1" ht="44.25" customHeight="1" thickBot="1" x14ac:dyDescent="0.3">
      <c r="A129" s="142">
        <v>121</v>
      </c>
      <c r="B129" s="142">
        <v>2018</v>
      </c>
      <c r="C129" s="143" t="s">
        <v>915</v>
      </c>
      <c r="D129" s="142">
        <v>5</v>
      </c>
      <c r="E129" s="143" t="str">
        <f>IF(D129=1,'Tipo '!$B$2,IF(D129=2,'Tipo '!$B$3,IF(D129=3,'Tipo '!$B$4,IF(D129=4,'Tipo '!$B$5,IF(D129=5,'Tipo '!$B$6,IF(D129=6,'Tipo '!$B$7,IF(D129=7,'Tipo '!$B$8,IF(D129=8,'Tipo '!$B$9,IF(D129=9,'Tipo '!$B$10,IF(D129=10,'Tipo '!$B$11,IF(D129=11,'Tipo '!$B$12,IF(D129=12,'Tipo '!$B$13,IF(D129=13,'Tipo '!$B$14,IF(D129=14,'Tipo '!$B$15,IF(D129=15,'Tipo '!$B$16,IF(D129=16,'Tipo '!$B$17,IF(D129=17,'Tipo '!$B$18,IF(D129=18,'Tipo '!$B$19,IF(D129=19,'Tipo '!$B$20,IF(D129=20,'Tipo '!$B$21,"No ha seleccionado un tipo de contrato válido"))))))))))))))))))))</f>
        <v>CONTRATOS DE PRESTACIÓN DE SERVICIOS PROFESIONALES Y DE APOYO A LA GESTIÓN</v>
      </c>
      <c r="F129" s="143" t="s">
        <v>107</v>
      </c>
      <c r="G129" s="143" t="s">
        <v>116</v>
      </c>
      <c r="H129" s="144" t="s">
        <v>404</v>
      </c>
      <c r="I129" s="144" t="s">
        <v>163</v>
      </c>
      <c r="J129" s="145">
        <v>45</v>
      </c>
      <c r="K129" s="146" t="str">
        <f>IF(J129=1,'Equivalencia BH-BMPT'!$D$2,IF(J129=2,'Equivalencia BH-BMPT'!$D$3,IF(J129=3,'Equivalencia BH-BMPT'!$D$4,IF(J129=4,'Equivalencia BH-BMPT'!$D$5,IF(J129=5,'Equivalencia BH-BMPT'!$D$6,IF(J129=6,'Equivalencia BH-BMPT'!$D$7,IF(J129=7,'Equivalencia BH-BMPT'!$D$8,IF(J129=8,'Equivalencia BH-BMPT'!$D$9,IF(J129=9,'Equivalencia BH-BMPT'!$D$10,IF(J129=10,'Equivalencia BH-BMPT'!$D$11,IF(J129=11,'Equivalencia BH-BMPT'!$D$12,IF(J129=12,'Equivalencia BH-BMPT'!$D$13,IF(J129=13,'Equivalencia BH-BMPT'!$D$14,IF(J129=14,'Equivalencia BH-BMPT'!$D$15,IF(J129=15,'Equivalencia BH-BMPT'!$D$16,IF(J129=16,'Equivalencia BH-BMPT'!$D$17,IF(J129=17,'Equivalencia BH-BMPT'!$D$18,IF(J129=18,'Equivalencia BH-BMPT'!$D$19,IF(J129=19,'Equivalencia BH-BMPT'!$D$20,IF(J129=20,'Equivalencia BH-BMPT'!$D$21,IF(J129=21,'Equivalencia BH-BMPT'!$D$22,IF(J129=22,'Equivalencia BH-BMPT'!$D$23,IF(J129=23,'Equivalencia BH-BMPT'!#REF!,IF(J129=24,'Equivalencia BH-BMPT'!$D$25,IF(J129=25,'Equivalencia BH-BMPT'!$D$26,IF(J129=26,'Equivalencia BH-BMPT'!$D$27,IF(J129=27,'Equivalencia BH-BMPT'!$D$28,IF(J129=28,'Equivalencia BH-BMPT'!$D$29,IF(J129=29,'Equivalencia BH-BMPT'!$D$30,IF(J129=30,'Equivalencia BH-BMPT'!$D$31,IF(J129=31,'Equivalencia BH-BMPT'!$D$32,IF(J129=32,'Equivalencia BH-BMPT'!$D$33,IF(J129=33,'Equivalencia BH-BMPT'!$D$34,IF(J129=34,'Equivalencia BH-BMPT'!$D$35,IF(J129=35,'Equivalencia BH-BMPT'!$D$36,IF(J129=36,'Equivalencia BH-BMPT'!$D$37,IF(J129=37,'Equivalencia BH-BMPT'!$D$38,IF(J129=38,'Equivalencia BH-BMPT'!#REF!,IF(J129=39,'Equivalencia BH-BMPT'!$D$40,IF(J129=40,'Equivalencia BH-BMPT'!$D$41,IF(J129=41,'Equivalencia BH-BMPT'!$D$42,IF(J129=42,'Equivalencia BH-BMPT'!$D$43,IF(J129=43,'Equivalencia BH-BMPT'!$D$44,IF(J129=44,'Equivalencia BH-BMPT'!$D$45,IF(J129=45,'Equivalencia BH-BMPT'!$D$46,"No ha seleccionado un número de programa")))))))))))))))))))))))))))))))))))))))))))))</f>
        <v>Gobernanza e influencia local, regional e internacional</v>
      </c>
      <c r="L129" s="147" t="s">
        <v>282</v>
      </c>
      <c r="M129" s="142">
        <v>80433997</v>
      </c>
      <c r="N129" s="148" t="s">
        <v>782</v>
      </c>
      <c r="O129" s="149">
        <v>55000000</v>
      </c>
      <c r="P129" s="150"/>
      <c r="Q129" s="151"/>
      <c r="R129" s="151">
        <v>1</v>
      </c>
      <c r="S129" s="151">
        <v>3333333</v>
      </c>
      <c r="T129" s="149">
        <f t="shared" si="9"/>
        <v>58333333</v>
      </c>
      <c r="U129" s="149">
        <v>55000000</v>
      </c>
      <c r="V129" s="152">
        <v>43125</v>
      </c>
      <c r="W129" s="152">
        <v>43132</v>
      </c>
      <c r="X129" s="152">
        <v>43465</v>
      </c>
      <c r="Y129" s="142">
        <v>330</v>
      </c>
      <c r="Z129" s="142">
        <v>19.999998000000001</v>
      </c>
      <c r="AA129" s="153"/>
      <c r="AB129" s="142"/>
      <c r="AC129" s="142" t="s">
        <v>954</v>
      </c>
      <c r="AD129" s="142"/>
      <c r="AE129" s="142"/>
      <c r="AF129" s="154">
        <f t="shared" si="8"/>
        <v>0.94285714824489797</v>
      </c>
      <c r="AG129" s="155"/>
      <c r="AH129" s="155" t="b">
        <f t="shared" si="7"/>
        <v>0</v>
      </c>
      <c r="AI129" s="156"/>
      <c r="AJ129" s="158"/>
      <c r="AK129" s="156"/>
    </row>
    <row r="130" spans="1:37" s="157" customFormat="1" ht="44.25" customHeight="1" thickBot="1" x14ac:dyDescent="0.3">
      <c r="A130" s="142">
        <v>122</v>
      </c>
      <c r="B130" s="142">
        <v>2018</v>
      </c>
      <c r="C130" s="143" t="s">
        <v>916</v>
      </c>
      <c r="D130" s="142">
        <v>5</v>
      </c>
      <c r="E130" s="143" t="str">
        <f>IF(D130=1,'Tipo '!$B$2,IF(D130=2,'Tipo '!$B$3,IF(D130=3,'Tipo '!$B$4,IF(D130=4,'Tipo '!$B$5,IF(D130=5,'Tipo '!$B$6,IF(D130=6,'Tipo '!$B$7,IF(D130=7,'Tipo '!$B$8,IF(D130=8,'Tipo '!$B$9,IF(D130=9,'Tipo '!$B$10,IF(D130=10,'Tipo '!$B$11,IF(D130=11,'Tipo '!$B$12,IF(D130=12,'Tipo '!$B$13,IF(D130=13,'Tipo '!$B$14,IF(D130=14,'Tipo '!$B$15,IF(D130=15,'Tipo '!$B$16,IF(D130=16,'Tipo '!$B$17,IF(D130=17,'Tipo '!$B$18,IF(D130=18,'Tipo '!$B$19,IF(D130=19,'Tipo '!$B$20,IF(D130=20,'Tipo '!$B$21,"No ha seleccionado un tipo de contrato válido"))))))))))))))))))))</f>
        <v>CONTRATOS DE PRESTACIÓN DE SERVICIOS PROFESIONALES Y DE APOYO A LA GESTIÓN</v>
      </c>
      <c r="F130" s="143" t="s">
        <v>107</v>
      </c>
      <c r="G130" s="143" t="s">
        <v>116</v>
      </c>
      <c r="H130" s="144" t="s">
        <v>405</v>
      </c>
      <c r="I130" s="144" t="s">
        <v>163</v>
      </c>
      <c r="J130" s="145">
        <v>45</v>
      </c>
      <c r="K130" s="146" t="str">
        <f>IF(J130=1,'Equivalencia BH-BMPT'!$D$2,IF(J130=2,'Equivalencia BH-BMPT'!$D$3,IF(J130=3,'Equivalencia BH-BMPT'!$D$4,IF(J130=4,'Equivalencia BH-BMPT'!$D$5,IF(J130=5,'Equivalencia BH-BMPT'!$D$6,IF(J130=6,'Equivalencia BH-BMPT'!$D$7,IF(J130=7,'Equivalencia BH-BMPT'!$D$8,IF(J130=8,'Equivalencia BH-BMPT'!$D$9,IF(J130=9,'Equivalencia BH-BMPT'!$D$10,IF(J130=10,'Equivalencia BH-BMPT'!$D$11,IF(J130=11,'Equivalencia BH-BMPT'!$D$12,IF(J130=12,'Equivalencia BH-BMPT'!$D$13,IF(J130=13,'Equivalencia BH-BMPT'!$D$14,IF(J130=14,'Equivalencia BH-BMPT'!$D$15,IF(J130=15,'Equivalencia BH-BMPT'!$D$16,IF(J130=16,'Equivalencia BH-BMPT'!$D$17,IF(J130=17,'Equivalencia BH-BMPT'!$D$18,IF(J130=18,'Equivalencia BH-BMPT'!$D$19,IF(J130=19,'Equivalencia BH-BMPT'!$D$20,IF(J130=20,'Equivalencia BH-BMPT'!$D$21,IF(J130=21,'Equivalencia BH-BMPT'!$D$22,IF(J130=22,'Equivalencia BH-BMPT'!$D$23,IF(J130=23,'Equivalencia BH-BMPT'!#REF!,IF(J130=24,'Equivalencia BH-BMPT'!$D$25,IF(J130=25,'Equivalencia BH-BMPT'!$D$26,IF(J130=26,'Equivalencia BH-BMPT'!$D$27,IF(J130=27,'Equivalencia BH-BMPT'!$D$28,IF(J130=28,'Equivalencia BH-BMPT'!$D$29,IF(J130=29,'Equivalencia BH-BMPT'!$D$30,IF(J130=30,'Equivalencia BH-BMPT'!$D$31,IF(J130=31,'Equivalencia BH-BMPT'!$D$32,IF(J130=32,'Equivalencia BH-BMPT'!$D$33,IF(J130=33,'Equivalencia BH-BMPT'!$D$34,IF(J130=34,'Equivalencia BH-BMPT'!$D$35,IF(J130=35,'Equivalencia BH-BMPT'!$D$36,IF(J130=36,'Equivalencia BH-BMPT'!$D$37,IF(J130=37,'Equivalencia BH-BMPT'!$D$38,IF(J130=38,'Equivalencia BH-BMPT'!#REF!,IF(J130=39,'Equivalencia BH-BMPT'!$D$40,IF(J130=40,'Equivalencia BH-BMPT'!$D$41,IF(J130=41,'Equivalencia BH-BMPT'!$D$42,IF(J130=42,'Equivalencia BH-BMPT'!$D$43,IF(J130=43,'Equivalencia BH-BMPT'!$D$44,IF(J130=44,'Equivalencia BH-BMPT'!$D$45,IF(J130=45,'Equivalencia BH-BMPT'!$D$46,"No ha seleccionado un número de programa")))))))))))))))))))))))))))))))))))))))))))))</f>
        <v>Gobernanza e influencia local, regional e internacional</v>
      </c>
      <c r="L130" s="147" t="s">
        <v>282</v>
      </c>
      <c r="M130" s="142">
        <v>35499586</v>
      </c>
      <c r="N130" s="148" t="s">
        <v>632</v>
      </c>
      <c r="O130" s="149">
        <v>52800000</v>
      </c>
      <c r="P130" s="150"/>
      <c r="Q130" s="151"/>
      <c r="R130" s="151">
        <v>1</v>
      </c>
      <c r="S130" s="151">
        <v>4500000</v>
      </c>
      <c r="T130" s="149">
        <f t="shared" si="9"/>
        <v>57300000</v>
      </c>
      <c r="U130" s="149">
        <v>45000000</v>
      </c>
      <c r="V130" s="152">
        <v>43126</v>
      </c>
      <c r="W130" s="152">
        <v>43132</v>
      </c>
      <c r="X130" s="152">
        <v>43465</v>
      </c>
      <c r="Y130" s="142">
        <v>330</v>
      </c>
      <c r="Z130" s="142">
        <v>28.125</v>
      </c>
      <c r="AA130" s="153"/>
      <c r="AB130" s="142"/>
      <c r="AC130" s="142" t="s">
        <v>954</v>
      </c>
      <c r="AD130" s="142"/>
      <c r="AE130" s="142"/>
      <c r="AF130" s="154">
        <f t="shared" si="8"/>
        <v>0.78534031413612571</v>
      </c>
      <c r="AG130" s="155"/>
      <c r="AH130" s="155" t="b">
        <f t="shared" si="7"/>
        <v>0</v>
      </c>
      <c r="AI130" s="156"/>
      <c r="AJ130" s="158"/>
      <c r="AK130" s="156"/>
    </row>
    <row r="131" spans="1:37" s="157" customFormat="1" ht="44.25" customHeight="1" thickBot="1" x14ac:dyDescent="0.3">
      <c r="A131" s="142">
        <v>123</v>
      </c>
      <c r="B131" s="142">
        <v>2018</v>
      </c>
      <c r="C131" s="143" t="s">
        <v>917</v>
      </c>
      <c r="D131" s="142">
        <v>5</v>
      </c>
      <c r="E131" s="143" t="str">
        <f>IF(D131=1,'Tipo '!$B$2,IF(D131=2,'Tipo '!$B$3,IF(D131=3,'Tipo '!$B$4,IF(D131=4,'Tipo '!$B$5,IF(D131=5,'Tipo '!$B$6,IF(D131=6,'Tipo '!$B$7,IF(D131=7,'Tipo '!$B$8,IF(D131=8,'Tipo '!$B$9,IF(D131=9,'Tipo '!$B$10,IF(D131=10,'Tipo '!$B$11,IF(D131=11,'Tipo '!$B$12,IF(D131=12,'Tipo '!$B$13,IF(D131=13,'Tipo '!$B$14,IF(D131=14,'Tipo '!$B$15,IF(D131=15,'Tipo '!$B$16,IF(D131=16,'Tipo '!$B$17,IF(D131=17,'Tipo '!$B$18,IF(D131=18,'Tipo '!$B$19,IF(D131=19,'Tipo '!$B$20,IF(D131=20,'Tipo '!$B$21,"No ha seleccionado un tipo de contrato válido"))))))))))))))))))))</f>
        <v>CONTRATOS DE PRESTACIÓN DE SERVICIOS PROFESIONALES Y DE APOYO A LA GESTIÓN</v>
      </c>
      <c r="F131" s="143" t="s">
        <v>107</v>
      </c>
      <c r="G131" s="143" t="s">
        <v>116</v>
      </c>
      <c r="H131" s="144" t="s">
        <v>406</v>
      </c>
      <c r="I131" s="144" t="s">
        <v>163</v>
      </c>
      <c r="J131" s="145">
        <v>45</v>
      </c>
      <c r="K131" s="146" t="str">
        <f>IF(J131=1,'Equivalencia BH-BMPT'!$D$2,IF(J131=2,'Equivalencia BH-BMPT'!$D$3,IF(J131=3,'Equivalencia BH-BMPT'!$D$4,IF(J131=4,'Equivalencia BH-BMPT'!$D$5,IF(J131=5,'Equivalencia BH-BMPT'!$D$6,IF(J131=6,'Equivalencia BH-BMPT'!$D$7,IF(J131=7,'Equivalencia BH-BMPT'!$D$8,IF(J131=8,'Equivalencia BH-BMPT'!$D$9,IF(J131=9,'Equivalencia BH-BMPT'!$D$10,IF(J131=10,'Equivalencia BH-BMPT'!$D$11,IF(J131=11,'Equivalencia BH-BMPT'!$D$12,IF(J131=12,'Equivalencia BH-BMPT'!$D$13,IF(J131=13,'Equivalencia BH-BMPT'!$D$14,IF(J131=14,'Equivalencia BH-BMPT'!$D$15,IF(J131=15,'Equivalencia BH-BMPT'!$D$16,IF(J131=16,'Equivalencia BH-BMPT'!$D$17,IF(J131=17,'Equivalencia BH-BMPT'!$D$18,IF(J131=18,'Equivalencia BH-BMPT'!$D$19,IF(J131=19,'Equivalencia BH-BMPT'!$D$20,IF(J131=20,'Equivalencia BH-BMPT'!$D$21,IF(J131=21,'Equivalencia BH-BMPT'!$D$22,IF(J131=22,'Equivalencia BH-BMPT'!$D$23,IF(J131=23,'Equivalencia BH-BMPT'!#REF!,IF(J131=24,'Equivalencia BH-BMPT'!$D$25,IF(J131=25,'Equivalencia BH-BMPT'!$D$26,IF(J131=26,'Equivalencia BH-BMPT'!$D$27,IF(J131=27,'Equivalencia BH-BMPT'!$D$28,IF(J131=28,'Equivalencia BH-BMPT'!$D$29,IF(J131=29,'Equivalencia BH-BMPT'!$D$30,IF(J131=30,'Equivalencia BH-BMPT'!$D$31,IF(J131=31,'Equivalencia BH-BMPT'!$D$32,IF(J131=32,'Equivalencia BH-BMPT'!$D$33,IF(J131=33,'Equivalencia BH-BMPT'!$D$34,IF(J131=34,'Equivalencia BH-BMPT'!$D$35,IF(J131=35,'Equivalencia BH-BMPT'!$D$36,IF(J131=36,'Equivalencia BH-BMPT'!$D$37,IF(J131=37,'Equivalencia BH-BMPT'!$D$38,IF(J131=38,'Equivalencia BH-BMPT'!#REF!,IF(J131=39,'Equivalencia BH-BMPT'!$D$40,IF(J131=40,'Equivalencia BH-BMPT'!$D$41,IF(J131=41,'Equivalencia BH-BMPT'!$D$42,IF(J131=42,'Equivalencia BH-BMPT'!$D$43,IF(J131=43,'Equivalencia BH-BMPT'!$D$44,IF(J131=44,'Equivalencia BH-BMPT'!$D$45,IF(J131=45,'Equivalencia BH-BMPT'!$D$46,"No ha seleccionado un número de programa")))))))))))))))))))))))))))))))))))))))))))))</f>
        <v>Gobernanza e influencia local, regional e internacional</v>
      </c>
      <c r="L131" s="147" t="s">
        <v>282</v>
      </c>
      <c r="M131" s="142">
        <v>1012359268</v>
      </c>
      <c r="N131" s="148" t="s">
        <v>633</v>
      </c>
      <c r="O131" s="149">
        <v>52800000</v>
      </c>
      <c r="P131" s="150"/>
      <c r="Q131" s="151"/>
      <c r="R131" s="151">
        <v>1</v>
      </c>
      <c r="S131" s="151">
        <v>3520000</v>
      </c>
      <c r="T131" s="149">
        <f t="shared" si="9"/>
        <v>56320000</v>
      </c>
      <c r="U131" s="149">
        <v>53120000</v>
      </c>
      <c r="V131" s="152">
        <v>43125</v>
      </c>
      <c r="W131" s="152">
        <v>43129</v>
      </c>
      <c r="X131" s="152">
        <v>43462</v>
      </c>
      <c r="Y131" s="142">
        <v>330</v>
      </c>
      <c r="Z131" s="142">
        <v>22</v>
      </c>
      <c r="AA131" s="153"/>
      <c r="AB131" s="142"/>
      <c r="AC131" s="142" t="s">
        <v>954</v>
      </c>
      <c r="AD131" s="142"/>
      <c r="AE131" s="142"/>
      <c r="AF131" s="154">
        <f t="shared" si="8"/>
        <v>0.94318181818181823</v>
      </c>
      <c r="AG131" s="155"/>
      <c r="AH131" s="155" t="b">
        <f t="shared" si="7"/>
        <v>0</v>
      </c>
      <c r="AI131" s="156"/>
      <c r="AJ131" s="158"/>
      <c r="AK131" s="156"/>
    </row>
    <row r="132" spans="1:37" s="157" customFormat="1" ht="44.25" customHeight="1" thickBot="1" x14ac:dyDescent="0.3">
      <c r="A132" s="142">
        <v>124</v>
      </c>
      <c r="B132" s="142">
        <v>2018</v>
      </c>
      <c r="C132" s="143" t="s">
        <v>949</v>
      </c>
      <c r="D132" s="142">
        <v>5</v>
      </c>
      <c r="E132" s="143" t="str">
        <f>IF(D132=1,'Tipo '!$B$2,IF(D132=2,'Tipo '!$B$3,IF(D132=3,'Tipo '!$B$4,IF(D132=4,'Tipo '!$B$5,IF(D132=5,'Tipo '!$B$6,IF(D132=6,'Tipo '!$B$7,IF(D132=7,'Tipo '!$B$8,IF(D132=8,'Tipo '!$B$9,IF(D132=9,'Tipo '!$B$10,IF(D132=10,'Tipo '!$B$11,IF(D132=11,'Tipo '!$B$12,IF(D132=12,'Tipo '!$B$13,IF(D132=13,'Tipo '!$B$14,IF(D132=14,'Tipo '!$B$15,IF(D132=15,'Tipo '!$B$16,IF(D132=16,'Tipo '!$B$17,IF(D132=17,'Tipo '!$B$18,IF(D132=18,'Tipo '!$B$19,IF(D132=19,'Tipo '!$B$20,IF(D132=20,'Tipo '!$B$21,"No ha seleccionado un tipo de contrato válido"))))))))))))))))))))</f>
        <v>CONTRATOS DE PRESTACIÓN DE SERVICIOS PROFESIONALES Y DE APOYO A LA GESTIÓN</v>
      </c>
      <c r="F132" s="143" t="s">
        <v>107</v>
      </c>
      <c r="G132" s="143" t="s">
        <v>116</v>
      </c>
      <c r="H132" s="144" t="s">
        <v>389</v>
      </c>
      <c r="I132" s="144" t="s">
        <v>163</v>
      </c>
      <c r="J132" s="145">
        <v>45</v>
      </c>
      <c r="K132" s="146" t="str">
        <f>IF(J132=1,'Equivalencia BH-BMPT'!$D$2,IF(J132=2,'Equivalencia BH-BMPT'!$D$3,IF(J132=3,'Equivalencia BH-BMPT'!$D$4,IF(J132=4,'Equivalencia BH-BMPT'!$D$5,IF(J132=5,'Equivalencia BH-BMPT'!$D$6,IF(J132=6,'Equivalencia BH-BMPT'!$D$7,IF(J132=7,'Equivalencia BH-BMPT'!$D$8,IF(J132=8,'Equivalencia BH-BMPT'!$D$9,IF(J132=9,'Equivalencia BH-BMPT'!$D$10,IF(J132=10,'Equivalencia BH-BMPT'!$D$11,IF(J132=11,'Equivalencia BH-BMPT'!$D$12,IF(J132=12,'Equivalencia BH-BMPT'!$D$13,IF(J132=13,'Equivalencia BH-BMPT'!$D$14,IF(J132=14,'Equivalencia BH-BMPT'!$D$15,IF(J132=15,'Equivalencia BH-BMPT'!$D$16,IF(J132=16,'Equivalencia BH-BMPT'!$D$17,IF(J132=17,'Equivalencia BH-BMPT'!$D$18,IF(J132=18,'Equivalencia BH-BMPT'!$D$19,IF(J132=19,'Equivalencia BH-BMPT'!$D$20,IF(J132=20,'Equivalencia BH-BMPT'!$D$21,IF(J132=21,'Equivalencia BH-BMPT'!$D$22,IF(J132=22,'Equivalencia BH-BMPT'!$D$23,IF(J132=23,'Equivalencia BH-BMPT'!#REF!,IF(J132=24,'Equivalencia BH-BMPT'!$D$25,IF(J132=25,'Equivalencia BH-BMPT'!$D$26,IF(J132=26,'Equivalencia BH-BMPT'!$D$27,IF(J132=27,'Equivalencia BH-BMPT'!$D$28,IF(J132=28,'Equivalencia BH-BMPT'!$D$29,IF(J132=29,'Equivalencia BH-BMPT'!$D$30,IF(J132=30,'Equivalencia BH-BMPT'!$D$31,IF(J132=31,'Equivalencia BH-BMPT'!$D$32,IF(J132=32,'Equivalencia BH-BMPT'!$D$33,IF(J132=33,'Equivalencia BH-BMPT'!$D$34,IF(J132=34,'Equivalencia BH-BMPT'!$D$35,IF(J132=35,'Equivalencia BH-BMPT'!$D$36,IF(J132=36,'Equivalencia BH-BMPT'!$D$37,IF(J132=37,'Equivalencia BH-BMPT'!$D$38,IF(J132=38,'Equivalencia BH-BMPT'!#REF!,IF(J132=39,'Equivalencia BH-BMPT'!$D$40,IF(J132=40,'Equivalencia BH-BMPT'!$D$41,IF(J132=41,'Equivalencia BH-BMPT'!$D$42,IF(J132=42,'Equivalencia BH-BMPT'!$D$43,IF(J132=43,'Equivalencia BH-BMPT'!$D$44,IF(J132=44,'Equivalencia BH-BMPT'!$D$45,IF(J132=45,'Equivalencia BH-BMPT'!$D$46,"No ha seleccionado un número de programa")))))))))))))))))))))))))))))))))))))))))))))</f>
        <v>Gobernanza e influencia local, regional e internacional</v>
      </c>
      <c r="L132" s="147" t="s">
        <v>282</v>
      </c>
      <c r="M132" s="142">
        <v>79048688</v>
      </c>
      <c r="N132" s="148" t="s">
        <v>634</v>
      </c>
      <c r="O132" s="149">
        <v>66000000</v>
      </c>
      <c r="P132" s="150"/>
      <c r="Q132" s="151"/>
      <c r="R132" s="151">
        <v>1</v>
      </c>
      <c r="S132" s="151">
        <v>4000000</v>
      </c>
      <c r="T132" s="149">
        <f t="shared" si="9"/>
        <v>70000000</v>
      </c>
      <c r="U132" s="149">
        <v>60000000</v>
      </c>
      <c r="V132" s="152">
        <v>43125</v>
      </c>
      <c r="W132" s="152">
        <v>43132</v>
      </c>
      <c r="X132" s="152">
        <v>43465</v>
      </c>
      <c r="Y132" s="142">
        <v>330</v>
      </c>
      <c r="Z132" s="142">
        <v>20</v>
      </c>
      <c r="AA132" s="153"/>
      <c r="AB132" s="142"/>
      <c r="AC132" s="142" t="s">
        <v>954</v>
      </c>
      <c r="AD132" s="142"/>
      <c r="AE132" s="142"/>
      <c r="AF132" s="154">
        <f t="shared" si="8"/>
        <v>0.8571428571428571</v>
      </c>
      <c r="AG132" s="155"/>
      <c r="AH132" s="155" t="b">
        <f t="shared" si="7"/>
        <v>0</v>
      </c>
      <c r="AI132" s="156"/>
      <c r="AJ132" s="158"/>
      <c r="AK132" s="156"/>
    </row>
    <row r="133" spans="1:37" s="157" customFormat="1" ht="44.25" customHeight="1" thickBot="1" x14ac:dyDescent="0.3">
      <c r="A133" s="142">
        <v>125</v>
      </c>
      <c r="B133" s="142">
        <v>2018</v>
      </c>
      <c r="C133" s="143" t="s">
        <v>948</v>
      </c>
      <c r="D133" s="142">
        <v>5</v>
      </c>
      <c r="E133" s="143" t="str">
        <f>IF(D133=1,'Tipo '!$B$2,IF(D133=2,'Tipo '!$B$3,IF(D133=3,'Tipo '!$B$4,IF(D133=4,'Tipo '!$B$5,IF(D133=5,'Tipo '!$B$6,IF(D133=6,'Tipo '!$B$7,IF(D133=7,'Tipo '!$B$8,IF(D133=8,'Tipo '!$B$9,IF(D133=9,'Tipo '!$B$10,IF(D133=10,'Tipo '!$B$11,IF(D133=11,'Tipo '!$B$12,IF(D133=12,'Tipo '!$B$13,IF(D133=13,'Tipo '!$B$14,IF(D133=14,'Tipo '!$B$15,IF(D133=15,'Tipo '!$B$16,IF(D133=16,'Tipo '!$B$17,IF(D133=17,'Tipo '!$B$18,IF(D133=18,'Tipo '!$B$19,IF(D133=19,'Tipo '!$B$20,IF(D133=20,'Tipo '!$B$21,"No ha seleccionado un tipo de contrato válido"))))))))))))))))))))</f>
        <v>CONTRATOS DE PRESTACIÓN DE SERVICIOS PROFESIONALES Y DE APOYO A LA GESTIÓN</v>
      </c>
      <c r="F133" s="143" t="s">
        <v>107</v>
      </c>
      <c r="G133" s="143" t="s">
        <v>116</v>
      </c>
      <c r="H133" s="144" t="s">
        <v>407</v>
      </c>
      <c r="I133" s="144" t="s">
        <v>163</v>
      </c>
      <c r="J133" s="145">
        <v>45</v>
      </c>
      <c r="K133" s="146" t="str">
        <f>IF(J133=1,'Equivalencia BH-BMPT'!$D$2,IF(J133=2,'Equivalencia BH-BMPT'!$D$3,IF(J133=3,'Equivalencia BH-BMPT'!$D$4,IF(J133=4,'Equivalencia BH-BMPT'!$D$5,IF(J133=5,'Equivalencia BH-BMPT'!$D$6,IF(J133=6,'Equivalencia BH-BMPT'!$D$7,IF(J133=7,'Equivalencia BH-BMPT'!$D$8,IF(J133=8,'Equivalencia BH-BMPT'!$D$9,IF(J133=9,'Equivalencia BH-BMPT'!$D$10,IF(J133=10,'Equivalencia BH-BMPT'!$D$11,IF(J133=11,'Equivalencia BH-BMPT'!$D$12,IF(J133=12,'Equivalencia BH-BMPT'!$D$13,IF(J133=13,'Equivalencia BH-BMPT'!$D$14,IF(J133=14,'Equivalencia BH-BMPT'!$D$15,IF(J133=15,'Equivalencia BH-BMPT'!$D$16,IF(J133=16,'Equivalencia BH-BMPT'!$D$17,IF(J133=17,'Equivalencia BH-BMPT'!$D$18,IF(J133=18,'Equivalencia BH-BMPT'!$D$19,IF(J133=19,'Equivalencia BH-BMPT'!$D$20,IF(J133=20,'Equivalencia BH-BMPT'!$D$21,IF(J133=21,'Equivalencia BH-BMPT'!$D$22,IF(J133=22,'Equivalencia BH-BMPT'!$D$23,IF(J133=23,'Equivalencia BH-BMPT'!#REF!,IF(J133=24,'Equivalencia BH-BMPT'!$D$25,IF(J133=25,'Equivalencia BH-BMPT'!$D$26,IF(J133=26,'Equivalencia BH-BMPT'!$D$27,IF(J133=27,'Equivalencia BH-BMPT'!$D$28,IF(J133=28,'Equivalencia BH-BMPT'!$D$29,IF(J133=29,'Equivalencia BH-BMPT'!$D$30,IF(J133=30,'Equivalencia BH-BMPT'!$D$31,IF(J133=31,'Equivalencia BH-BMPT'!$D$32,IF(J133=32,'Equivalencia BH-BMPT'!$D$33,IF(J133=33,'Equivalencia BH-BMPT'!$D$34,IF(J133=34,'Equivalencia BH-BMPT'!$D$35,IF(J133=35,'Equivalencia BH-BMPT'!$D$36,IF(J133=36,'Equivalencia BH-BMPT'!$D$37,IF(J133=37,'Equivalencia BH-BMPT'!$D$38,IF(J133=38,'Equivalencia BH-BMPT'!#REF!,IF(J133=39,'Equivalencia BH-BMPT'!$D$40,IF(J133=40,'Equivalencia BH-BMPT'!$D$41,IF(J133=41,'Equivalencia BH-BMPT'!$D$42,IF(J133=42,'Equivalencia BH-BMPT'!$D$43,IF(J133=43,'Equivalencia BH-BMPT'!$D$44,IF(J133=44,'Equivalencia BH-BMPT'!$D$45,IF(J133=45,'Equivalencia BH-BMPT'!$D$46,"No ha seleccionado un número de programa")))))))))))))))))))))))))))))))))))))))))))))</f>
        <v>Gobernanza e influencia local, regional e internacional</v>
      </c>
      <c r="L133" s="147" t="s">
        <v>282</v>
      </c>
      <c r="M133" s="142">
        <v>63542692</v>
      </c>
      <c r="N133" s="148" t="s">
        <v>635</v>
      </c>
      <c r="O133" s="149">
        <v>70400000</v>
      </c>
      <c r="P133" s="150"/>
      <c r="Q133" s="151"/>
      <c r="R133" s="151">
        <v>1</v>
      </c>
      <c r="S133" s="151">
        <v>4266666</v>
      </c>
      <c r="T133" s="149">
        <f t="shared" si="9"/>
        <v>74666666</v>
      </c>
      <c r="U133" s="149">
        <v>64000000</v>
      </c>
      <c r="V133" s="152">
        <v>43126</v>
      </c>
      <c r="W133" s="152">
        <v>43132</v>
      </c>
      <c r="X133" s="152">
        <v>43465</v>
      </c>
      <c r="Y133" s="142">
        <v>330</v>
      </c>
      <c r="Z133" s="142">
        <v>19.999996875000001</v>
      </c>
      <c r="AA133" s="153"/>
      <c r="AB133" s="142"/>
      <c r="AC133" s="142" t="s">
        <v>954</v>
      </c>
      <c r="AD133" s="142"/>
      <c r="AE133" s="142"/>
      <c r="AF133" s="154">
        <f t="shared" si="8"/>
        <v>0.85714286479591839</v>
      </c>
      <c r="AG133" s="155"/>
      <c r="AH133" s="155" t="b">
        <f t="shared" si="7"/>
        <v>0</v>
      </c>
      <c r="AI133" s="156"/>
      <c r="AJ133" s="158"/>
      <c r="AK133" s="156"/>
    </row>
    <row r="134" spans="1:37" s="157" customFormat="1" ht="44.25" customHeight="1" thickBot="1" x14ac:dyDescent="0.3">
      <c r="A134" s="142">
        <v>126</v>
      </c>
      <c r="B134" s="142">
        <v>2018</v>
      </c>
      <c r="C134" s="143" t="s">
        <v>947</v>
      </c>
      <c r="D134" s="142">
        <v>5</v>
      </c>
      <c r="E134" s="143" t="str">
        <f>IF(D134=1,'Tipo '!$B$2,IF(D134=2,'Tipo '!$B$3,IF(D134=3,'Tipo '!$B$4,IF(D134=4,'Tipo '!$B$5,IF(D134=5,'Tipo '!$B$6,IF(D134=6,'Tipo '!$B$7,IF(D134=7,'Tipo '!$B$8,IF(D134=8,'Tipo '!$B$9,IF(D134=9,'Tipo '!$B$10,IF(D134=10,'Tipo '!$B$11,IF(D134=11,'Tipo '!$B$12,IF(D134=12,'Tipo '!$B$13,IF(D134=13,'Tipo '!$B$14,IF(D134=14,'Tipo '!$B$15,IF(D134=15,'Tipo '!$B$16,IF(D134=16,'Tipo '!$B$17,IF(D134=17,'Tipo '!$B$18,IF(D134=18,'Tipo '!$B$19,IF(D134=19,'Tipo '!$B$20,IF(D134=20,'Tipo '!$B$21,"No ha seleccionado un tipo de contrato válido"))))))))))))))))))))</f>
        <v>CONTRATOS DE PRESTACIÓN DE SERVICIOS PROFESIONALES Y DE APOYO A LA GESTIÓN</v>
      </c>
      <c r="F134" s="143" t="s">
        <v>107</v>
      </c>
      <c r="G134" s="143" t="s">
        <v>116</v>
      </c>
      <c r="H134" s="144" t="s">
        <v>408</v>
      </c>
      <c r="I134" s="144" t="s">
        <v>163</v>
      </c>
      <c r="J134" s="145">
        <v>45</v>
      </c>
      <c r="K134" s="146" t="str">
        <f>IF(J134=1,'Equivalencia BH-BMPT'!$D$2,IF(J134=2,'Equivalencia BH-BMPT'!$D$3,IF(J134=3,'Equivalencia BH-BMPT'!$D$4,IF(J134=4,'Equivalencia BH-BMPT'!$D$5,IF(J134=5,'Equivalencia BH-BMPT'!$D$6,IF(J134=6,'Equivalencia BH-BMPT'!$D$7,IF(J134=7,'Equivalencia BH-BMPT'!$D$8,IF(J134=8,'Equivalencia BH-BMPT'!$D$9,IF(J134=9,'Equivalencia BH-BMPT'!$D$10,IF(J134=10,'Equivalencia BH-BMPT'!$D$11,IF(J134=11,'Equivalencia BH-BMPT'!$D$12,IF(J134=12,'Equivalencia BH-BMPT'!$D$13,IF(J134=13,'Equivalencia BH-BMPT'!$D$14,IF(J134=14,'Equivalencia BH-BMPT'!$D$15,IF(J134=15,'Equivalencia BH-BMPT'!$D$16,IF(J134=16,'Equivalencia BH-BMPT'!$D$17,IF(J134=17,'Equivalencia BH-BMPT'!$D$18,IF(J134=18,'Equivalencia BH-BMPT'!$D$19,IF(J134=19,'Equivalencia BH-BMPT'!$D$20,IF(J134=20,'Equivalencia BH-BMPT'!$D$21,IF(J134=21,'Equivalencia BH-BMPT'!$D$22,IF(J134=22,'Equivalencia BH-BMPT'!$D$23,IF(J134=23,'Equivalencia BH-BMPT'!#REF!,IF(J134=24,'Equivalencia BH-BMPT'!$D$25,IF(J134=25,'Equivalencia BH-BMPT'!$D$26,IF(J134=26,'Equivalencia BH-BMPT'!$D$27,IF(J134=27,'Equivalencia BH-BMPT'!$D$28,IF(J134=28,'Equivalencia BH-BMPT'!$D$29,IF(J134=29,'Equivalencia BH-BMPT'!$D$30,IF(J134=30,'Equivalencia BH-BMPT'!$D$31,IF(J134=31,'Equivalencia BH-BMPT'!$D$32,IF(J134=32,'Equivalencia BH-BMPT'!$D$33,IF(J134=33,'Equivalencia BH-BMPT'!$D$34,IF(J134=34,'Equivalencia BH-BMPT'!$D$35,IF(J134=35,'Equivalencia BH-BMPT'!$D$36,IF(J134=36,'Equivalencia BH-BMPT'!$D$37,IF(J134=37,'Equivalencia BH-BMPT'!$D$38,IF(J134=38,'Equivalencia BH-BMPT'!#REF!,IF(J134=39,'Equivalencia BH-BMPT'!$D$40,IF(J134=40,'Equivalencia BH-BMPT'!$D$41,IF(J134=41,'Equivalencia BH-BMPT'!$D$42,IF(J134=42,'Equivalencia BH-BMPT'!$D$43,IF(J134=43,'Equivalencia BH-BMPT'!$D$44,IF(J134=44,'Equivalencia BH-BMPT'!$D$45,IF(J134=45,'Equivalencia BH-BMPT'!$D$46,"No ha seleccionado un número de programa")))))))))))))))))))))))))))))))))))))))))))))</f>
        <v>Gobernanza e influencia local, regional e internacional</v>
      </c>
      <c r="L134" s="147" t="s">
        <v>282</v>
      </c>
      <c r="M134" s="142">
        <v>79407683</v>
      </c>
      <c r="N134" s="148" t="s">
        <v>636</v>
      </c>
      <c r="O134" s="149">
        <v>36000000</v>
      </c>
      <c r="P134" s="150"/>
      <c r="Q134" s="151"/>
      <c r="R134" s="151"/>
      <c r="S134" s="151"/>
      <c r="T134" s="149">
        <f t="shared" si="9"/>
        <v>36000000</v>
      </c>
      <c r="U134" s="149">
        <v>30000000</v>
      </c>
      <c r="V134" s="152">
        <v>43126</v>
      </c>
      <c r="W134" s="152">
        <v>43132</v>
      </c>
      <c r="X134" s="152">
        <v>43312</v>
      </c>
      <c r="Y134" s="142">
        <v>180</v>
      </c>
      <c r="Z134" s="142">
        <v>0</v>
      </c>
      <c r="AA134" s="153"/>
      <c r="AB134" s="142"/>
      <c r="AC134" s="142" t="s">
        <v>954</v>
      </c>
      <c r="AD134" s="142"/>
      <c r="AE134" s="142"/>
      <c r="AF134" s="154">
        <f t="shared" si="8"/>
        <v>0.83333333333333337</v>
      </c>
      <c r="AG134" s="155"/>
      <c r="AH134" s="155" t="b">
        <f t="shared" si="7"/>
        <v>0</v>
      </c>
      <c r="AI134" s="156"/>
      <c r="AJ134" s="158"/>
      <c r="AK134" s="156"/>
    </row>
    <row r="135" spans="1:37" s="157" customFormat="1" ht="44.25" customHeight="1" thickBot="1" x14ac:dyDescent="0.3">
      <c r="A135" s="142">
        <v>127</v>
      </c>
      <c r="B135" s="142">
        <v>2018</v>
      </c>
      <c r="C135" s="143" t="s">
        <v>946</v>
      </c>
      <c r="D135" s="142">
        <v>5</v>
      </c>
      <c r="E135" s="143" t="str">
        <f>IF(D135=1,'Tipo '!$B$2,IF(D135=2,'Tipo '!$B$3,IF(D135=3,'Tipo '!$B$4,IF(D135=4,'Tipo '!$B$5,IF(D135=5,'Tipo '!$B$6,IF(D135=6,'Tipo '!$B$7,IF(D135=7,'Tipo '!$B$8,IF(D135=8,'Tipo '!$B$9,IF(D135=9,'Tipo '!$B$10,IF(D135=10,'Tipo '!$B$11,IF(D135=11,'Tipo '!$B$12,IF(D135=12,'Tipo '!$B$13,IF(D135=13,'Tipo '!$B$14,IF(D135=14,'Tipo '!$B$15,IF(D135=15,'Tipo '!$B$16,IF(D135=16,'Tipo '!$B$17,IF(D135=17,'Tipo '!$B$18,IF(D135=18,'Tipo '!$B$19,IF(D135=19,'Tipo '!$B$20,IF(D135=20,'Tipo '!$B$21,"No ha seleccionado un tipo de contrato válido"))))))))))))))))))))</f>
        <v>CONTRATOS DE PRESTACIÓN DE SERVICIOS PROFESIONALES Y DE APOYO A LA GESTIÓN</v>
      </c>
      <c r="F135" s="143" t="s">
        <v>107</v>
      </c>
      <c r="G135" s="143" t="s">
        <v>116</v>
      </c>
      <c r="H135" s="144" t="s">
        <v>409</v>
      </c>
      <c r="I135" s="144" t="s">
        <v>163</v>
      </c>
      <c r="J135" s="145">
        <v>45</v>
      </c>
      <c r="K135" s="146" t="str">
        <f>IF(J135=1,'Equivalencia BH-BMPT'!$D$2,IF(J135=2,'Equivalencia BH-BMPT'!$D$3,IF(J135=3,'Equivalencia BH-BMPT'!$D$4,IF(J135=4,'Equivalencia BH-BMPT'!$D$5,IF(J135=5,'Equivalencia BH-BMPT'!$D$6,IF(J135=6,'Equivalencia BH-BMPT'!$D$7,IF(J135=7,'Equivalencia BH-BMPT'!$D$8,IF(J135=8,'Equivalencia BH-BMPT'!$D$9,IF(J135=9,'Equivalencia BH-BMPT'!$D$10,IF(J135=10,'Equivalencia BH-BMPT'!$D$11,IF(J135=11,'Equivalencia BH-BMPT'!$D$12,IF(J135=12,'Equivalencia BH-BMPT'!$D$13,IF(J135=13,'Equivalencia BH-BMPT'!$D$14,IF(J135=14,'Equivalencia BH-BMPT'!$D$15,IF(J135=15,'Equivalencia BH-BMPT'!$D$16,IF(J135=16,'Equivalencia BH-BMPT'!$D$17,IF(J135=17,'Equivalencia BH-BMPT'!$D$18,IF(J135=18,'Equivalencia BH-BMPT'!$D$19,IF(J135=19,'Equivalencia BH-BMPT'!$D$20,IF(J135=20,'Equivalencia BH-BMPT'!$D$21,IF(J135=21,'Equivalencia BH-BMPT'!$D$22,IF(J135=22,'Equivalencia BH-BMPT'!$D$23,IF(J135=23,'Equivalencia BH-BMPT'!#REF!,IF(J135=24,'Equivalencia BH-BMPT'!$D$25,IF(J135=25,'Equivalencia BH-BMPT'!$D$26,IF(J135=26,'Equivalencia BH-BMPT'!$D$27,IF(J135=27,'Equivalencia BH-BMPT'!$D$28,IF(J135=28,'Equivalencia BH-BMPT'!$D$29,IF(J135=29,'Equivalencia BH-BMPT'!$D$30,IF(J135=30,'Equivalencia BH-BMPT'!$D$31,IF(J135=31,'Equivalencia BH-BMPT'!$D$32,IF(J135=32,'Equivalencia BH-BMPT'!$D$33,IF(J135=33,'Equivalencia BH-BMPT'!$D$34,IF(J135=34,'Equivalencia BH-BMPT'!$D$35,IF(J135=35,'Equivalencia BH-BMPT'!$D$36,IF(J135=36,'Equivalencia BH-BMPT'!$D$37,IF(J135=37,'Equivalencia BH-BMPT'!$D$38,IF(J135=38,'Equivalencia BH-BMPT'!#REF!,IF(J135=39,'Equivalencia BH-BMPT'!$D$40,IF(J135=40,'Equivalencia BH-BMPT'!$D$41,IF(J135=41,'Equivalencia BH-BMPT'!$D$42,IF(J135=42,'Equivalencia BH-BMPT'!$D$43,IF(J135=43,'Equivalencia BH-BMPT'!$D$44,IF(J135=44,'Equivalencia BH-BMPT'!$D$45,IF(J135=45,'Equivalencia BH-BMPT'!$D$46,"No ha seleccionado un número de programa")))))))))))))))))))))))))))))))))))))))))))))</f>
        <v>Gobernanza e influencia local, regional e internacional</v>
      </c>
      <c r="L135" s="147" t="s">
        <v>282</v>
      </c>
      <c r="M135" s="142">
        <v>52412962</v>
      </c>
      <c r="N135" s="148" t="s">
        <v>783</v>
      </c>
      <c r="O135" s="149">
        <v>70400000</v>
      </c>
      <c r="P135" s="150"/>
      <c r="Q135" s="151"/>
      <c r="R135" s="151">
        <v>1</v>
      </c>
      <c r="S135" s="151">
        <v>4266666</v>
      </c>
      <c r="T135" s="149">
        <f t="shared" si="9"/>
        <v>74666666</v>
      </c>
      <c r="U135" s="149">
        <v>64000000</v>
      </c>
      <c r="V135" s="152">
        <v>43126</v>
      </c>
      <c r="W135" s="152">
        <v>43132</v>
      </c>
      <c r="X135" s="152">
        <v>43465</v>
      </c>
      <c r="Y135" s="142">
        <v>330</v>
      </c>
      <c r="Z135" s="142">
        <v>19.999996875000001</v>
      </c>
      <c r="AA135" s="153"/>
      <c r="AB135" s="142"/>
      <c r="AC135" s="142" t="s">
        <v>954</v>
      </c>
      <c r="AD135" s="142"/>
      <c r="AE135" s="142"/>
      <c r="AF135" s="154">
        <f t="shared" si="8"/>
        <v>0.85714286479591839</v>
      </c>
      <c r="AG135" s="155"/>
      <c r="AH135" s="155" t="b">
        <f t="shared" si="7"/>
        <v>0</v>
      </c>
      <c r="AI135" s="156"/>
      <c r="AJ135" s="158"/>
      <c r="AK135" s="156"/>
    </row>
    <row r="136" spans="1:37" s="157" customFormat="1" ht="44.25" customHeight="1" thickBot="1" x14ac:dyDescent="0.3">
      <c r="A136" s="142">
        <v>128</v>
      </c>
      <c r="B136" s="142">
        <v>2018</v>
      </c>
      <c r="C136" s="143" t="s">
        <v>945</v>
      </c>
      <c r="D136" s="142">
        <v>5</v>
      </c>
      <c r="E136" s="143" t="str">
        <f>IF(D136=1,'Tipo '!$B$2,IF(D136=2,'Tipo '!$B$3,IF(D136=3,'Tipo '!$B$4,IF(D136=4,'Tipo '!$B$5,IF(D136=5,'Tipo '!$B$6,IF(D136=6,'Tipo '!$B$7,IF(D136=7,'Tipo '!$B$8,IF(D136=8,'Tipo '!$B$9,IF(D136=9,'Tipo '!$B$10,IF(D136=10,'Tipo '!$B$11,IF(D136=11,'Tipo '!$B$12,IF(D136=12,'Tipo '!$B$13,IF(D136=13,'Tipo '!$B$14,IF(D136=14,'Tipo '!$B$15,IF(D136=15,'Tipo '!$B$16,IF(D136=16,'Tipo '!$B$17,IF(D136=17,'Tipo '!$B$18,IF(D136=18,'Tipo '!$B$19,IF(D136=19,'Tipo '!$B$20,IF(D136=20,'Tipo '!$B$21,"No ha seleccionado un tipo de contrato válido"))))))))))))))))))))</f>
        <v>CONTRATOS DE PRESTACIÓN DE SERVICIOS PROFESIONALES Y DE APOYO A LA GESTIÓN</v>
      </c>
      <c r="F136" s="143" t="s">
        <v>107</v>
      </c>
      <c r="G136" s="143" t="s">
        <v>116</v>
      </c>
      <c r="H136" s="144" t="s">
        <v>410</v>
      </c>
      <c r="I136" s="144" t="s">
        <v>163</v>
      </c>
      <c r="J136" s="145">
        <v>45</v>
      </c>
      <c r="K136" s="146" t="str">
        <f>IF(J136=1,'Equivalencia BH-BMPT'!$D$2,IF(J136=2,'Equivalencia BH-BMPT'!$D$3,IF(J136=3,'Equivalencia BH-BMPT'!$D$4,IF(J136=4,'Equivalencia BH-BMPT'!$D$5,IF(J136=5,'Equivalencia BH-BMPT'!$D$6,IF(J136=6,'Equivalencia BH-BMPT'!$D$7,IF(J136=7,'Equivalencia BH-BMPT'!$D$8,IF(J136=8,'Equivalencia BH-BMPT'!$D$9,IF(J136=9,'Equivalencia BH-BMPT'!$D$10,IF(J136=10,'Equivalencia BH-BMPT'!$D$11,IF(J136=11,'Equivalencia BH-BMPT'!$D$12,IF(J136=12,'Equivalencia BH-BMPT'!$D$13,IF(J136=13,'Equivalencia BH-BMPT'!$D$14,IF(J136=14,'Equivalencia BH-BMPT'!$D$15,IF(J136=15,'Equivalencia BH-BMPT'!$D$16,IF(J136=16,'Equivalencia BH-BMPT'!$D$17,IF(J136=17,'Equivalencia BH-BMPT'!$D$18,IF(J136=18,'Equivalencia BH-BMPT'!$D$19,IF(J136=19,'Equivalencia BH-BMPT'!$D$20,IF(J136=20,'Equivalencia BH-BMPT'!$D$21,IF(J136=21,'Equivalencia BH-BMPT'!$D$22,IF(J136=22,'Equivalencia BH-BMPT'!$D$23,IF(J136=23,'Equivalencia BH-BMPT'!#REF!,IF(J136=24,'Equivalencia BH-BMPT'!$D$25,IF(J136=25,'Equivalencia BH-BMPT'!$D$26,IF(J136=26,'Equivalencia BH-BMPT'!$D$27,IF(J136=27,'Equivalencia BH-BMPT'!$D$28,IF(J136=28,'Equivalencia BH-BMPT'!$D$29,IF(J136=29,'Equivalencia BH-BMPT'!$D$30,IF(J136=30,'Equivalencia BH-BMPT'!$D$31,IF(J136=31,'Equivalencia BH-BMPT'!$D$32,IF(J136=32,'Equivalencia BH-BMPT'!$D$33,IF(J136=33,'Equivalencia BH-BMPT'!$D$34,IF(J136=34,'Equivalencia BH-BMPT'!$D$35,IF(J136=35,'Equivalencia BH-BMPT'!$D$36,IF(J136=36,'Equivalencia BH-BMPT'!$D$37,IF(J136=37,'Equivalencia BH-BMPT'!$D$38,IF(J136=38,'Equivalencia BH-BMPT'!#REF!,IF(J136=39,'Equivalencia BH-BMPT'!$D$40,IF(J136=40,'Equivalencia BH-BMPT'!$D$41,IF(J136=41,'Equivalencia BH-BMPT'!$D$42,IF(J136=42,'Equivalencia BH-BMPT'!$D$43,IF(J136=43,'Equivalencia BH-BMPT'!$D$44,IF(J136=44,'Equivalencia BH-BMPT'!$D$45,IF(J136=45,'Equivalencia BH-BMPT'!$D$46,"No ha seleccionado un número de programa")))))))))))))))))))))))))))))))))))))))))))))</f>
        <v>Gobernanza e influencia local, regional e internacional</v>
      </c>
      <c r="L136" s="147" t="s">
        <v>282</v>
      </c>
      <c r="M136" s="142">
        <v>79996671</v>
      </c>
      <c r="N136" s="148" t="s">
        <v>637</v>
      </c>
      <c r="O136" s="149">
        <v>36000000</v>
      </c>
      <c r="P136" s="150"/>
      <c r="Q136" s="151"/>
      <c r="R136" s="151">
        <v>1</v>
      </c>
      <c r="S136" s="151">
        <v>6000000</v>
      </c>
      <c r="T136" s="149">
        <f t="shared" si="9"/>
        <v>42000000</v>
      </c>
      <c r="U136" s="149">
        <v>36000000</v>
      </c>
      <c r="V136" s="152">
        <v>43126</v>
      </c>
      <c r="W136" s="152">
        <v>43132</v>
      </c>
      <c r="X136" s="152">
        <v>43312</v>
      </c>
      <c r="Y136" s="142">
        <v>180</v>
      </c>
      <c r="Z136" s="142">
        <v>54.999999999999993</v>
      </c>
      <c r="AA136" s="153"/>
      <c r="AB136" s="142"/>
      <c r="AC136" s="142" t="s">
        <v>954</v>
      </c>
      <c r="AD136" s="142"/>
      <c r="AE136" s="142"/>
      <c r="AF136" s="154">
        <f t="shared" si="8"/>
        <v>0.8571428571428571</v>
      </c>
      <c r="AG136" s="155"/>
      <c r="AH136" s="155" t="b">
        <f t="shared" si="7"/>
        <v>0</v>
      </c>
      <c r="AI136" s="156"/>
      <c r="AJ136" s="158"/>
      <c r="AK136" s="156"/>
    </row>
    <row r="137" spans="1:37" s="157" customFormat="1" ht="44.25" customHeight="1" thickBot="1" x14ac:dyDescent="0.3">
      <c r="A137" s="142">
        <v>129</v>
      </c>
      <c r="B137" s="142">
        <v>2018</v>
      </c>
      <c r="C137" s="143" t="s">
        <v>944</v>
      </c>
      <c r="D137" s="142">
        <v>5</v>
      </c>
      <c r="E137" s="143" t="str">
        <f>IF(D137=1,'Tipo '!$B$2,IF(D137=2,'Tipo '!$B$3,IF(D137=3,'Tipo '!$B$4,IF(D137=4,'Tipo '!$B$5,IF(D137=5,'Tipo '!$B$6,IF(D137=6,'Tipo '!$B$7,IF(D137=7,'Tipo '!$B$8,IF(D137=8,'Tipo '!$B$9,IF(D137=9,'Tipo '!$B$10,IF(D137=10,'Tipo '!$B$11,IF(D137=11,'Tipo '!$B$12,IF(D137=12,'Tipo '!$B$13,IF(D137=13,'Tipo '!$B$14,IF(D137=14,'Tipo '!$B$15,IF(D137=15,'Tipo '!$B$16,IF(D137=16,'Tipo '!$B$17,IF(D137=17,'Tipo '!$B$18,IF(D137=18,'Tipo '!$B$19,IF(D137=19,'Tipo '!$B$20,IF(D137=20,'Tipo '!$B$21,"No ha seleccionado un tipo de contrato válido"))))))))))))))))))))</f>
        <v>CONTRATOS DE PRESTACIÓN DE SERVICIOS PROFESIONALES Y DE APOYO A LA GESTIÓN</v>
      </c>
      <c r="F137" s="143" t="s">
        <v>107</v>
      </c>
      <c r="G137" s="143" t="s">
        <v>116</v>
      </c>
      <c r="H137" s="144" t="s">
        <v>411</v>
      </c>
      <c r="I137" s="144" t="s">
        <v>163</v>
      </c>
      <c r="J137" s="145">
        <v>45</v>
      </c>
      <c r="K137" s="146" t="str">
        <f>IF(J137=1,'Equivalencia BH-BMPT'!$D$2,IF(J137=2,'Equivalencia BH-BMPT'!$D$3,IF(J137=3,'Equivalencia BH-BMPT'!$D$4,IF(J137=4,'Equivalencia BH-BMPT'!$D$5,IF(J137=5,'Equivalencia BH-BMPT'!$D$6,IF(J137=6,'Equivalencia BH-BMPT'!$D$7,IF(J137=7,'Equivalencia BH-BMPT'!$D$8,IF(J137=8,'Equivalencia BH-BMPT'!$D$9,IF(J137=9,'Equivalencia BH-BMPT'!$D$10,IF(J137=10,'Equivalencia BH-BMPT'!$D$11,IF(J137=11,'Equivalencia BH-BMPT'!$D$12,IF(J137=12,'Equivalencia BH-BMPT'!$D$13,IF(J137=13,'Equivalencia BH-BMPT'!$D$14,IF(J137=14,'Equivalencia BH-BMPT'!$D$15,IF(J137=15,'Equivalencia BH-BMPT'!$D$16,IF(J137=16,'Equivalencia BH-BMPT'!$D$17,IF(J137=17,'Equivalencia BH-BMPT'!$D$18,IF(J137=18,'Equivalencia BH-BMPT'!$D$19,IF(J137=19,'Equivalencia BH-BMPT'!$D$20,IF(J137=20,'Equivalencia BH-BMPT'!$D$21,IF(J137=21,'Equivalencia BH-BMPT'!$D$22,IF(J137=22,'Equivalencia BH-BMPT'!$D$23,IF(J137=23,'Equivalencia BH-BMPT'!#REF!,IF(J137=24,'Equivalencia BH-BMPT'!$D$25,IF(J137=25,'Equivalencia BH-BMPT'!$D$26,IF(J137=26,'Equivalencia BH-BMPT'!$D$27,IF(J137=27,'Equivalencia BH-BMPT'!$D$28,IF(J137=28,'Equivalencia BH-BMPT'!$D$29,IF(J137=29,'Equivalencia BH-BMPT'!$D$30,IF(J137=30,'Equivalencia BH-BMPT'!$D$31,IF(J137=31,'Equivalencia BH-BMPT'!$D$32,IF(J137=32,'Equivalencia BH-BMPT'!$D$33,IF(J137=33,'Equivalencia BH-BMPT'!$D$34,IF(J137=34,'Equivalencia BH-BMPT'!$D$35,IF(J137=35,'Equivalencia BH-BMPT'!$D$36,IF(J137=36,'Equivalencia BH-BMPT'!$D$37,IF(J137=37,'Equivalencia BH-BMPT'!$D$38,IF(J137=38,'Equivalencia BH-BMPT'!#REF!,IF(J137=39,'Equivalencia BH-BMPT'!$D$40,IF(J137=40,'Equivalencia BH-BMPT'!$D$41,IF(J137=41,'Equivalencia BH-BMPT'!$D$42,IF(J137=42,'Equivalencia BH-BMPT'!$D$43,IF(J137=43,'Equivalencia BH-BMPT'!$D$44,IF(J137=44,'Equivalencia BH-BMPT'!$D$45,IF(J137=45,'Equivalencia BH-BMPT'!$D$46,"No ha seleccionado un número de programa")))))))))))))))))))))))))))))))))))))))))))))</f>
        <v>Gobernanza e influencia local, regional e internacional</v>
      </c>
      <c r="L137" s="147" t="s">
        <v>282</v>
      </c>
      <c r="M137" s="142">
        <v>79692076</v>
      </c>
      <c r="N137" s="148" t="s">
        <v>784</v>
      </c>
      <c r="O137" s="149">
        <v>102245000</v>
      </c>
      <c r="P137" s="150"/>
      <c r="Q137" s="151"/>
      <c r="R137" s="151"/>
      <c r="S137" s="151"/>
      <c r="T137" s="149">
        <f t="shared" si="9"/>
        <v>102245000</v>
      </c>
      <c r="U137" s="149">
        <v>92950000</v>
      </c>
      <c r="V137" s="152">
        <v>43125</v>
      </c>
      <c r="W137" s="152">
        <v>43132</v>
      </c>
      <c r="X137" s="152">
        <v>43465</v>
      </c>
      <c r="Y137" s="142">
        <v>330</v>
      </c>
      <c r="Z137" s="142">
        <v>0</v>
      </c>
      <c r="AA137" s="153"/>
      <c r="AB137" s="142"/>
      <c r="AC137" s="142" t="s">
        <v>954</v>
      </c>
      <c r="AD137" s="142"/>
      <c r="AE137" s="142"/>
      <c r="AF137" s="154">
        <f t="shared" si="8"/>
        <v>0.90909090909090906</v>
      </c>
      <c r="AG137" s="155"/>
      <c r="AH137" s="155" t="b">
        <f t="shared" si="7"/>
        <v>0</v>
      </c>
      <c r="AI137" s="156"/>
      <c r="AJ137" s="158"/>
      <c r="AK137" s="156"/>
    </row>
    <row r="138" spans="1:37" s="157" customFormat="1" ht="44.25" customHeight="1" thickBot="1" x14ac:dyDescent="0.3">
      <c r="A138" s="142">
        <v>130</v>
      </c>
      <c r="B138" s="142">
        <v>2018</v>
      </c>
      <c r="C138" s="143" t="s">
        <v>943</v>
      </c>
      <c r="D138" s="142">
        <v>5</v>
      </c>
      <c r="E138" s="143" t="str">
        <f>IF(D138=1,'Tipo '!$B$2,IF(D138=2,'Tipo '!$B$3,IF(D138=3,'Tipo '!$B$4,IF(D138=4,'Tipo '!$B$5,IF(D138=5,'Tipo '!$B$6,IF(D138=6,'Tipo '!$B$7,IF(D138=7,'Tipo '!$B$8,IF(D138=8,'Tipo '!$B$9,IF(D138=9,'Tipo '!$B$10,IF(D138=10,'Tipo '!$B$11,IF(D138=11,'Tipo '!$B$12,IF(D138=12,'Tipo '!$B$13,IF(D138=13,'Tipo '!$B$14,IF(D138=14,'Tipo '!$B$15,IF(D138=15,'Tipo '!$B$16,IF(D138=16,'Tipo '!$B$17,IF(D138=17,'Tipo '!$B$18,IF(D138=18,'Tipo '!$B$19,IF(D138=19,'Tipo '!$B$20,IF(D138=20,'Tipo '!$B$21,"No ha seleccionado un tipo de contrato válido"))))))))))))))))))))</f>
        <v>CONTRATOS DE PRESTACIÓN DE SERVICIOS PROFESIONALES Y DE APOYO A LA GESTIÓN</v>
      </c>
      <c r="F138" s="143" t="s">
        <v>107</v>
      </c>
      <c r="G138" s="143" t="s">
        <v>116</v>
      </c>
      <c r="H138" s="144" t="s">
        <v>412</v>
      </c>
      <c r="I138" s="144" t="s">
        <v>163</v>
      </c>
      <c r="J138" s="145">
        <v>45</v>
      </c>
      <c r="K138" s="146" t="str">
        <f>IF(J138=1,'Equivalencia BH-BMPT'!$D$2,IF(J138=2,'Equivalencia BH-BMPT'!$D$3,IF(J138=3,'Equivalencia BH-BMPT'!$D$4,IF(J138=4,'Equivalencia BH-BMPT'!$D$5,IF(J138=5,'Equivalencia BH-BMPT'!$D$6,IF(J138=6,'Equivalencia BH-BMPT'!$D$7,IF(J138=7,'Equivalencia BH-BMPT'!$D$8,IF(J138=8,'Equivalencia BH-BMPT'!$D$9,IF(J138=9,'Equivalencia BH-BMPT'!$D$10,IF(J138=10,'Equivalencia BH-BMPT'!$D$11,IF(J138=11,'Equivalencia BH-BMPT'!$D$12,IF(J138=12,'Equivalencia BH-BMPT'!$D$13,IF(J138=13,'Equivalencia BH-BMPT'!$D$14,IF(J138=14,'Equivalencia BH-BMPT'!$D$15,IF(J138=15,'Equivalencia BH-BMPT'!$D$16,IF(J138=16,'Equivalencia BH-BMPT'!$D$17,IF(J138=17,'Equivalencia BH-BMPT'!$D$18,IF(J138=18,'Equivalencia BH-BMPT'!$D$19,IF(J138=19,'Equivalencia BH-BMPT'!$D$20,IF(J138=20,'Equivalencia BH-BMPT'!$D$21,IF(J138=21,'Equivalencia BH-BMPT'!$D$22,IF(J138=22,'Equivalencia BH-BMPT'!$D$23,IF(J138=23,'Equivalencia BH-BMPT'!#REF!,IF(J138=24,'Equivalencia BH-BMPT'!$D$25,IF(J138=25,'Equivalencia BH-BMPT'!$D$26,IF(J138=26,'Equivalencia BH-BMPT'!$D$27,IF(J138=27,'Equivalencia BH-BMPT'!$D$28,IF(J138=28,'Equivalencia BH-BMPT'!$D$29,IF(J138=29,'Equivalencia BH-BMPT'!$D$30,IF(J138=30,'Equivalencia BH-BMPT'!$D$31,IF(J138=31,'Equivalencia BH-BMPT'!$D$32,IF(J138=32,'Equivalencia BH-BMPT'!$D$33,IF(J138=33,'Equivalencia BH-BMPT'!$D$34,IF(J138=34,'Equivalencia BH-BMPT'!$D$35,IF(J138=35,'Equivalencia BH-BMPT'!$D$36,IF(J138=36,'Equivalencia BH-BMPT'!$D$37,IF(J138=37,'Equivalencia BH-BMPT'!$D$38,IF(J138=38,'Equivalencia BH-BMPT'!#REF!,IF(J138=39,'Equivalencia BH-BMPT'!$D$40,IF(J138=40,'Equivalencia BH-BMPT'!$D$41,IF(J138=41,'Equivalencia BH-BMPT'!$D$42,IF(J138=42,'Equivalencia BH-BMPT'!$D$43,IF(J138=43,'Equivalencia BH-BMPT'!$D$44,IF(J138=44,'Equivalencia BH-BMPT'!$D$45,IF(J138=45,'Equivalencia BH-BMPT'!$D$46,"No ha seleccionado un número de programa")))))))))))))))))))))))))))))))))))))))))))))</f>
        <v>Gobernanza e influencia local, regional e internacional</v>
      </c>
      <c r="L138" s="147" t="s">
        <v>282</v>
      </c>
      <c r="M138" s="142">
        <v>1021872238</v>
      </c>
      <c r="N138" s="148" t="s">
        <v>638</v>
      </c>
      <c r="O138" s="149">
        <v>52800000</v>
      </c>
      <c r="P138" s="150"/>
      <c r="Q138" s="151"/>
      <c r="R138" s="151">
        <v>1</v>
      </c>
      <c r="S138" s="151">
        <v>3200000</v>
      </c>
      <c r="T138" s="149">
        <f t="shared" si="9"/>
        <v>56000000</v>
      </c>
      <c r="U138" s="149">
        <v>48000000</v>
      </c>
      <c r="V138" s="152">
        <v>43126</v>
      </c>
      <c r="W138" s="152">
        <v>43132</v>
      </c>
      <c r="X138" s="152">
        <v>43465</v>
      </c>
      <c r="Y138" s="142">
        <v>330</v>
      </c>
      <c r="Z138" s="142">
        <v>20</v>
      </c>
      <c r="AA138" s="153"/>
      <c r="AB138" s="142"/>
      <c r="AC138" s="142" t="s">
        <v>954</v>
      </c>
      <c r="AD138" s="142"/>
      <c r="AE138" s="142"/>
      <c r="AF138" s="154">
        <f t="shared" si="8"/>
        <v>0.8571428571428571</v>
      </c>
      <c r="AG138" s="155"/>
      <c r="AH138" s="155" t="b">
        <f t="shared" si="7"/>
        <v>0</v>
      </c>
      <c r="AI138" s="156"/>
      <c r="AJ138" s="158"/>
      <c r="AK138" s="156"/>
    </row>
    <row r="139" spans="1:37" s="157" customFormat="1" ht="44.25" customHeight="1" thickBot="1" x14ac:dyDescent="0.3">
      <c r="A139" s="142">
        <v>131</v>
      </c>
      <c r="B139" s="142">
        <v>2018</v>
      </c>
      <c r="C139" s="143" t="s">
        <v>942</v>
      </c>
      <c r="D139" s="142">
        <v>5</v>
      </c>
      <c r="E139" s="143" t="str">
        <f>IF(D139=1,'Tipo '!$B$2,IF(D139=2,'Tipo '!$B$3,IF(D139=3,'Tipo '!$B$4,IF(D139=4,'Tipo '!$B$5,IF(D139=5,'Tipo '!$B$6,IF(D139=6,'Tipo '!$B$7,IF(D139=7,'Tipo '!$B$8,IF(D139=8,'Tipo '!$B$9,IF(D139=9,'Tipo '!$B$10,IF(D139=10,'Tipo '!$B$11,IF(D139=11,'Tipo '!$B$12,IF(D139=12,'Tipo '!$B$13,IF(D139=13,'Tipo '!$B$14,IF(D139=14,'Tipo '!$B$15,IF(D139=15,'Tipo '!$B$16,IF(D139=16,'Tipo '!$B$17,IF(D139=17,'Tipo '!$B$18,IF(D139=18,'Tipo '!$B$19,IF(D139=19,'Tipo '!$B$20,IF(D139=20,'Tipo '!$B$21,"No ha seleccionado un tipo de contrato válido"))))))))))))))))))))</f>
        <v>CONTRATOS DE PRESTACIÓN DE SERVICIOS PROFESIONALES Y DE APOYO A LA GESTIÓN</v>
      </c>
      <c r="F139" s="143" t="s">
        <v>107</v>
      </c>
      <c r="G139" s="143" t="s">
        <v>116</v>
      </c>
      <c r="H139" s="144" t="s">
        <v>393</v>
      </c>
      <c r="I139" s="144" t="s">
        <v>163</v>
      </c>
      <c r="J139" s="145">
        <v>45</v>
      </c>
      <c r="K139" s="146" t="str">
        <f>IF(J139=1,'Equivalencia BH-BMPT'!$D$2,IF(J139=2,'Equivalencia BH-BMPT'!$D$3,IF(J139=3,'Equivalencia BH-BMPT'!$D$4,IF(J139=4,'Equivalencia BH-BMPT'!$D$5,IF(J139=5,'Equivalencia BH-BMPT'!$D$6,IF(J139=6,'Equivalencia BH-BMPT'!$D$7,IF(J139=7,'Equivalencia BH-BMPT'!$D$8,IF(J139=8,'Equivalencia BH-BMPT'!$D$9,IF(J139=9,'Equivalencia BH-BMPT'!$D$10,IF(J139=10,'Equivalencia BH-BMPT'!$D$11,IF(J139=11,'Equivalencia BH-BMPT'!$D$12,IF(J139=12,'Equivalencia BH-BMPT'!$D$13,IF(J139=13,'Equivalencia BH-BMPT'!$D$14,IF(J139=14,'Equivalencia BH-BMPT'!$D$15,IF(J139=15,'Equivalencia BH-BMPT'!$D$16,IF(J139=16,'Equivalencia BH-BMPT'!$D$17,IF(J139=17,'Equivalencia BH-BMPT'!$D$18,IF(J139=18,'Equivalencia BH-BMPT'!$D$19,IF(J139=19,'Equivalencia BH-BMPT'!$D$20,IF(J139=20,'Equivalencia BH-BMPT'!$D$21,IF(J139=21,'Equivalencia BH-BMPT'!$D$22,IF(J139=22,'Equivalencia BH-BMPT'!$D$23,IF(J139=23,'Equivalencia BH-BMPT'!#REF!,IF(J139=24,'Equivalencia BH-BMPT'!$D$25,IF(J139=25,'Equivalencia BH-BMPT'!$D$26,IF(J139=26,'Equivalencia BH-BMPT'!$D$27,IF(J139=27,'Equivalencia BH-BMPT'!$D$28,IF(J139=28,'Equivalencia BH-BMPT'!$D$29,IF(J139=29,'Equivalencia BH-BMPT'!$D$30,IF(J139=30,'Equivalencia BH-BMPT'!$D$31,IF(J139=31,'Equivalencia BH-BMPT'!$D$32,IF(J139=32,'Equivalencia BH-BMPT'!$D$33,IF(J139=33,'Equivalencia BH-BMPT'!$D$34,IF(J139=34,'Equivalencia BH-BMPT'!$D$35,IF(J139=35,'Equivalencia BH-BMPT'!$D$36,IF(J139=36,'Equivalencia BH-BMPT'!$D$37,IF(J139=37,'Equivalencia BH-BMPT'!$D$38,IF(J139=38,'Equivalencia BH-BMPT'!#REF!,IF(J139=39,'Equivalencia BH-BMPT'!$D$40,IF(J139=40,'Equivalencia BH-BMPT'!$D$41,IF(J139=41,'Equivalencia BH-BMPT'!$D$42,IF(J139=42,'Equivalencia BH-BMPT'!$D$43,IF(J139=43,'Equivalencia BH-BMPT'!$D$44,IF(J139=44,'Equivalencia BH-BMPT'!$D$45,IF(J139=45,'Equivalencia BH-BMPT'!$D$46,"No ha seleccionado un número de programa")))))))))))))))))))))))))))))))))))))))))))))</f>
        <v>Gobernanza e influencia local, regional e internacional</v>
      </c>
      <c r="L139" s="147" t="s">
        <v>282</v>
      </c>
      <c r="M139" s="142">
        <v>1012452195</v>
      </c>
      <c r="N139" s="148" t="s">
        <v>639</v>
      </c>
      <c r="O139" s="149">
        <v>19800000</v>
      </c>
      <c r="P139" s="150"/>
      <c r="Q139" s="151"/>
      <c r="R139" s="151">
        <v>1</v>
      </c>
      <c r="S139" s="151">
        <v>1200000</v>
      </c>
      <c r="T139" s="149">
        <f t="shared" si="9"/>
        <v>21000000</v>
      </c>
      <c r="U139" s="149">
        <v>18000000</v>
      </c>
      <c r="V139" s="152">
        <v>43126</v>
      </c>
      <c r="W139" s="152">
        <v>43132</v>
      </c>
      <c r="X139" s="152">
        <v>43465</v>
      </c>
      <c r="Y139" s="142">
        <v>330</v>
      </c>
      <c r="Z139" s="142">
        <v>20</v>
      </c>
      <c r="AA139" s="153"/>
      <c r="AB139" s="142"/>
      <c r="AC139" s="142" t="s">
        <v>954</v>
      </c>
      <c r="AD139" s="142"/>
      <c r="AE139" s="142"/>
      <c r="AF139" s="154">
        <f t="shared" si="8"/>
        <v>0.8571428571428571</v>
      </c>
      <c r="AG139" s="155"/>
      <c r="AH139" s="155" t="b">
        <f t="shared" si="7"/>
        <v>0</v>
      </c>
      <c r="AI139" s="156"/>
      <c r="AJ139" s="158"/>
      <c r="AK139" s="156"/>
    </row>
    <row r="140" spans="1:37" s="157" customFormat="1" ht="44.25" customHeight="1" thickBot="1" x14ac:dyDescent="0.3">
      <c r="A140" s="142">
        <v>132</v>
      </c>
      <c r="B140" s="142">
        <v>2018</v>
      </c>
      <c r="C140" s="143" t="s">
        <v>941</v>
      </c>
      <c r="D140" s="142">
        <v>5</v>
      </c>
      <c r="E140" s="143" t="str">
        <f>IF(D140=1,'Tipo '!$B$2,IF(D140=2,'Tipo '!$B$3,IF(D140=3,'Tipo '!$B$4,IF(D140=4,'Tipo '!$B$5,IF(D140=5,'Tipo '!$B$6,IF(D140=6,'Tipo '!$B$7,IF(D140=7,'Tipo '!$B$8,IF(D140=8,'Tipo '!$B$9,IF(D140=9,'Tipo '!$B$10,IF(D140=10,'Tipo '!$B$11,IF(D140=11,'Tipo '!$B$12,IF(D140=12,'Tipo '!$B$13,IF(D140=13,'Tipo '!$B$14,IF(D140=14,'Tipo '!$B$15,IF(D140=15,'Tipo '!$B$16,IF(D140=16,'Tipo '!$B$17,IF(D140=17,'Tipo '!$B$18,IF(D140=18,'Tipo '!$B$19,IF(D140=19,'Tipo '!$B$20,IF(D140=20,'Tipo '!$B$21,"No ha seleccionado un tipo de contrato válido"))))))))))))))))))))</f>
        <v>CONTRATOS DE PRESTACIÓN DE SERVICIOS PROFESIONALES Y DE APOYO A LA GESTIÓN</v>
      </c>
      <c r="F140" s="143" t="s">
        <v>107</v>
      </c>
      <c r="G140" s="143" t="s">
        <v>116</v>
      </c>
      <c r="H140" s="144" t="s">
        <v>413</v>
      </c>
      <c r="I140" s="144" t="s">
        <v>163</v>
      </c>
      <c r="J140" s="145">
        <v>45</v>
      </c>
      <c r="K140" s="146" t="str">
        <f>IF(J140=1,'Equivalencia BH-BMPT'!$D$2,IF(J140=2,'Equivalencia BH-BMPT'!$D$3,IF(J140=3,'Equivalencia BH-BMPT'!$D$4,IF(J140=4,'Equivalencia BH-BMPT'!$D$5,IF(J140=5,'Equivalencia BH-BMPT'!$D$6,IF(J140=6,'Equivalencia BH-BMPT'!$D$7,IF(J140=7,'Equivalencia BH-BMPT'!$D$8,IF(J140=8,'Equivalencia BH-BMPT'!$D$9,IF(J140=9,'Equivalencia BH-BMPT'!$D$10,IF(J140=10,'Equivalencia BH-BMPT'!$D$11,IF(J140=11,'Equivalencia BH-BMPT'!$D$12,IF(J140=12,'Equivalencia BH-BMPT'!$D$13,IF(J140=13,'Equivalencia BH-BMPT'!$D$14,IF(J140=14,'Equivalencia BH-BMPT'!$D$15,IF(J140=15,'Equivalencia BH-BMPT'!$D$16,IF(J140=16,'Equivalencia BH-BMPT'!$D$17,IF(J140=17,'Equivalencia BH-BMPT'!$D$18,IF(J140=18,'Equivalencia BH-BMPT'!$D$19,IF(J140=19,'Equivalencia BH-BMPT'!$D$20,IF(J140=20,'Equivalencia BH-BMPT'!$D$21,IF(J140=21,'Equivalencia BH-BMPT'!$D$22,IF(J140=22,'Equivalencia BH-BMPT'!$D$23,IF(J140=23,'Equivalencia BH-BMPT'!#REF!,IF(J140=24,'Equivalencia BH-BMPT'!$D$25,IF(J140=25,'Equivalencia BH-BMPT'!$D$26,IF(J140=26,'Equivalencia BH-BMPT'!$D$27,IF(J140=27,'Equivalencia BH-BMPT'!$D$28,IF(J140=28,'Equivalencia BH-BMPT'!$D$29,IF(J140=29,'Equivalencia BH-BMPT'!$D$30,IF(J140=30,'Equivalencia BH-BMPT'!$D$31,IF(J140=31,'Equivalencia BH-BMPT'!$D$32,IF(J140=32,'Equivalencia BH-BMPT'!$D$33,IF(J140=33,'Equivalencia BH-BMPT'!$D$34,IF(J140=34,'Equivalencia BH-BMPT'!$D$35,IF(J140=35,'Equivalencia BH-BMPT'!$D$36,IF(J140=36,'Equivalencia BH-BMPT'!$D$37,IF(J140=37,'Equivalencia BH-BMPT'!$D$38,IF(J140=38,'Equivalencia BH-BMPT'!#REF!,IF(J140=39,'Equivalencia BH-BMPT'!$D$40,IF(J140=40,'Equivalencia BH-BMPT'!$D$41,IF(J140=41,'Equivalencia BH-BMPT'!$D$42,IF(J140=42,'Equivalencia BH-BMPT'!$D$43,IF(J140=43,'Equivalencia BH-BMPT'!$D$44,IF(J140=44,'Equivalencia BH-BMPT'!$D$45,IF(J140=45,'Equivalencia BH-BMPT'!$D$46,"No ha seleccionado un número de programa")))))))))))))))))))))))))))))))))))))))))))))</f>
        <v>Gobernanza e influencia local, regional e internacional</v>
      </c>
      <c r="L140" s="147" t="s">
        <v>282</v>
      </c>
      <c r="M140" s="142">
        <v>14295124</v>
      </c>
      <c r="N140" s="148" t="s">
        <v>640</v>
      </c>
      <c r="O140" s="149">
        <v>82500000</v>
      </c>
      <c r="P140" s="150"/>
      <c r="Q140" s="151"/>
      <c r="R140" s="151"/>
      <c r="S140" s="151"/>
      <c r="T140" s="149">
        <f t="shared" si="9"/>
        <v>82500000</v>
      </c>
      <c r="U140" s="149">
        <v>64250000</v>
      </c>
      <c r="V140" s="152">
        <v>43126</v>
      </c>
      <c r="W140" s="152">
        <v>43173</v>
      </c>
      <c r="X140" s="152">
        <v>43509</v>
      </c>
      <c r="Y140" s="142">
        <v>330</v>
      </c>
      <c r="Z140" s="142">
        <v>0</v>
      </c>
      <c r="AA140" s="153"/>
      <c r="AB140" s="142"/>
      <c r="AC140" s="142" t="s">
        <v>954</v>
      </c>
      <c r="AD140" s="142"/>
      <c r="AE140" s="142"/>
      <c r="AF140" s="154">
        <f t="shared" si="8"/>
        <v>0.77878787878787881</v>
      </c>
      <c r="AG140" s="155"/>
      <c r="AH140" s="155" t="b">
        <f t="shared" si="7"/>
        <v>0</v>
      </c>
      <c r="AI140" s="156"/>
      <c r="AJ140" s="158"/>
      <c r="AK140" s="156"/>
    </row>
    <row r="141" spans="1:37" s="157" customFormat="1" ht="44.25" customHeight="1" thickBot="1" x14ac:dyDescent="0.3">
      <c r="A141" s="142">
        <v>133</v>
      </c>
      <c r="B141" s="142">
        <v>2018</v>
      </c>
      <c r="C141" s="143" t="s">
        <v>940</v>
      </c>
      <c r="D141" s="142">
        <v>5</v>
      </c>
      <c r="E141" s="143" t="str">
        <f>IF(D141=1,'Tipo '!$B$2,IF(D141=2,'Tipo '!$B$3,IF(D141=3,'Tipo '!$B$4,IF(D141=4,'Tipo '!$B$5,IF(D141=5,'Tipo '!$B$6,IF(D141=6,'Tipo '!$B$7,IF(D141=7,'Tipo '!$B$8,IF(D141=8,'Tipo '!$B$9,IF(D141=9,'Tipo '!$B$10,IF(D141=10,'Tipo '!$B$11,IF(D141=11,'Tipo '!$B$12,IF(D141=12,'Tipo '!$B$13,IF(D141=13,'Tipo '!$B$14,IF(D141=14,'Tipo '!$B$15,IF(D141=15,'Tipo '!$B$16,IF(D141=16,'Tipo '!$B$17,IF(D141=17,'Tipo '!$B$18,IF(D141=18,'Tipo '!$B$19,IF(D141=19,'Tipo '!$B$20,IF(D141=20,'Tipo '!$B$21,"No ha seleccionado un tipo de contrato válido"))))))))))))))))))))</f>
        <v>CONTRATOS DE PRESTACIÓN DE SERVICIOS PROFESIONALES Y DE APOYO A LA GESTIÓN</v>
      </c>
      <c r="F141" s="143" t="s">
        <v>107</v>
      </c>
      <c r="G141" s="143" t="s">
        <v>116</v>
      </c>
      <c r="H141" s="144" t="s">
        <v>414</v>
      </c>
      <c r="I141" s="144" t="s">
        <v>163</v>
      </c>
      <c r="J141" s="145">
        <v>45</v>
      </c>
      <c r="K141" s="146" t="str">
        <f>IF(J141=1,'Equivalencia BH-BMPT'!$D$2,IF(J141=2,'Equivalencia BH-BMPT'!$D$3,IF(J141=3,'Equivalencia BH-BMPT'!$D$4,IF(J141=4,'Equivalencia BH-BMPT'!$D$5,IF(J141=5,'Equivalencia BH-BMPT'!$D$6,IF(J141=6,'Equivalencia BH-BMPT'!$D$7,IF(J141=7,'Equivalencia BH-BMPT'!$D$8,IF(J141=8,'Equivalencia BH-BMPT'!$D$9,IF(J141=9,'Equivalencia BH-BMPT'!$D$10,IF(J141=10,'Equivalencia BH-BMPT'!$D$11,IF(J141=11,'Equivalencia BH-BMPT'!$D$12,IF(J141=12,'Equivalencia BH-BMPT'!$D$13,IF(J141=13,'Equivalencia BH-BMPT'!$D$14,IF(J141=14,'Equivalencia BH-BMPT'!$D$15,IF(J141=15,'Equivalencia BH-BMPT'!$D$16,IF(J141=16,'Equivalencia BH-BMPT'!$D$17,IF(J141=17,'Equivalencia BH-BMPT'!$D$18,IF(J141=18,'Equivalencia BH-BMPT'!$D$19,IF(J141=19,'Equivalencia BH-BMPT'!$D$20,IF(J141=20,'Equivalencia BH-BMPT'!$D$21,IF(J141=21,'Equivalencia BH-BMPT'!$D$22,IF(J141=22,'Equivalencia BH-BMPT'!$D$23,IF(J141=23,'Equivalencia BH-BMPT'!#REF!,IF(J141=24,'Equivalencia BH-BMPT'!$D$25,IF(J141=25,'Equivalencia BH-BMPT'!$D$26,IF(J141=26,'Equivalencia BH-BMPT'!$D$27,IF(J141=27,'Equivalencia BH-BMPT'!$D$28,IF(J141=28,'Equivalencia BH-BMPT'!$D$29,IF(J141=29,'Equivalencia BH-BMPT'!$D$30,IF(J141=30,'Equivalencia BH-BMPT'!$D$31,IF(J141=31,'Equivalencia BH-BMPT'!$D$32,IF(J141=32,'Equivalencia BH-BMPT'!$D$33,IF(J141=33,'Equivalencia BH-BMPT'!$D$34,IF(J141=34,'Equivalencia BH-BMPT'!$D$35,IF(J141=35,'Equivalencia BH-BMPT'!$D$36,IF(J141=36,'Equivalencia BH-BMPT'!$D$37,IF(J141=37,'Equivalencia BH-BMPT'!$D$38,IF(J141=38,'Equivalencia BH-BMPT'!#REF!,IF(J141=39,'Equivalencia BH-BMPT'!$D$40,IF(J141=40,'Equivalencia BH-BMPT'!$D$41,IF(J141=41,'Equivalencia BH-BMPT'!$D$42,IF(J141=42,'Equivalencia BH-BMPT'!$D$43,IF(J141=43,'Equivalencia BH-BMPT'!$D$44,IF(J141=44,'Equivalencia BH-BMPT'!$D$45,IF(J141=45,'Equivalencia BH-BMPT'!$D$46,"No ha seleccionado un número de programa")))))))))))))))))))))))))))))))))))))))))))))</f>
        <v>Gobernanza e influencia local, regional e internacional</v>
      </c>
      <c r="L141" s="147" t="s">
        <v>282</v>
      </c>
      <c r="M141" s="142">
        <v>53108465</v>
      </c>
      <c r="N141" s="148" t="s">
        <v>641</v>
      </c>
      <c r="O141" s="149">
        <v>62700000</v>
      </c>
      <c r="P141" s="150"/>
      <c r="Q141" s="151"/>
      <c r="R141" s="151">
        <v>1</v>
      </c>
      <c r="S141" s="151">
        <v>4370000</v>
      </c>
      <c r="T141" s="149">
        <f t="shared" si="9"/>
        <v>67070000</v>
      </c>
      <c r="U141" s="149">
        <v>55670000</v>
      </c>
      <c r="V141" s="152">
        <v>43125</v>
      </c>
      <c r="W141" s="152">
        <v>43132</v>
      </c>
      <c r="X141" s="152">
        <v>43465</v>
      </c>
      <c r="Y141" s="142">
        <v>330</v>
      </c>
      <c r="Z141" s="142">
        <v>23</v>
      </c>
      <c r="AA141" s="153"/>
      <c r="AB141" s="142"/>
      <c r="AC141" s="142" t="s">
        <v>954</v>
      </c>
      <c r="AD141" s="142"/>
      <c r="AE141" s="142"/>
      <c r="AF141" s="154">
        <f t="shared" si="8"/>
        <v>0.83002832861189801</v>
      </c>
      <c r="AG141" s="155"/>
      <c r="AH141" s="155" t="b">
        <f t="shared" si="7"/>
        <v>0</v>
      </c>
      <c r="AI141" s="156"/>
      <c r="AJ141" s="158"/>
      <c r="AK141" s="156"/>
    </row>
    <row r="142" spans="1:37" s="157" customFormat="1" ht="44.25" customHeight="1" thickBot="1" x14ac:dyDescent="0.3">
      <c r="A142" s="142">
        <v>134</v>
      </c>
      <c r="B142" s="142">
        <v>2018</v>
      </c>
      <c r="C142" s="143" t="s">
        <v>939</v>
      </c>
      <c r="D142" s="142">
        <v>5</v>
      </c>
      <c r="E142" s="143" t="str">
        <f>IF(D142=1,'Tipo '!$B$2,IF(D142=2,'Tipo '!$B$3,IF(D142=3,'Tipo '!$B$4,IF(D142=4,'Tipo '!$B$5,IF(D142=5,'Tipo '!$B$6,IF(D142=6,'Tipo '!$B$7,IF(D142=7,'Tipo '!$B$8,IF(D142=8,'Tipo '!$B$9,IF(D142=9,'Tipo '!$B$10,IF(D142=10,'Tipo '!$B$11,IF(D142=11,'Tipo '!$B$12,IF(D142=12,'Tipo '!$B$13,IF(D142=13,'Tipo '!$B$14,IF(D142=14,'Tipo '!$B$15,IF(D142=15,'Tipo '!$B$16,IF(D142=16,'Tipo '!$B$17,IF(D142=17,'Tipo '!$B$18,IF(D142=18,'Tipo '!$B$19,IF(D142=19,'Tipo '!$B$20,IF(D142=20,'Tipo '!$B$21,"No ha seleccionado un tipo de contrato válido"))))))))))))))))))))</f>
        <v>CONTRATOS DE PRESTACIÓN DE SERVICIOS PROFESIONALES Y DE APOYO A LA GESTIÓN</v>
      </c>
      <c r="F142" s="143" t="s">
        <v>107</v>
      </c>
      <c r="G142" s="143" t="s">
        <v>116</v>
      </c>
      <c r="H142" s="144" t="s">
        <v>320</v>
      </c>
      <c r="I142" s="144" t="s">
        <v>163</v>
      </c>
      <c r="J142" s="145">
        <v>45</v>
      </c>
      <c r="K142" s="146" t="str">
        <f>IF(J142=1,'Equivalencia BH-BMPT'!$D$2,IF(J142=2,'Equivalencia BH-BMPT'!$D$3,IF(J142=3,'Equivalencia BH-BMPT'!$D$4,IF(J142=4,'Equivalencia BH-BMPT'!$D$5,IF(J142=5,'Equivalencia BH-BMPT'!$D$6,IF(J142=6,'Equivalencia BH-BMPT'!$D$7,IF(J142=7,'Equivalencia BH-BMPT'!$D$8,IF(J142=8,'Equivalencia BH-BMPT'!$D$9,IF(J142=9,'Equivalencia BH-BMPT'!$D$10,IF(J142=10,'Equivalencia BH-BMPT'!$D$11,IF(J142=11,'Equivalencia BH-BMPT'!$D$12,IF(J142=12,'Equivalencia BH-BMPT'!$D$13,IF(J142=13,'Equivalencia BH-BMPT'!$D$14,IF(J142=14,'Equivalencia BH-BMPT'!$D$15,IF(J142=15,'Equivalencia BH-BMPT'!$D$16,IF(J142=16,'Equivalencia BH-BMPT'!$D$17,IF(J142=17,'Equivalencia BH-BMPT'!$D$18,IF(J142=18,'Equivalencia BH-BMPT'!$D$19,IF(J142=19,'Equivalencia BH-BMPT'!$D$20,IF(J142=20,'Equivalencia BH-BMPT'!$D$21,IF(J142=21,'Equivalencia BH-BMPT'!$D$22,IF(J142=22,'Equivalencia BH-BMPT'!$D$23,IF(J142=23,'Equivalencia BH-BMPT'!#REF!,IF(J142=24,'Equivalencia BH-BMPT'!$D$25,IF(J142=25,'Equivalencia BH-BMPT'!$D$26,IF(J142=26,'Equivalencia BH-BMPT'!$D$27,IF(J142=27,'Equivalencia BH-BMPT'!$D$28,IF(J142=28,'Equivalencia BH-BMPT'!$D$29,IF(J142=29,'Equivalencia BH-BMPT'!$D$30,IF(J142=30,'Equivalencia BH-BMPT'!$D$31,IF(J142=31,'Equivalencia BH-BMPT'!$D$32,IF(J142=32,'Equivalencia BH-BMPT'!$D$33,IF(J142=33,'Equivalencia BH-BMPT'!$D$34,IF(J142=34,'Equivalencia BH-BMPT'!$D$35,IF(J142=35,'Equivalencia BH-BMPT'!$D$36,IF(J142=36,'Equivalencia BH-BMPT'!$D$37,IF(J142=37,'Equivalencia BH-BMPT'!$D$38,IF(J142=38,'Equivalencia BH-BMPT'!#REF!,IF(J142=39,'Equivalencia BH-BMPT'!$D$40,IF(J142=40,'Equivalencia BH-BMPT'!$D$41,IF(J142=41,'Equivalencia BH-BMPT'!$D$42,IF(J142=42,'Equivalencia BH-BMPT'!$D$43,IF(J142=43,'Equivalencia BH-BMPT'!$D$44,IF(J142=44,'Equivalencia BH-BMPT'!$D$45,IF(J142=45,'Equivalencia BH-BMPT'!$D$46,"No ha seleccionado un número de programa")))))))))))))))))))))))))))))))))))))))))))))</f>
        <v>Gobernanza e influencia local, regional e internacional</v>
      </c>
      <c r="L142" s="147" t="s">
        <v>282</v>
      </c>
      <c r="M142" s="142">
        <v>1031146656</v>
      </c>
      <c r="N142" s="148" t="s">
        <v>642</v>
      </c>
      <c r="O142" s="149">
        <v>13200000</v>
      </c>
      <c r="P142" s="150"/>
      <c r="Q142" s="151"/>
      <c r="R142" s="151"/>
      <c r="S142" s="151"/>
      <c r="T142" s="149">
        <f t="shared" si="9"/>
        <v>13200000</v>
      </c>
      <c r="U142" s="149">
        <v>12906667</v>
      </c>
      <c r="V142" s="152">
        <v>43126</v>
      </c>
      <c r="W142" s="152">
        <v>43132</v>
      </c>
      <c r="X142" s="152">
        <v>43312</v>
      </c>
      <c r="Y142" s="142">
        <v>180</v>
      </c>
      <c r="Z142" s="142">
        <v>0</v>
      </c>
      <c r="AA142" s="153"/>
      <c r="AB142" s="142"/>
      <c r="AC142" s="142" t="s">
        <v>954</v>
      </c>
      <c r="AD142" s="142"/>
      <c r="AE142" s="142"/>
      <c r="AF142" s="154">
        <f t="shared" si="8"/>
        <v>0.97777780303030304</v>
      </c>
      <c r="AG142" s="155"/>
      <c r="AH142" s="155" t="b">
        <f t="shared" ref="AH142:AH205" si="10">IF(I142="Funcionamiento",J142=0,J142="")</f>
        <v>0</v>
      </c>
      <c r="AI142" s="156"/>
      <c r="AJ142" s="158"/>
      <c r="AK142" s="156"/>
    </row>
    <row r="143" spans="1:37" s="157" customFormat="1" ht="44.25" customHeight="1" thickBot="1" x14ac:dyDescent="0.3">
      <c r="A143" s="142">
        <v>135</v>
      </c>
      <c r="B143" s="142">
        <v>2018</v>
      </c>
      <c r="C143" s="143" t="s">
        <v>938</v>
      </c>
      <c r="D143" s="142">
        <v>5</v>
      </c>
      <c r="E143" s="143" t="str">
        <f>IF(D143=1,'Tipo '!$B$2,IF(D143=2,'Tipo '!$B$3,IF(D143=3,'Tipo '!$B$4,IF(D143=4,'Tipo '!$B$5,IF(D143=5,'Tipo '!$B$6,IF(D143=6,'Tipo '!$B$7,IF(D143=7,'Tipo '!$B$8,IF(D143=8,'Tipo '!$B$9,IF(D143=9,'Tipo '!$B$10,IF(D143=10,'Tipo '!$B$11,IF(D143=11,'Tipo '!$B$12,IF(D143=12,'Tipo '!$B$13,IF(D143=13,'Tipo '!$B$14,IF(D143=14,'Tipo '!$B$15,IF(D143=15,'Tipo '!$B$16,IF(D143=16,'Tipo '!$B$17,IF(D143=17,'Tipo '!$B$18,IF(D143=18,'Tipo '!$B$19,IF(D143=19,'Tipo '!$B$20,IF(D143=20,'Tipo '!$B$21,"No ha seleccionado un tipo de contrato válido"))))))))))))))))))))</f>
        <v>CONTRATOS DE PRESTACIÓN DE SERVICIOS PROFESIONALES Y DE APOYO A LA GESTIÓN</v>
      </c>
      <c r="F143" s="143" t="s">
        <v>107</v>
      </c>
      <c r="G143" s="143" t="s">
        <v>116</v>
      </c>
      <c r="H143" s="144" t="s">
        <v>415</v>
      </c>
      <c r="I143" s="144" t="s">
        <v>163</v>
      </c>
      <c r="J143" s="145">
        <v>45</v>
      </c>
      <c r="K143" s="146" t="str">
        <f>IF(J143=1,'Equivalencia BH-BMPT'!$D$2,IF(J143=2,'Equivalencia BH-BMPT'!$D$3,IF(J143=3,'Equivalencia BH-BMPT'!$D$4,IF(J143=4,'Equivalencia BH-BMPT'!$D$5,IF(J143=5,'Equivalencia BH-BMPT'!$D$6,IF(J143=6,'Equivalencia BH-BMPT'!$D$7,IF(J143=7,'Equivalencia BH-BMPT'!$D$8,IF(J143=8,'Equivalencia BH-BMPT'!$D$9,IF(J143=9,'Equivalencia BH-BMPT'!$D$10,IF(J143=10,'Equivalencia BH-BMPT'!$D$11,IF(J143=11,'Equivalencia BH-BMPT'!$D$12,IF(J143=12,'Equivalencia BH-BMPT'!$D$13,IF(J143=13,'Equivalencia BH-BMPT'!$D$14,IF(J143=14,'Equivalencia BH-BMPT'!$D$15,IF(J143=15,'Equivalencia BH-BMPT'!$D$16,IF(J143=16,'Equivalencia BH-BMPT'!$D$17,IF(J143=17,'Equivalencia BH-BMPT'!$D$18,IF(J143=18,'Equivalencia BH-BMPT'!$D$19,IF(J143=19,'Equivalencia BH-BMPT'!$D$20,IF(J143=20,'Equivalencia BH-BMPT'!$D$21,IF(J143=21,'Equivalencia BH-BMPT'!$D$22,IF(J143=22,'Equivalencia BH-BMPT'!$D$23,IF(J143=23,'Equivalencia BH-BMPT'!#REF!,IF(J143=24,'Equivalencia BH-BMPT'!$D$25,IF(J143=25,'Equivalencia BH-BMPT'!$D$26,IF(J143=26,'Equivalencia BH-BMPT'!$D$27,IF(J143=27,'Equivalencia BH-BMPT'!$D$28,IF(J143=28,'Equivalencia BH-BMPT'!$D$29,IF(J143=29,'Equivalencia BH-BMPT'!$D$30,IF(J143=30,'Equivalencia BH-BMPT'!$D$31,IF(J143=31,'Equivalencia BH-BMPT'!$D$32,IF(J143=32,'Equivalencia BH-BMPT'!$D$33,IF(J143=33,'Equivalencia BH-BMPT'!$D$34,IF(J143=34,'Equivalencia BH-BMPT'!$D$35,IF(J143=35,'Equivalencia BH-BMPT'!$D$36,IF(J143=36,'Equivalencia BH-BMPT'!$D$37,IF(J143=37,'Equivalencia BH-BMPT'!$D$38,IF(J143=38,'Equivalencia BH-BMPT'!#REF!,IF(J143=39,'Equivalencia BH-BMPT'!$D$40,IF(J143=40,'Equivalencia BH-BMPT'!$D$41,IF(J143=41,'Equivalencia BH-BMPT'!$D$42,IF(J143=42,'Equivalencia BH-BMPT'!$D$43,IF(J143=43,'Equivalencia BH-BMPT'!$D$44,IF(J143=44,'Equivalencia BH-BMPT'!$D$45,IF(J143=45,'Equivalencia BH-BMPT'!$D$46,"No ha seleccionado un número de programa")))))))))))))))))))))))))))))))))))))))))))))</f>
        <v>Gobernanza e influencia local, regional e internacional</v>
      </c>
      <c r="L143" s="147" t="s">
        <v>282</v>
      </c>
      <c r="M143" s="142">
        <v>80033588</v>
      </c>
      <c r="N143" s="148" t="s">
        <v>785</v>
      </c>
      <c r="O143" s="149">
        <v>40700000</v>
      </c>
      <c r="P143" s="150"/>
      <c r="Q143" s="151"/>
      <c r="R143" s="151">
        <v>1</v>
      </c>
      <c r="S143" s="151">
        <v>2466666</v>
      </c>
      <c r="T143" s="149">
        <f t="shared" si="9"/>
        <v>43166666</v>
      </c>
      <c r="U143" s="149">
        <v>36260000</v>
      </c>
      <c r="V143" s="152">
        <v>43126</v>
      </c>
      <c r="W143" s="152">
        <v>43132</v>
      </c>
      <c r="X143" s="152">
        <v>43465</v>
      </c>
      <c r="Y143" s="142">
        <v>330</v>
      </c>
      <c r="Z143" s="142">
        <v>19.999994594594597</v>
      </c>
      <c r="AA143" s="153"/>
      <c r="AB143" s="142"/>
      <c r="AC143" s="142" t="s">
        <v>954</v>
      </c>
      <c r="AD143" s="142"/>
      <c r="AE143" s="142"/>
      <c r="AF143" s="154">
        <f t="shared" ref="AF143:AF201" si="11">SUM(U143/T143)</f>
        <v>0.84000001297297322</v>
      </c>
      <c r="AG143" s="155"/>
      <c r="AH143" s="155" t="b">
        <f t="shared" si="10"/>
        <v>0</v>
      </c>
      <c r="AI143" s="156"/>
      <c r="AJ143" s="158"/>
      <c r="AK143" s="156"/>
    </row>
    <row r="144" spans="1:37" s="157" customFormat="1" ht="44.25" customHeight="1" thickBot="1" x14ac:dyDescent="0.3">
      <c r="A144" s="142">
        <v>136</v>
      </c>
      <c r="B144" s="142">
        <v>2018</v>
      </c>
      <c r="C144" s="143" t="s">
        <v>937</v>
      </c>
      <c r="D144" s="142">
        <v>5</v>
      </c>
      <c r="E144" s="143" t="str">
        <f>IF(D144=1,'Tipo '!$B$2,IF(D144=2,'Tipo '!$B$3,IF(D144=3,'Tipo '!$B$4,IF(D144=4,'Tipo '!$B$5,IF(D144=5,'Tipo '!$B$6,IF(D144=6,'Tipo '!$B$7,IF(D144=7,'Tipo '!$B$8,IF(D144=8,'Tipo '!$B$9,IF(D144=9,'Tipo '!$B$10,IF(D144=10,'Tipo '!$B$11,IF(D144=11,'Tipo '!$B$12,IF(D144=12,'Tipo '!$B$13,IF(D144=13,'Tipo '!$B$14,IF(D144=14,'Tipo '!$B$15,IF(D144=15,'Tipo '!$B$16,IF(D144=16,'Tipo '!$B$17,IF(D144=17,'Tipo '!$B$18,IF(D144=18,'Tipo '!$B$19,IF(D144=19,'Tipo '!$B$20,IF(D144=20,'Tipo '!$B$21,"No ha seleccionado un tipo de contrato válido"))))))))))))))))))))</f>
        <v>CONTRATOS DE PRESTACIÓN DE SERVICIOS PROFESIONALES Y DE APOYO A LA GESTIÓN</v>
      </c>
      <c r="F144" s="143" t="s">
        <v>107</v>
      </c>
      <c r="G144" s="143" t="s">
        <v>116</v>
      </c>
      <c r="H144" s="144" t="s">
        <v>416</v>
      </c>
      <c r="I144" s="144" t="s">
        <v>163</v>
      </c>
      <c r="J144" s="145">
        <v>45</v>
      </c>
      <c r="K144" s="146" t="str">
        <f>IF(J144=1,'Equivalencia BH-BMPT'!$D$2,IF(J144=2,'Equivalencia BH-BMPT'!$D$3,IF(J144=3,'Equivalencia BH-BMPT'!$D$4,IF(J144=4,'Equivalencia BH-BMPT'!$D$5,IF(J144=5,'Equivalencia BH-BMPT'!$D$6,IF(J144=6,'Equivalencia BH-BMPT'!$D$7,IF(J144=7,'Equivalencia BH-BMPT'!$D$8,IF(J144=8,'Equivalencia BH-BMPT'!$D$9,IF(J144=9,'Equivalencia BH-BMPT'!$D$10,IF(J144=10,'Equivalencia BH-BMPT'!$D$11,IF(J144=11,'Equivalencia BH-BMPT'!$D$12,IF(J144=12,'Equivalencia BH-BMPT'!$D$13,IF(J144=13,'Equivalencia BH-BMPT'!$D$14,IF(J144=14,'Equivalencia BH-BMPT'!$D$15,IF(J144=15,'Equivalencia BH-BMPT'!$D$16,IF(J144=16,'Equivalencia BH-BMPT'!$D$17,IF(J144=17,'Equivalencia BH-BMPT'!$D$18,IF(J144=18,'Equivalencia BH-BMPT'!$D$19,IF(J144=19,'Equivalencia BH-BMPT'!$D$20,IF(J144=20,'Equivalencia BH-BMPT'!$D$21,IF(J144=21,'Equivalencia BH-BMPT'!$D$22,IF(J144=22,'Equivalencia BH-BMPT'!$D$23,IF(J144=23,'Equivalencia BH-BMPT'!#REF!,IF(J144=24,'Equivalencia BH-BMPT'!$D$25,IF(J144=25,'Equivalencia BH-BMPT'!$D$26,IF(J144=26,'Equivalencia BH-BMPT'!$D$27,IF(J144=27,'Equivalencia BH-BMPT'!$D$28,IF(J144=28,'Equivalencia BH-BMPT'!$D$29,IF(J144=29,'Equivalencia BH-BMPT'!$D$30,IF(J144=30,'Equivalencia BH-BMPT'!$D$31,IF(J144=31,'Equivalencia BH-BMPT'!$D$32,IF(J144=32,'Equivalencia BH-BMPT'!$D$33,IF(J144=33,'Equivalencia BH-BMPT'!$D$34,IF(J144=34,'Equivalencia BH-BMPT'!$D$35,IF(J144=35,'Equivalencia BH-BMPT'!$D$36,IF(J144=36,'Equivalencia BH-BMPT'!$D$37,IF(J144=37,'Equivalencia BH-BMPT'!$D$38,IF(J144=38,'Equivalencia BH-BMPT'!#REF!,IF(J144=39,'Equivalencia BH-BMPT'!$D$40,IF(J144=40,'Equivalencia BH-BMPT'!$D$41,IF(J144=41,'Equivalencia BH-BMPT'!$D$42,IF(J144=42,'Equivalencia BH-BMPT'!$D$43,IF(J144=43,'Equivalencia BH-BMPT'!$D$44,IF(J144=44,'Equivalencia BH-BMPT'!$D$45,IF(J144=45,'Equivalencia BH-BMPT'!$D$46,"No ha seleccionado un número de programa")))))))))))))))))))))))))))))))))))))))))))))</f>
        <v>Gobernanza e influencia local, regional e internacional</v>
      </c>
      <c r="L144" s="147" t="s">
        <v>285</v>
      </c>
      <c r="M144" s="142">
        <v>79051929</v>
      </c>
      <c r="N144" s="148" t="s">
        <v>643</v>
      </c>
      <c r="O144" s="149">
        <v>24200000</v>
      </c>
      <c r="P144" s="150"/>
      <c r="Q144" s="151"/>
      <c r="R144" s="151">
        <v>1</v>
      </c>
      <c r="S144" s="151">
        <v>1466666</v>
      </c>
      <c r="T144" s="149">
        <f t="shared" si="9"/>
        <v>25666666</v>
      </c>
      <c r="U144" s="149">
        <v>22000000</v>
      </c>
      <c r="V144" s="152">
        <v>43126</v>
      </c>
      <c r="W144" s="152">
        <v>43132</v>
      </c>
      <c r="X144" s="152">
        <v>43465</v>
      </c>
      <c r="Y144" s="142">
        <v>330</v>
      </c>
      <c r="Z144" s="142">
        <v>19.999990909090911</v>
      </c>
      <c r="AA144" s="153"/>
      <c r="AB144" s="142"/>
      <c r="AC144" s="142" t="s">
        <v>954</v>
      </c>
      <c r="AD144" s="142"/>
      <c r="AE144" s="142"/>
      <c r="AF144" s="154">
        <f t="shared" si="11"/>
        <v>0.85714287940630851</v>
      </c>
      <c r="AG144" s="155"/>
      <c r="AH144" s="155" t="b">
        <f t="shared" si="10"/>
        <v>0</v>
      </c>
      <c r="AI144" s="156"/>
      <c r="AJ144" s="158"/>
      <c r="AK144" s="156"/>
    </row>
    <row r="145" spans="1:37" s="157" customFormat="1" ht="44.25" customHeight="1" thickBot="1" x14ac:dyDescent="0.3">
      <c r="A145" s="142">
        <v>139</v>
      </c>
      <c r="B145" s="142">
        <v>2018</v>
      </c>
      <c r="C145" s="143" t="s">
        <v>936</v>
      </c>
      <c r="D145" s="142">
        <v>5</v>
      </c>
      <c r="E145" s="143" t="str">
        <f>IF(D145=1,'Tipo '!$B$2,IF(D145=2,'Tipo '!$B$3,IF(D145=3,'Tipo '!$B$4,IF(D145=4,'Tipo '!$B$5,IF(D145=5,'Tipo '!$B$6,IF(D145=6,'Tipo '!$B$7,IF(D145=7,'Tipo '!$B$8,IF(D145=8,'Tipo '!$B$9,IF(D145=9,'Tipo '!$B$10,IF(D145=10,'Tipo '!$B$11,IF(D145=11,'Tipo '!$B$12,IF(D145=12,'Tipo '!$B$13,IF(D145=13,'Tipo '!$B$14,IF(D145=14,'Tipo '!$B$15,IF(D145=15,'Tipo '!$B$16,IF(D145=16,'Tipo '!$B$17,IF(D145=17,'Tipo '!$B$18,IF(D145=18,'Tipo '!$B$19,IF(D145=19,'Tipo '!$B$20,IF(D145=20,'Tipo '!$B$21,"No ha seleccionado un tipo de contrato válido"))))))))))))))))))))</f>
        <v>CONTRATOS DE PRESTACIÓN DE SERVICIOS PROFESIONALES Y DE APOYO A LA GESTIÓN</v>
      </c>
      <c r="F145" s="143" t="s">
        <v>107</v>
      </c>
      <c r="G145" s="143" t="s">
        <v>116</v>
      </c>
      <c r="H145" s="144" t="s">
        <v>417</v>
      </c>
      <c r="I145" s="144" t="s">
        <v>163</v>
      </c>
      <c r="J145" s="145">
        <v>45</v>
      </c>
      <c r="K145" s="146" t="str">
        <f>IF(J145=1,'Equivalencia BH-BMPT'!$D$2,IF(J145=2,'Equivalencia BH-BMPT'!$D$3,IF(J145=3,'Equivalencia BH-BMPT'!$D$4,IF(J145=4,'Equivalencia BH-BMPT'!$D$5,IF(J145=5,'Equivalencia BH-BMPT'!$D$6,IF(J145=6,'Equivalencia BH-BMPT'!$D$7,IF(J145=7,'Equivalencia BH-BMPT'!$D$8,IF(J145=8,'Equivalencia BH-BMPT'!$D$9,IF(J145=9,'Equivalencia BH-BMPT'!$D$10,IF(J145=10,'Equivalencia BH-BMPT'!$D$11,IF(J145=11,'Equivalencia BH-BMPT'!$D$12,IF(J145=12,'Equivalencia BH-BMPT'!$D$13,IF(J145=13,'Equivalencia BH-BMPT'!$D$14,IF(J145=14,'Equivalencia BH-BMPT'!$D$15,IF(J145=15,'Equivalencia BH-BMPT'!$D$16,IF(J145=16,'Equivalencia BH-BMPT'!$D$17,IF(J145=17,'Equivalencia BH-BMPT'!$D$18,IF(J145=18,'Equivalencia BH-BMPT'!$D$19,IF(J145=19,'Equivalencia BH-BMPT'!$D$20,IF(J145=20,'Equivalencia BH-BMPT'!$D$21,IF(J145=21,'Equivalencia BH-BMPT'!$D$22,IF(J145=22,'Equivalencia BH-BMPT'!$D$23,IF(J145=23,'Equivalencia BH-BMPT'!#REF!,IF(J145=24,'Equivalencia BH-BMPT'!$D$25,IF(J145=25,'Equivalencia BH-BMPT'!$D$26,IF(J145=26,'Equivalencia BH-BMPT'!$D$27,IF(J145=27,'Equivalencia BH-BMPT'!$D$28,IF(J145=28,'Equivalencia BH-BMPT'!$D$29,IF(J145=29,'Equivalencia BH-BMPT'!$D$30,IF(J145=30,'Equivalencia BH-BMPT'!$D$31,IF(J145=31,'Equivalencia BH-BMPT'!$D$32,IF(J145=32,'Equivalencia BH-BMPT'!$D$33,IF(J145=33,'Equivalencia BH-BMPT'!$D$34,IF(J145=34,'Equivalencia BH-BMPT'!$D$35,IF(J145=35,'Equivalencia BH-BMPT'!$D$36,IF(J145=36,'Equivalencia BH-BMPT'!$D$37,IF(J145=37,'Equivalencia BH-BMPT'!$D$38,IF(J145=38,'Equivalencia BH-BMPT'!#REF!,IF(J145=39,'Equivalencia BH-BMPT'!$D$40,IF(J145=40,'Equivalencia BH-BMPT'!$D$41,IF(J145=41,'Equivalencia BH-BMPT'!$D$42,IF(J145=42,'Equivalencia BH-BMPT'!$D$43,IF(J145=43,'Equivalencia BH-BMPT'!$D$44,IF(J145=44,'Equivalencia BH-BMPT'!$D$45,IF(J145=45,'Equivalencia BH-BMPT'!$D$46,"No ha seleccionado un número de programa")))))))))))))))))))))))))))))))))))))))))))))</f>
        <v>Gobernanza e influencia local, regional e internacional</v>
      </c>
      <c r="L145" s="147" t="s">
        <v>282</v>
      </c>
      <c r="M145" s="142">
        <v>53114775</v>
      </c>
      <c r="N145" s="148" t="s">
        <v>644</v>
      </c>
      <c r="O145" s="149">
        <v>25200000</v>
      </c>
      <c r="P145" s="150"/>
      <c r="Q145" s="151"/>
      <c r="R145" s="151">
        <v>1</v>
      </c>
      <c r="S145" s="151">
        <v>4200000</v>
      </c>
      <c r="T145" s="149">
        <f t="shared" si="9"/>
        <v>29400000</v>
      </c>
      <c r="U145" s="149">
        <v>25200000</v>
      </c>
      <c r="V145" s="152">
        <v>43126</v>
      </c>
      <c r="W145" s="152">
        <v>43132</v>
      </c>
      <c r="X145" s="152">
        <v>43312</v>
      </c>
      <c r="Y145" s="142">
        <v>180</v>
      </c>
      <c r="Z145" s="142">
        <v>55</v>
      </c>
      <c r="AA145" s="153"/>
      <c r="AB145" s="142"/>
      <c r="AC145" s="142" t="s">
        <v>954</v>
      </c>
      <c r="AD145" s="142"/>
      <c r="AE145" s="142"/>
      <c r="AF145" s="154">
        <f t="shared" si="11"/>
        <v>0.8571428571428571</v>
      </c>
      <c r="AG145" s="155"/>
      <c r="AH145" s="155" t="b">
        <f t="shared" si="10"/>
        <v>0</v>
      </c>
      <c r="AI145" s="156"/>
      <c r="AJ145" s="158"/>
      <c r="AK145" s="156"/>
    </row>
    <row r="146" spans="1:37" s="157" customFormat="1" ht="44.25" customHeight="1" thickBot="1" x14ac:dyDescent="0.3">
      <c r="A146" s="142">
        <v>140</v>
      </c>
      <c r="B146" s="142">
        <v>2018</v>
      </c>
      <c r="C146" s="143" t="s">
        <v>935</v>
      </c>
      <c r="D146" s="142">
        <v>5</v>
      </c>
      <c r="E146" s="143" t="str">
        <f>IF(D146=1,'Tipo '!$B$2,IF(D146=2,'Tipo '!$B$3,IF(D146=3,'Tipo '!$B$4,IF(D146=4,'Tipo '!$B$5,IF(D146=5,'Tipo '!$B$6,IF(D146=6,'Tipo '!$B$7,IF(D146=7,'Tipo '!$B$8,IF(D146=8,'Tipo '!$B$9,IF(D146=9,'Tipo '!$B$10,IF(D146=10,'Tipo '!$B$11,IF(D146=11,'Tipo '!$B$12,IF(D146=12,'Tipo '!$B$13,IF(D146=13,'Tipo '!$B$14,IF(D146=14,'Tipo '!$B$15,IF(D146=15,'Tipo '!$B$16,IF(D146=16,'Tipo '!$B$17,IF(D146=17,'Tipo '!$B$18,IF(D146=18,'Tipo '!$B$19,IF(D146=19,'Tipo '!$B$20,IF(D146=20,'Tipo '!$B$21,"No ha seleccionado un tipo de contrato válido"))))))))))))))))))))</f>
        <v>CONTRATOS DE PRESTACIÓN DE SERVICIOS PROFESIONALES Y DE APOYO A LA GESTIÓN</v>
      </c>
      <c r="F146" s="143" t="s">
        <v>107</v>
      </c>
      <c r="G146" s="143" t="s">
        <v>116</v>
      </c>
      <c r="H146" s="144" t="s">
        <v>418</v>
      </c>
      <c r="I146" s="144" t="s">
        <v>163</v>
      </c>
      <c r="J146" s="145">
        <v>45</v>
      </c>
      <c r="K146" s="146" t="str">
        <f>IF(J146=1,'Equivalencia BH-BMPT'!$D$2,IF(J146=2,'Equivalencia BH-BMPT'!$D$3,IF(J146=3,'Equivalencia BH-BMPT'!$D$4,IF(J146=4,'Equivalencia BH-BMPT'!$D$5,IF(J146=5,'Equivalencia BH-BMPT'!$D$6,IF(J146=6,'Equivalencia BH-BMPT'!$D$7,IF(J146=7,'Equivalencia BH-BMPT'!$D$8,IF(J146=8,'Equivalencia BH-BMPT'!$D$9,IF(J146=9,'Equivalencia BH-BMPT'!$D$10,IF(J146=10,'Equivalencia BH-BMPT'!$D$11,IF(J146=11,'Equivalencia BH-BMPT'!$D$12,IF(J146=12,'Equivalencia BH-BMPT'!$D$13,IF(J146=13,'Equivalencia BH-BMPT'!$D$14,IF(J146=14,'Equivalencia BH-BMPT'!$D$15,IF(J146=15,'Equivalencia BH-BMPT'!$D$16,IF(J146=16,'Equivalencia BH-BMPT'!$D$17,IF(J146=17,'Equivalencia BH-BMPT'!$D$18,IF(J146=18,'Equivalencia BH-BMPT'!$D$19,IF(J146=19,'Equivalencia BH-BMPT'!$D$20,IF(J146=20,'Equivalencia BH-BMPT'!$D$21,IF(J146=21,'Equivalencia BH-BMPT'!$D$22,IF(J146=22,'Equivalencia BH-BMPT'!$D$23,IF(J146=23,'Equivalencia BH-BMPT'!#REF!,IF(J146=24,'Equivalencia BH-BMPT'!$D$25,IF(J146=25,'Equivalencia BH-BMPT'!$D$26,IF(J146=26,'Equivalencia BH-BMPT'!$D$27,IF(J146=27,'Equivalencia BH-BMPT'!$D$28,IF(J146=28,'Equivalencia BH-BMPT'!$D$29,IF(J146=29,'Equivalencia BH-BMPT'!$D$30,IF(J146=30,'Equivalencia BH-BMPT'!$D$31,IF(J146=31,'Equivalencia BH-BMPT'!$D$32,IF(J146=32,'Equivalencia BH-BMPT'!$D$33,IF(J146=33,'Equivalencia BH-BMPT'!$D$34,IF(J146=34,'Equivalencia BH-BMPT'!$D$35,IF(J146=35,'Equivalencia BH-BMPT'!$D$36,IF(J146=36,'Equivalencia BH-BMPT'!$D$37,IF(J146=37,'Equivalencia BH-BMPT'!$D$38,IF(J146=38,'Equivalencia BH-BMPT'!#REF!,IF(J146=39,'Equivalencia BH-BMPT'!$D$40,IF(J146=40,'Equivalencia BH-BMPT'!$D$41,IF(J146=41,'Equivalencia BH-BMPT'!$D$42,IF(J146=42,'Equivalencia BH-BMPT'!$D$43,IF(J146=43,'Equivalencia BH-BMPT'!$D$44,IF(J146=44,'Equivalencia BH-BMPT'!$D$45,IF(J146=45,'Equivalencia BH-BMPT'!$D$46,"No ha seleccionado un número de programa")))))))))))))))))))))))))))))))))))))))))))))</f>
        <v>Gobernanza e influencia local, regional e internacional</v>
      </c>
      <c r="L146" s="147" t="s">
        <v>282</v>
      </c>
      <c r="M146" s="142">
        <v>1015445115</v>
      </c>
      <c r="N146" s="148" t="s">
        <v>645</v>
      </c>
      <c r="O146" s="149">
        <v>24200000</v>
      </c>
      <c r="P146" s="150"/>
      <c r="Q146" s="151"/>
      <c r="R146" s="151">
        <v>1</v>
      </c>
      <c r="S146" s="151">
        <v>1466666</v>
      </c>
      <c r="T146" s="149">
        <f t="shared" si="9"/>
        <v>25666666</v>
      </c>
      <c r="U146" s="149">
        <v>24200000</v>
      </c>
      <c r="V146" s="152">
        <v>43126</v>
      </c>
      <c r="W146" s="152">
        <v>43132</v>
      </c>
      <c r="X146" s="152">
        <v>43465</v>
      </c>
      <c r="Y146" s="142">
        <v>330</v>
      </c>
      <c r="Z146" s="142">
        <v>19.999990909090911</v>
      </c>
      <c r="AA146" s="153"/>
      <c r="AB146" s="142"/>
      <c r="AC146" s="142" t="s">
        <v>954</v>
      </c>
      <c r="AD146" s="142"/>
      <c r="AE146" s="142"/>
      <c r="AF146" s="154">
        <f t="shared" si="11"/>
        <v>0.94285716734693936</v>
      </c>
      <c r="AG146" s="155"/>
      <c r="AH146" s="155" t="b">
        <f t="shared" si="10"/>
        <v>0</v>
      </c>
      <c r="AI146" s="156"/>
      <c r="AJ146" s="158"/>
      <c r="AK146" s="156"/>
    </row>
    <row r="147" spans="1:37" s="157" customFormat="1" ht="44.25" customHeight="1" thickBot="1" x14ac:dyDescent="0.3">
      <c r="A147" s="142">
        <v>141</v>
      </c>
      <c r="B147" s="142">
        <v>2018</v>
      </c>
      <c r="C147" s="143" t="s">
        <v>934</v>
      </c>
      <c r="D147" s="142">
        <v>5</v>
      </c>
      <c r="E147" s="143" t="str">
        <f>IF(D147=1,'Tipo '!$B$2,IF(D147=2,'Tipo '!$B$3,IF(D147=3,'Tipo '!$B$4,IF(D147=4,'Tipo '!$B$5,IF(D147=5,'Tipo '!$B$6,IF(D147=6,'Tipo '!$B$7,IF(D147=7,'Tipo '!$B$8,IF(D147=8,'Tipo '!$B$9,IF(D147=9,'Tipo '!$B$10,IF(D147=10,'Tipo '!$B$11,IF(D147=11,'Tipo '!$B$12,IF(D147=12,'Tipo '!$B$13,IF(D147=13,'Tipo '!$B$14,IF(D147=14,'Tipo '!$B$15,IF(D147=15,'Tipo '!$B$16,IF(D147=16,'Tipo '!$B$17,IF(D147=17,'Tipo '!$B$18,IF(D147=18,'Tipo '!$B$19,IF(D147=19,'Tipo '!$B$20,IF(D147=20,'Tipo '!$B$21,"No ha seleccionado un tipo de contrato válido"))))))))))))))))))))</f>
        <v>CONTRATOS DE PRESTACIÓN DE SERVICIOS PROFESIONALES Y DE APOYO A LA GESTIÓN</v>
      </c>
      <c r="F147" s="143" t="s">
        <v>107</v>
      </c>
      <c r="G147" s="143" t="s">
        <v>116</v>
      </c>
      <c r="H147" s="144" t="s">
        <v>419</v>
      </c>
      <c r="I147" s="144" t="s">
        <v>163</v>
      </c>
      <c r="J147" s="145">
        <v>45</v>
      </c>
      <c r="K147" s="146" t="str">
        <f>IF(J147=1,'Equivalencia BH-BMPT'!$D$2,IF(J147=2,'Equivalencia BH-BMPT'!$D$3,IF(J147=3,'Equivalencia BH-BMPT'!$D$4,IF(J147=4,'Equivalencia BH-BMPT'!$D$5,IF(J147=5,'Equivalencia BH-BMPT'!$D$6,IF(J147=6,'Equivalencia BH-BMPT'!$D$7,IF(J147=7,'Equivalencia BH-BMPT'!$D$8,IF(J147=8,'Equivalencia BH-BMPT'!$D$9,IF(J147=9,'Equivalencia BH-BMPT'!$D$10,IF(J147=10,'Equivalencia BH-BMPT'!$D$11,IF(J147=11,'Equivalencia BH-BMPT'!$D$12,IF(J147=12,'Equivalencia BH-BMPT'!$D$13,IF(J147=13,'Equivalencia BH-BMPT'!$D$14,IF(J147=14,'Equivalencia BH-BMPT'!$D$15,IF(J147=15,'Equivalencia BH-BMPT'!$D$16,IF(J147=16,'Equivalencia BH-BMPT'!$D$17,IF(J147=17,'Equivalencia BH-BMPT'!$D$18,IF(J147=18,'Equivalencia BH-BMPT'!$D$19,IF(J147=19,'Equivalencia BH-BMPT'!$D$20,IF(J147=20,'Equivalencia BH-BMPT'!$D$21,IF(J147=21,'Equivalencia BH-BMPT'!$D$22,IF(J147=22,'Equivalencia BH-BMPT'!$D$23,IF(J147=23,'Equivalencia BH-BMPT'!#REF!,IF(J147=24,'Equivalencia BH-BMPT'!$D$25,IF(J147=25,'Equivalencia BH-BMPT'!$D$26,IF(J147=26,'Equivalencia BH-BMPT'!$D$27,IF(J147=27,'Equivalencia BH-BMPT'!$D$28,IF(J147=28,'Equivalencia BH-BMPT'!$D$29,IF(J147=29,'Equivalencia BH-BMPT'!$D$30,IF(J147=30,'Equivalencia BH-BMPT'!$D$31,IF(J147=31,'Equivalencia BH-BMPT'!$D$32,IF(J147=32,'Equivalencia BH-BMPT'!$D$33,IF(J147=33,'Equivalencia BH-BMPT'!$D$34,IF(J147=34,'Equivalencia BH-BMPT'!$D$35,IF(J147=35,'Equivalencia BH-BMPT'!$D$36,IF(J147=36,'Equivalencia BH-BMPT'!$D$37,IF(J147=37,'Equivalencia BH-BMPT'!$D$38,IF(J147=38,'Equivalencia BH-BMPT'!#REF!,IF(J147=39,'Equivalencia BH-BMPT'!$D$40,IF(J147=40,'Equivalencia BH-BMPT'!$D$41,IF(J147=41,'Equivalencia BH-BMPT'!$D$42,IF(J147=42,'Equivalencia BH-BMPT'!$D$43,IF(J147=43,'Equivalencia BH-BMPT'!$D$44,IF(J147=44,'Equivalencia BH-BMPT'!$D$45,IF(J147=45,'Equivalencia BH-BMPT'!$D$46,"No ha seleccionado un número de programa")))))))))))))))))))))))))))))))))))))))))))))</f>
        <v>Gobernanza e influencia local, regional e internacional</v>
      </c>
      <c r="L147" s="147" t="s">
        <v>282</v>
      </c>
      <c r="M147" s="142">
        <v>5710949</v>
      </c>
      <c r="N147" s="148" t="s">
        <v>786</v>
      </c>
      <c r="O147" s="149">
        <v>70400000</v>
      </c>
      <c r="P147" s="150"/>
      <c r="Q147" s="151"/>
      <c r="R147" s="151">
        <v>1</v>
      </c>
      <c r="S147" s="151">
        <v>6186666</v>
      </c>
      <c r="T147" s="149">
        <f t="shared" si="9"/>
        <v>76586666</v>
      </c>
      <c r="U147" s="149">
        <v>59520000</v>
      </c>
      <c r="V147" s="152">
        <v>43126</v>
      </c>
      <c r="W147" s="152">
        <v>43133</v>
      </c>
      <c r="X147" s="152">
        <v>43466</v>
      </c>
      <c r="Y147" s="142">
        <v>330</v>
      </c>
      <c r="Z147" s="142">
        <v>28.999996874999997</v>
      </c>
      <c r="AA147" s="153"/>
      <c r="AB147" s="142"/>
      <c r="AC147" s="142" t="s">
        <v>954</v>
      </c>
      <c r="AD147" s="142"/>
      <c r="AE147" s="142"/>
      <c r="AF147" s="154">
        <f t="shared" si="11"/>
        <v>0.77715878113822057</v>
      </c>
      <c r="AG147" s="155"/>
      <c r="AH147" s="155" t="b">
        <f t="shared" si="10"/>
        <v>0</v>
      </c>
      <c r="AI147" s="156"/>
      <c r="AJ147" s="158"/>
      <c r="AK147" s="156"/>
    </row>
    <row r="148" spans="1:37" s="157" customFormat="1" ht="44.25" customHeight="1" thickBot="1" x14ac:dyDescent="0.3">
      <c r="A148" s="142">
        <v>142</v>
      </c>
      <c r="B148" s="142">
        <v>2018</v>
      </c>
      <c r="C148" s="143" t="s">
        <v>933</v>
      </c>
      <c r="D148" s="142">
        <v>5</v>
      </c>
      <c r="E148" s="143" t="str">
        <f>IF(D148=1,'Tipo '!$B$2,IF(D148=2,'Tipo '!$B$3,IF(D148=3,'Tipo '!$B$4,IF(D148=4,'Tipo '!$B$5,IF(D148=5,'Tipo '!$B$6,IF(D148=6,'Tipo '!$B$7,IF(D148=7,'Tipo '!$B$8,IF(D148=8,'Tipo '!$B$9,IF(D148=9,'Tipo '!$B$10,IF(D148=10,'Tipo '!$B$11,IF(D148=11,'Tipo '!$B$12,IF(D148=12,'Tipo '!$B$13,IF(D148=13,'Tipo '!$B$14,IF(D148=14,'Tipo '!$B$15,IF(D148=15,'Tipo '!$B$16,IF(D148=16,'Tipo '!$B$17,IF(D148=17,'Tipo '!$B$18,IF(D148=18,'Tipo '!$B$19,IF(D148=19,'Tipo '!$B$20,IF(D148=20,'Tipo '!$B$21,"No ha seleccionado un tipo de contrato válido"))))))))))))))))))))</f>
        <v>CONTRATOS DE PRESTACIÓN DE SERVICIOS PROFESIONALES Y DE APOYO A LA GESTIÓN</v>
      </c>
      <c r="F148" s="143" t="s">
        <v>107</v>
      </c>
      <c r="G148" s="143" t="s">
        <v>116</v>
      </c>
      <c r="H148" s="144" t="s">
        <v>420</v>
      </c>
      <c r="I148" s="144" t="s">
        <v>163</v>
      </c>
      <c r="J148" s="145">
        <v>45</v>
      </c>
      <c r="K148" s="146" t="str">
        <f>IF(J148=1,'Equivalencia BH-BMPT'!$D$2,IF(J148=2,'Equivalencia BH-BMPT'!$D$3,IF(J148=3,'Equivalencia BH-BMPT'!$D$4,IF(J148=4,'Equivalencia BH-BMPT'!$D$5,IF(J148=5,'Equivalencia BH-BMPT'!$D$6,IF(J148=6,'Equivalencia BH-BMPT'!$D$7,IF(J148=7,'Equivalencia BH-BMPT'!$D$8,IF(J148=8,'Equivalencia BH-BMPT'!$D$9,IF(J148=9,'Equivalencia BH-BMPT'!$D$10,IF(J148=10,'Equivalencia BH-BMPT'!$D$11,IF(J148=11,'Equivalencia BH-BMPT'!$D$12,IF(J148=12,'Equivalencia BH-BMPT'!$D$13,IF(J148=13,'Equivalencia BH-BMPT'!$D$14,IF(J148=14,'Equivalencia BH-BMPT'!$D$15,IF(J148=15,'Equivalencia BH-BMPT'!$D$16,IF(J148=16,'Equivalencia BH-BMPT'!$D$17,IF(J148=17,'Equivalencia BH-BMPT'!$D$18,IF(J148=18,'Equivalencia BH-BMPT'!$D$19,IF(J148=19,'Equivalencia BH-BMPT'!$D$20,IF(J148=20,'Equivalencia BH-BMPT'!$D$21,IF(J148=21,'Equivalencia BH-BMPT'!$D$22,IF(J148=22,'Equivalencia BH-BMPT'!$D$23,IF(J148=23,'Equivalencia BH-BMPT'!#REF!,IF(J148=24,'Equivalencia BH-BMPT'!$D$25,IF(J148=25,'Equivalencia BH-BMPT'!$D$26,IF(J148=26,'Equivalencia BH-BMPT'!$D$27,IF(J148=27,'Equivalencia BH-BMPT'!$D$28,IF(J148=28,'Equivalencia BH-BMPT'!$D$29,IF(J148=29,'Equivalencia BH-BMPT'!$D$30,IF(J148=30,'Equivalencia BH-BMPT'!$D$31,IF(J148=31,'Equivalencia BH-BMPT'!$D$32,IF(J148=32,'Equivalencia BH-BMPT'!$D$33,IF(J148=33,'Equivalencia BH-BMPT'!$D$34,IF(J148=34,'Equivalencia BH-BMPT'!$D$35,IF(J148=35,'Equivalencia BH-BMPT'!$D$36,IF(J148=36,'Equivalencia BH-BMPT'!$D$37,IF(J148=37,'Equivalencia BH-BMPT'!$D$38,IF(J148=38,'Equivalencia BH-BMPT'!#REF!,IF(J148=39,'Equivalencia BH-BMPT'!$D$40,IF(J148=40,'Equivalencia BH-BMPT'!$D$41,IF(J148=41,'Equivalencia BH-BMPT'!$D$42,IF(J148=42,'Equivalencia BH-BMPT'!$D$43,IF(J148=43,'Equivalencia BH-BMPT'!$D$44,IF(J148=44,'Equivalencia BH-BMPT'!$D$45,IF(J148=45,'Equivalencia BH-BMPT'!$D$46,"No ha seleccionado un número de programa")))))))))))))))))))))))))))))))))))))))))))))</f>
        <v>Gobernanza e influencia local, regional e internacional</v>
      </c>
      <c r="L148" s="147" t="s">
        <v>282</v>
      </c>
      <c r="M148" s="142">
        <v>19593519</v>
      </c>
      <c r="N148" s="148" t="s">
        <v>646</v>
      </c>
      <c r="O148" s="149">
        <v>52800000</v>
      </c>
      <c r="P148" s="150"/>
      <c r="Q148" s="151"/>
      <c r="R148" s="151"/>
      <c r="S148" s="151"/>
      <c r="T148" s="149">
        <f t="shared" si="9"/>
        <v>52800000</v>
      </c>
      <c r="U148" s="149">
        <v>48000000</v>
      </c>
      <c r="V148" s="152">
        <v>43126</v>
      </c>
      <c r="W148" s="152">
        <v>43132</v>
      </c>
      <c r="X148" s="152">
        <v>43465</v>
      </c>
      <c r="Y148" s="142">
        <v>330</v>
      </c>
      <c r="Z148" s="142">
        <v>0</v>
      </c>
      <c r="AA148" s="153"/>
      <c r="AB148" s="142"/>
      <c r="AC148" s="142" t="s">
        <v>954</v>
      </c>
      <c r="AD148" s="142"/>
      <c r="AE148" s="142"/>
      <c r="AF148" s="154">
        <f t="shared" si="11"/>
        <v>0.90909090909090906</v>
      </c>
      <c r="AG148" s="155"/>
      <c r="AH148" s="155" t="b">
        <f t="shared" si="10"/>
        <v>0</v>
      </c>
      <c r="AI148" s="156"/>
      <c r="AJ148" s="158"/>
      <c r="AK148" s="156"/>
    </row>
    <row r="149" spans="1:37" s="157" customFormat="1" ht="44.25" customHeight="1" thickBot="1" x14ac:dyDescent="0.3">
      <c r="A149" s="142">
        <v>143</v>
      </c>
      <c r="B149" s="142">
        <v>2018</v>
      </c>
      <c r="C149" s="143" t="s">
        <v>932</v>
      </c>
      <c r="D149" s="142">
        <v>5</v>
      </c>
      <c r="E149" s="143" t="str">
        <f>IF(D149=1,'Tipo '!$B$2,IF(D149=2,'Tipo '!$B$3,IF(D149=3,'Tipo '!$B$4,IF(D149=4,'Tipo '!$B$5,IF(D149=5,'Tipo '!$B$6,IF(D149=6,'Tipo '!$B$7,IF(D149=7,'Tipo '!$B$8,IF(D149=8,'Tipo '!$B$9,IF(D149=9,'Tipo '!$B$10,IF(D149=10,'Tipo '!$B$11,IF(D149=11,'Tipo '!$B$12,IF(D149=12,'Tipo '!$B$13,IF(D149=13,'Tipo '!$B$14,IF(D149=14,'Tipo '!$B$15,IF(D149=15,'Tipo '!$B$16,IF(D149=16,'Tipo '!$B$17,IF(D149=17,'Tipo '!$B$18,IF(D149=18,'Tipo '!$B$19,IF(D149=19,'Tipo '!$B$20,IF(D149=20,'Tipo '!$B$21,"No ha seleccionado un tipo de contrato válido"))))))))))))))))))))</f>
        <v>CONTRATOS DE PRESTACIÓN DE SERVICIOS PROFESIONALES Y DE APOYO A LA GESTIÓN</v>
      </c>
      <c r="F149" s="143" t="s">
        <v>107</v>
      </c>
      <c r="G149" s="143" t="s">
        <v>116</v>
      </c>
      <c r="H149" s="144" t="s">
        <v>421</v>
      </c>
      <c r="I149" s="144" t="s">
        <v>163</v>
      </c>
      <c r="J149" s="145">
        <v>45</v>
      </c>
      <c r="K149" s="146" t="str">
        <f>IF(J149=1,'Equivalencia BH-BMPT'!$D$2,IF(J149=2,'Equivalencia BH-BMPT'!$D$3,IF(J149=3,'Equivalencia BH-BMPT'!$D$4,IF(J149=4,'Equivalencia BH-BMPT'!$D$5,IF(J149=5,'Equivalencia BH-BMPT'!$D$6,IF(J149=6,'Equivalencia BH-BMPT'!$D$7,IF(J149=7,'Equivalencia BH-BMPT'!$D$8,IF(J149=8,'Equivalencia BH-BMPT'!$D$9,IF(J149=9,'Equivalencia BH-BMPT'!$D$10,IF(J149=10,'Equivalencia BH-BMPT'!$D$11,IF(J149=11,'Equivalencia BH-BMPT'!$D$12,IF(J149=12,'Equivalencia BH-BMPT'!$D$13,IF(J149=13,'Equivalencia BH-BMPT'!$D$14,IF(J149=14,'Equivalencia BH-BMPT'!$D$15,IF(J149=15,'Equivalencia BH-BMPT'!$D$16,IF(J149=16,'Equivalencia BH-BMPT'!$D$17,IF(J149=17,'Equivalencia BH-BMPT'!$D$18,IF(J149=18,'Equivalencia BH-BMPT'!$D$19,IF(J149=19,'Equivalencia BH-BMPT'!$D$20,IF(J149=20,'Equivalencia BH-BMPT'!$D$21,IF(J149=21,'Equivalencia BH-BMPT'!$D$22,IF(J149=22,'Equivalencia BH-BMPT'!$D$23,IF(J149=23,'Equivalencia BH-BMPT'!#REF!,IF(J149=24,'Equivalencia BH-BMPT'!$D$25,IF(J149=25,'Equivalencia BH-BMPT'!$D$26,IF(J149=26,'Equivalencia BH-BMPT'!$D$27,IF(J149=27,'Equivalencia BH-BMPT'!$D$28,IF(J149=28,'Equivalencia BH-BMPT'!$D$29,IF(J149=29,'Equivalencia BH-BMPT'!$D$30,IF(J149=30,'Equivalencia BH-BMPT'!$D$31,IF(J149=31,'Equivalencia BH-BMPT'!$D$32,IF(J149=32,'Equivalencia BH-BMPT'!$D$33,IF(J149=33,'Equivalencia BH-BMPT'!$D$34,IF(J149=34,'Equivalencia BH-BMPT'!$D$35,IF(J149=35,'Equivalencia BH-BMPT'!$D$36,IF(J149=36,'Equivalencia BH-BMPT'!$D$37,IF(J149=37,'Equivalencia BH-BMPT'!$D$38,IF(J149=38,'Equivalencia BH-BMPT'!#REF!,IF(J149=39,'Equivalencia BH-BMPT'!$D$40,IF(J149=40,'Equivalencia BH-BMPT'!$D$41,IF(J149=41,'Equivalencia BH-BMPT'!$D$42,IF(J149=42,'Equivalencia BH-BMPT'!$D$43,IF(J149=43,'Equivalencia BH-BMPT'!$D$44,IF(J149=44,'Equivalencia BH-BMPT'!$D$45,IF(J149=45,'Equivalencia BH-BMPT'!$D$46,"No ha seleccionado un número de programa")))))))))))))))))))))))))))))))))))))))))))))</f>
        <v>Gobernanza e influencia local, regional e internacional</v>
      </c>
      <c r="L149" s="147" t="s">
        <v>282</v>
      </c>
      <c r="M149" s="142">
        <v>1033685361</v>
      </c>
      <c r="N149" s="148" t="s">
        <v>647</v>
      </c>
      <c r="O149" s="149">
        <v>35200000</v>
      </c>
      <c r="P149" s="150"/>
      <c r="Q149" s="151"/>
      <c r="R149" s="151">
        <v>1</v>
      </c>
      <c r="S149" s="151">
        <v>2133333</v>
      </c>
      <c r="T149" s="149">
        <f t="shared" si="9"/>
        <v>37333333</v>
      </c>
      <c r="U149" s="149">
        <v>35200000</v>
      </c>
      <c r="V149" s="152">
        <v>43126</v>
      </c>
      <c r="W149" s="152">
        <v>43132</v>
      </c>
      <c r="X149" s="152">
        <v>43465</v>
      </c>
      <c r="Y149" s="142">
        <v>330</v>
      </c>
      <c r="Z149" s="142">
        <v>19.999996875000001</v>
      </c>
      <c r="AA149" s="153"/>
      <c r="AB149" s="142"/>
      <c r="AC149" s="142" t="s">
        <v>954</v>
      </c>
      <c r="AD149" s="142"/>
      <c r="AE149" s="142"/>
      <c r="AF149" s="154">
        <f t="shared" si="11"/>
        <v>0.94285715127551029</v>
      </c>
      <c r="AG149" s="155"/>
      <c r="AH149" s="155" t="b">
        <f t="shared" si="10"/>
        <v>0</v>
      </c>
      <c r="AI149" s="156"/>
      <c r="AJ149" s="158"/>
      <c r="AK149" s="156"/>
    </row>
    <row r="150" spans="1:37" s="157" customFormat="1" ht="44.25" customHeight="1" thickBot="1" x14ac:dyDescent="0.3">
      <c r="A150" s="142">
        <v>144</v>
      </c>
      <c r="B150" s="142">
        <v>2018</v>
      </c>
      <c r="C150" s="143" t="s">
        <v>931</v>
      </c>
      <c r="D150" s="142">
        <v>5</v>
      </c>
      <c r="E150" s="143" t="str">
        <f>IF(D150=1,'Tipo '!$B$2,IF(D150=2,'Tipo '!$B$3,IF(D150=3,'Tipo '!$B$4,IF(D150=4,'Tipo '!$B$5,IF(D150=5,'Tipo '!$B$6,IF(D150=6,'Tipo '!$B$7,IF(D150=7,'Tipo '!$B$8,IF(D150=8,'Tipo '!$B$9,IF(D150=9,'Tipo '!$B$10,IF(D150=10,'Tipo '!$B$11,IF(D150=11,'Tipo '!$B$12,IF(D150=12,'Tipo '!$B$13,IF(D150=13,'Tipo '!$B$14,IF(D150=14,'Tipo '!$B$15,IF(D150=15,'Tipo '!$B$16,IF(D150=16,'Tipo '!$B$17,IF(D150=17,'Tipo '!$B$18,IF(D150=18,'Tipo '!$B$19,IF(D150=19,'Tipo '!$B$20,IF(D150=20,'Tipo '!$B$21,"No ha seleccionado un tipo de contrato válido"))))))))))))))))))))</f>
        <v>CONTRATOS DE PRESTACIÓN DE SERVICIOS PROFESIONALES Y DE APOYO A LA GESTIÓN</v>
      </c>
      <c r="F150" s="143" t="s">
        <v>107</v>
      </c>
      <c r="G150" s="143" t="s">
        <v>116</v>
      </c>
      <c r="H150" s="144" t="s">
        <v>422</v>
      </c>
      <c r="I150" s="144" t="s">
        <v>163</v>
      </c>
      <c r="J150" s="145">
        <v>45</v>
      </c>
      <c r="K150" s="146" t="str">
        <f>IF(J150=1,'Equivalencia BH-BMPT'!$D$2,IF(J150=2,'Equivalencia BH-BMPT'!$D$3,IF(J150=3,'Equivalencia BH-BMPT'!$D$4,IF(J150=4,'Equivalencia BH-BMPT'!$D$5,IF(J150=5,'Equivalencia BH-BMPT'!$D$6,IF(J150=6,'Equivalencia BH-BMPT'!$D$7,IF(J150=7,'Equivalencia BH-BMPT'!$D$8,IF(J150=8,'Equivalencia BH-BMPT'!$D$9,IF(J150=9,'Equivalencia BH-BMPT'!$D$10,IF(J150=10,'Equivalencia BH-BMPT'!$D$11,IF(J150=11,'Equivalencia BH-BMPT'!$D$12,IF(J150=12,'Equivalencia BH-BMPT'!$D$13,IF(J150=13,'Equivalencia BH-BMPT'!$D$14,IF(J150=14,'Equivalencia BH-BMPT'!$D$15,IF(J150=15,'Equivalencia BH-BMPT'!$D$16,IF(J150=16,'Equivalencia BH-BMPT'!$D$17,IF(J150=17,'Equivalencia BH-BMPT'!$D$18,IF(J150=18,'Equivalencia BH-BMPT'!$D$19,IF(J150=19,'Equivalencia BH-BMPT'!$D$20,IF(J150=20,'Equivalencia BH-BMPT'!$D$21,IF(J150=21,'Equivalencia BH-BMPT'!$D$22,IF(J150=22,'Equivalencia BH-BMPT'!$D$23,IF(J150=23,'Equivalencia BH-BMPT'!#REF!,IF(J150=24,'Equivalencia BH-BMPT'!$D$25,IF(J150=25,'Equivalencia BH-BMPT'!$D$26,IF(J150=26,'Equivalencia BH-BMPT'!$D$27,IF(J150=27,'Equivalencia BH-BMPT'!$D$28,IF(J150=28,'Equivalencia BH-BMPT'!$D$29,IF(J150=29,'Equivalencia BH-BMPT'!$D$30,IF(J150=30,'Equivalencia BH-BMPT'!$D$31,IF(J150=31,'Equivalencia BH-BMPT'!$D$32,IF(J150=32,'Equivalencia BH-BMPT'!$D$33,IF(J150=33,'Equivalencia BH-BMPT'!$D$34,IF(J150=34,'Equivalencia BH-BMPT'!$D$35,IF(J150=35,'Equivalencia BH-BMPT'!$D$36,IF(J150=36,'Equivalencia BH-BMPT'!$D$37,IF(J150=37,'Equivalencia BH-BMPT'!$D$38,IF(J150=38,'Equivalencia BH-BMPT'!#REF!,IF(J150=39,'Equivalencia BH-BMPT'!$D$40,IF(J150=40,'Equivalencia BH-BMPT'!$D$41,IF(J150=41,'Equivalencia BH-BMPT'!$D$42,IF(J150=42,'Equivalencia BH-BMPT'!$D$43,IF(J150=43,'Equivalencia BH-BMPT'!$D$44,IF(J150=44,'Equivalencia BH-BMPT'!$D$45,IF(J150=45,'Equivalencia BH-BMPT'!$D$46,"No ha seleccionado un número de programa")))))))))))))))))))))))))))))))))))))))))))))</f>
        <v>Gobernanza e influencia local, regional e internacional</v>
      </c>
      <c r="L150" s="147" t="s">
        <v>282</v>
      </c>
      <c r="M150" s="142">
        <v>1026576669</v>
      </c>
      <c r="N150" s="148" t="s">
        <v>648</v>
      </c>
      <c r="O150" s="149">
        <v>25200000</v>
      </c>
      <c r="P150" s="150"/>
      <c r="Q150" s="151"/>
      <c r="R150" s="151">
        <v>1</v>
      </c>
      <c r="S150" s="151">
        <v>4200000</v>
      </c>
      <c r="T150" s="149">
        <f t="shared" si="9"/>
        <v>29400000</v>
      </c>
      <c r="U150" s="149">
        <v>29400000</v>
      </c>
      <c r="V150" s="152">
        <v>43126</v>
      </c>
      <c r="W150" s="152">
        <v>43132</v>
      </c>
      <c r="X150" s="152">
        <v>43312</v>
      </c>
      <c r="Y150" s="142">
        <v>180</v>
      </c>
      <c r="Z150" s="142">
        <v>55</v>
      </c>
      <c r="AA150" s="153"/>
      <c r="AB150" s="142"/>
      <c r="AC150" s="142" t="s">
        <v>954</v>
      </c>
      <c r="AD150" s="142"/>
      <c r="AE150" s="142"/>
      <c r="AF150" s="154">
        <f t="shared" si="11"/>
        <v>1</v>
      </c>
      <c r="AG150" s="155"/>
      <c r="AH150" s="155" t="b">
        <f t="shared" si="10"/>
        <v>0</v>
      </c>
      <c r="AI150" s="156"/>
      <c r="AJ150" s="158"/>
      <c r="AK150" s="156"/>
    </row>
    <row r="151" spans="1:37" s="157" customFormat="1" ht="44.25" customHeight="1" thickBot="1" x14ac:dyDescent="0.3">
      <c r="A151" s="142">
        <v>145</v>
      </c>
      <c r="B151" s="142">
        <v>2018</v>
      </c>
      <c r="C151" s="143" t="s">
        <v>930</v>
      </c>
      <c r="D151" s="142">
        <v>5</v>
      </c>
      <c r="E151" s="143" t="str">
        <f>IF(D151=1,'Tipo '!$B$2,IF(D151=2,'Tipo '!$B$3,IF(D151=3,'Tipo '!$B$4,IF(D151=4,'Tipo '!$B$5,IF(D151=5,'Tipo '!$B$6,IF(D151=6,'Tipo '!$B$7,IF(D151=7,'Tipo '!$B$8,IF(D151=8,'Tipo '!$B$9,IF(D151=9,'Tipo '!$B$10,IF(D151=10,'Tipo '!$B$11,IF(D151=11,'Tipo '!$B$12,IF(D151=12,'Tipo '!$B$13,IF(D151=13,'Tipo '!$B$14,IF(D151=14,'Tipo '!$B$15,IF(D151=15,'Tipo '!$B$16,IF(D151=16,'Tipo '!$B$17,IF(D151=17,'Tipo '!$B$18,IF(D151=18,'Tipo '!$B$19,IF(D151=19,'Tipo '!$B$20,IF(D151=20,'Tipo '!$B$21,"No ha seleccionado un tipo de contrato válido"))))))))))))))))))))</f>
        <v>CONTRATOS DE PRESTACIÓN DE SERVICIOS PROFESIONALES Y DE APOYO A LA GESTIÓN</v>
      </c>
      <c r="F151" s="143" t="s">
        <v>107</v>
      </c>
      <c r="G151" s="143" t="s">
        <v>116</v>
      </c>
      <c r="H151" s="144" t="s">
        <v>423</v>
      </c>
      <c r="I151" s="144" t="s">
        <v>163</v>
      </c>
      <c r="J151" s="145">
        <v>45</v>
      </c>
      <c r="K151" s="146" t="str">
        <f>IF(J151=1,'Equivalencia BH-BMPT'!$D$2,IF(J151=2,'Equivalencia BH-BMPT'!$D$3,IF(J151=3,'Equivalencia BH-BMPT'!$D$4,IF(J151=4,'Equivalencia BH-BMPT'!$D$5,IF(J151=5,'Equivalencia BH-BMPT'!$D$6,IF(J151=6,'Equivalencia BH-BMPT'!$D$7,IF(J151=7,'Equivalencia BH-BMPT'!$D$8,IF(J151=8,'Equivalencia BH-BMPT'!$D$9,IF(J151=9,'Equivalencia BH-BMPT'!$D$10,IF(J151=10,'Equivalencia BH-BMPT'!$D$11,IF(J151=11,'Equivalencia BH-BMPT'!$D$12,IF(J151=12,'Equivalencia BH-BMPT'!$D$13,IF(J151=13,'Equivalencia BH-BMPT'!$D$14,IF(J151=14,'Equivalencia BH-BMPT'!$D$15,IF(J151=15,'Equivalencia BH-BMPT'!$D$16,IF(J151=16,'Equivalencia BH-BMPT'!$D$17,IF(J151=17,'Equivalencia BH-BMPT'!$D$18,IF(J151=18,'Equivalencia BH-BMPT'!$D$19,IF(J151=19,'Equivalencia BH-BMPT'!$D$20,IF(J151=20,'Equivalencia BH-BMPT'!$D$21,IF(J151=21,'Equivalencia BH-BMPT'!$D$22,IF(J151=22,'Equivalencia BH-BMPT'!$D$23,IF(J151=23,'Equivalencia BH-BMPT'!#REF!,IF(J151=24,'Equivalencia BH-BMPT'!$D$25,IF(J151=25,'Equivalencia BH-BMPT'!$D$26,IF(J151=26,'Equivalencia BH-BMPT'!$D$27,IF(J151=27,'Equivalencia BH-BMPT'!$D$28,IF(J151=28,'Equivalencia BH-BMPT'!$D$29,IF(J151=29,'Equivalencia BH-BMPT'!$D$30,IF(J151=30,'Equivalencia BH-BMPT'!$D$31,IF(J151=31,'Equivalencia BH-BMPT'!$D$32,IF(J151=32,'Equivalencia BH-BMPT'!$D$33,IF(J151=33,'Equivalencia BH-BMPT'!$D$34,IF(J151=34,'Equivalencia BH-BMPT'!$D$35,IF(J151=35,'Equivalencia BH-BMPT'!$D$36,IF(J151=36,'Equivalencia BH-BMPT'!$D$37,IF(J151=37,'Equivalencia BH-BMPT'!$D$38,IF(J151=38,'Equivalencia BH-BMPT'!#REF!,IF(J151=39,'Equivalencia BH-BMPT'!$D$40,IF(J151=40,'Equivalencia BH-BMPT'!$D$41,IF(J151=41,'Equivalencia BH-BMPT'!$D$42,IF(J151=42,'Equivalencia BH-BMPT'!$D$43,IF(J151=43,'Equivalencia BH-BMPT'!$D$44,IF(J151=44,'Equivalencia BH-BMPT'!$D$45,IF(J151=45,'Equivalencia BH-BMPT'!$D$46,"No ha seleccionado un número de programa")))))))))))))))))))))))))))))))))))))))))))))</f>
        <v>Gobernanza e influencia local, regional e internacional</v>
      </c>
      <c r="L151" s="147" t="s">
        <v>282</v>
      </c>
      <c r="M151" s="142">
        <v>80047840</v>
      </c>
      <c r="N151" s="148" t="s">
        <v>649</v>
      </c>
      <c r="O151" s="149">
        <v>52800000</v>
      </c>
      <c r="P151" s="150"/>
      <c r="Q151" s="151"/>
      <c r="R151" s="151">
        <v>1</v>
      </c>
      <c r="S151" s="151">
        <v>3040000</v>
      </c>
      <c r="T151" s="149">
        <f t="shared" si="9"/>
        <v>55840000</v>
      </c>
      <c r="U151" s="149">
        <v>52640000</v>
      </c>
      <c r="V151" s="152">
        <v>43126</v>
      </c>
      <c r="W151" s="152">
        <v>43133</v>
      </c>
      <c r="X151" s="152">
        <v>43466</v>
      </c>
      <c r="Y151" s="142">
        <v>330</v>
      </c>
      <c r="Z151" s="142">
        <v>19</v>
      </c>
      <c r="AA151" s="153"/>
      <c r="AB151" s="142"/>
      <c r="AC151" s="142" t="s">
        <v>954</v>
      </c>
      <c r="AD151" s="142"/>
      <c r="AE151" s="142"/>
      <c r="AF151" s="154">
        <f t="shared" si="11"/>
        <v>0.94269340974212035</v>
      </c>
      <c r="AG151" s="155"/>
      <c r="AH151" s="155" t="b">
        <f t="shared" si="10"/>
        <v>0</v>
      </c>
      <c r="AI151" s="156"/>
      <c r="AJ151" s="158"/>
      <c r="AK151" s="156"/>
    </row>
    <row r="152" spans="1:37" s="157" customFormat="1" ht="44.25" customHeight="1" thickBot="1" x14ac:dyDescent="0.3">
      <c r="A152" s="142">
        <v>146</v>
      </c>
      <c r="B152" s="142">
        <v>2018</v>
      </c>
      <c r="C152" s="143" t="s">
        <v>929</v>
      </c>
      <c r="D152" s="142">
        <v>5</v>
      </c>
      <c r="E152" s="143" t="str">
        <f>IF(D152=1,'Tipo '!$B$2,IF(D152=2,'Tipo '!$B$3,IF(D152=3,'Tipo '!$B$4,IF(D152=4,'Tipo '!$B$5,IF(D152=5,'Tipo '!$B$6,IF(D152=6,'Tipo '!$B$7,IF(D152=7,'Tipo '!$B$8,IF(D152=8,'Tipo '!$B$9,IF(D152=9,'Tipo '!$B$10,IF(D152=10,'Tipo '!$B$11,IF(D152=11,'Tipo '!$B$12,IF(D152=12,'Tipo '!$B$13,IF(D152=13,'Tipo '!$B$14,IF(D152=14,'Tipo '!$B$15,IF(D152=15,'Tipo '!$B$16,IF(D152=16,'Tipo '!$B$17,IF(D152=17,'Tipo '!$B$18,IF(D152=18,'Tipo '!$B$19,IF(D152=19,'Tipo '!$B$20,IF(D152=20,'Tipo '!$B$21,"No ha seleccionado un tipo de contrato válido"))))))))))))))))))))</f>
        <v>CONTRATOS DE PRESTACIÓN DE SERVICIOS PROFESIONALES Y DE APOYO A LA GESTIÓN</v>
      </c>
      <c r="F152" s="143" t="s">
        <v>107</v>
      </c>
      <c r="G152" s="143" t="s">
        <v>116</v>
      </c>
      <c r="H152" s="144" t="s">
        <v>424</v>
      </c>
      <c r="I152" s="144" t="s">
        <v>163</v>
      </c>
      <c r="J152" s="145">
        <v>45</v>
      </c>
      <c r="K152" s="146" t="str">
        <f>IF(J152=1,'Equivalencia BH-BMPT'!$D$2,IF(J152=2,'Equivalencia BH-BMPT'!$D$3,IF(J152=3,'Equivalencia BH-BMPT'!$D$4,IF(J152=4,'Equivalencia BH-BMPT'!$D$5,IF(J152=5,'Equivalencia BH-BMPT'!$D$6,IF(J152=6,'Equivalencia BH-BMPT'!$D$7,IF(J152=7,'Equivalencia BH-BMPT'!$D$8,IF(J152=8,'Equivalencia BH-BMPT'!$D$9,IF(J152=9,'Equivalencia BH-BMPT'!$D$10,IF(J152=10,'Equivalencia BH-BMPT'!$D$11,IF(J152=11,'Equivalencia BH-BMPT'!$D$12,IF(J152=12,'Equivalencia BH-BMPT'!$D$13,IF(J152=13,'Equivalencia BH-BMPT'!$D$14,IF(J152=14,'Equivalencia BH-BMPT'!$D$15,IF(J152=15,'Equivalencia BH-BMPT'!$D$16,IF(J152=16,'Equivalencia BH-BMPT'!$D$17,IF(J152=17,'Equivalencia BH-BMPT'!$D$18,IF(J152=18,'Equivalencia BH-BMPT'!$D$19,IF(J152=19,'Equivalencia BH-BMPT'!$D$20,IF(J152=20,'Equivalencia BH-BMPT'!$D$21,IF(J152=21,'Equivalencia BH-BMPT'!$D$22,IF(J152=22,'Equivalencia BH-BMPT'!$D$23,IF(J152=23,'Equivalencia BH-BMPT'!#REF!,IF(J152=24,'Equivalencia BH-BMPT'!$D$25,IF(J152=25,'Equivalencia BH-BMPT'!$D$26,IF(J152=26,'Equivalencia BH-BMPT'!$D$27,IF(J152=27,'Equivalencia BH-BMPT'!$D$28,IF(J152=28,'Equivalencia BH-BMPT'!$D$29,IF(J152=29,'Equivalencia BH-BMPT'!$D$30,IF(J152=30,'Equivalencia BH-BMPT'!$D$31,IF(J152=31,'Equivalencia BH-BMPT'!$D$32,IF(J152=32,'Equivalencia BH-BMPT'!$D$33,IF(J152=33,'Equivalencia BH-BMPT'!$D$34,IF(J152=34,'Equivalencia BH-BMPT'!$D$35,IF(J152=35,'Equivalencia BH-BMPT'!$D$36,IF(J152=36,'Equivalencia BH-BMPT'!$D$37,IF(J152=37,'Equivalencia BH-BMPT'!$D$38,IF(J152=38,'Equivalencia BH-BMPT'!#REF!,IF(J152=39,'Equivalencia BH-BMPT'!$D$40,IF(J152=40,'Equivalencia BH-BMPT'!$D$41,IF(J152=41,'Equivalencia BH-BMPT'!$D$42,IF(J152=42,'Equivalencia BH-BMPT'!$D$43,IF(J152=43,'Equivalencia BH-BMPT'!$D$44,IF(J152=44,'Equivalencia BH-BMPT'!$D$45,IF(J152=45,'Equivalencia BH-BMPT'!$D$46,"No ha seleccionado un número de programa")))))))))))))))))))))))))))))))))))))))))))))</f>
        <v>Gobernanza e influencia local, regional e internacional</v>
      </c>
      <c r="L152" s="147" t="s">
        <v>282</v>
      </c>
      <c r="M152" s="142">
        <v>23549434</v>
      </c>
      <c r="N152" s="148" t="s">
        <v>650</v>
      </c>
      <c r="O152" s="149">
        <v>62700000</v>
      </c>
      <c r="P152" s="150"/>
      <c r="Q152" s="151"/>
      <c r="R152" s="151">
        <v>1</v>
      </c>
      <c r="S152" s="151">
        <v>5700000</v>
      </c>
      <c r="T152" s="149">
        <f t="shared" si="9"/>
        <v>68400000</v>
      </c>
      <c r="U152" s="149">
        <v>62700000</v>
      </c>
      <c r="V152" s="152">
        <v>43126</v>
      </c>
      <c r="W152" s="152">
        <v>43132</v>
      </c>
      <c r="X152" s="152">
        <v>43465</v>
      </c>
      <c r="Y152" s="142">
        <v>330</v>
      </c>
      <c r="Z152" s="142">
        <v>30</v>
      </c>
      <c r="AA152" s="153"/>
      <c r="AB152" s="142"/>
      <c r="AC152" s="142" t="s">
        <v>954</v>
      </c>
      <c r="AD152" s="142"/>
      <c r="AE152" s="142"/>
      <c r="AF152" s="154">
        <f t="shared" si="11"/>
        <v>0.91666666666666663</v>
      </c>
      <c r="AG152" s="155"/>
      <c r="AH152" s="155" t="b">
        <f t="shared" si="10"/>
        <v>0</v>
      </c>
      <c r="AI152" s="156"/>
      <c r="AJ152" s="158"/>
      <c r="AK152" s="156"/>
    </row>
    <row r="153" spans="1:37" s="157" customFormat="1" ht="44.25" customHeight="1" thickBot="1" x14ac:dyDescent="0.3">
      <c r="A153" s="142">
        <v>147</v>
      </c>
      <c r="B153" s="142">
        <v>2018</v>
      </c>
      <c r="C153" s="143" t="s">
        <v>928</v>
      </c>
      <c r="D153" s="142">
        <v>5</v>
      </c>
      <c r="E153" s="143" t="str">
        <f>IF(D153=1,'Tipo '!$B$2,IF(D153=2,'Tipo '!$B$3,IF(D153=3,'Tipo '!$B$4,IF(D153=4,'Tipo '!$B$5,IF(D153=5,'Tipo '!$B$6,IF(D153=6,'Tipo '!$B$7,IF(D153=7,'Tipo '!$B$8,IF(D153=8,'Tipo '!$B$9,IF(D153=9,'Tipo '!$B$10,IF(D153=10,'Tipo '!$B$11,IF(D153=11,'Tipo '!$B$12,IF(D153=12,'Tipo '!$B$13,IF(D153=13,'Tipo '!$B$14,IF(D153=14,'Tipo '!$B$15,IF(D153=15,'Tipo '!$B$16,IF(D153=16,'Tipo '!$B$17,IF(D153=17,'Tipo '!$B$18,IF(D153=18,'Tipo '!$B$19,IF(D153=19,'Tipo '!$B$20,IF(D153=20,'Tipo '!$B$21,"No ha seleccionado un tipo de contrato válido"))))))))))))))))))))</f>
        <v>CONTRATOS DE PRESTACIÓN DE SERVICIOS PROFESIONALES Y DE APOYO A LA GESTIÓN</v>
      </c>
      <c r="F153" s="143" t="s">
        <v>107</v>
      </c>
      <c r="G153" s="143" t="s">
        <v>116</v>
      </c>
      <c r="H153" s="144" t="s">
        <v>425</v>
      </c>
      <c r="I153" s="144" t="s">
        <v>163</v>
      </c>
      <c r="J153" s="145">
        <v>45</v>
      </c>
      <c r="K153" s="146" t="str">
        <f>IF(J153=1,'Equivalencia BH-BMPT'!$D$2,IF(J153=2,'Equivalencia BH-BMPT'!$D$3,IF(J153=3,'Equivalencia BH-BMPT'!$D$4,IF(J153=4,'Equivalencia BH-BMPT'!$D$5,IF(J153=5,'Equivalencia BH-BMPT'!$D$6,IF(J153=6,'Equivalencia BH-BMPT'!$D$7,IF(J153=7,'Equivalencia BH-BMPT'!$D$8,IF(J153=8,'Equivalencia BH-BMPT'!$D$9,IF(J153=9,'Equivalencia BH-BMPT'!$D$10,IF(J153=10,'Equivalencia BH-BMPT'!$D$11,IF(J153=11,'Equivalencia BH-BMPT'!$D$12,IF(J153=12,'Equivalencia BH-BMPT'!$D$13,IF(J153=13,'Equivalencia BH-BMPT'!$D$14,IF(J153=14,'Equivalencia BH-BMPT'!$D$15,IF(J153=15,'Equivalencia BH-BMPT'!$D$16,IF(J153=16,'Equivalencia BH-BMPT'!$D$17,IF(J153=17,'Equivalencia BH-BMPT'!$D$18,IF(J153=18,'Equivalencia BH-BMPT'!$D$19,IF(J153=19,'Equivalencia BH-BMPT'!$D$20,IF(J153=20,'Equivalencia BH-BMPT'!$D$21,IF(J153=21,'Equivalencia BH-BMPT'!$D$22,IF(J153=22,'Equivalencia BH-BMPT'!$D$23,IF(J153=23,'Equivalencia BH-BMPT'!#REF!,IF(J153=24,'Equivalencia BH-BMPT'!$D$25,IF(J153=25,'Equivalencia BH-BMPT'!$D$26,IF(J153=26,'Equivalencia BH-BMPT'!$D$27,IF(J153=27,'Equivalencia BH-BMPT'!$D$28,IF(J153=28,'Equivalencia BH-BMPT'!$D$29,IF(J153=29,'Equivalencia BH-BMPT'!$D$30,IF(J153=30,'Equivalencia BH-BMPT'!$D$31,IF(J153=31,'Equivalencia BH-BMPT'!$D$32,IF(J153=32,'Equivalencia BH-BMPT'!$D$33,IF(J153=33,'Equivalencia BH-BMPT'!$D$34,IF(J153=34,'Equivalencia BH-BMPT'!$D$35,IF(J153=35,'Equivalencia BH-BMPT'!$D$36,IF(J153=36,'Equivalencia BH-BMPT'!$D$37,IF(J153=37,'Equivalencia BH-BMPT'!$D$38,IF(J153=38,'Equivalencia BH-BMPT'!#REF!,IF(J153=39,'Equivalencia BH-BMPT'!$D$40,IF(J153=40,'Equivalencia BH-BMPT'!$D$41,IF(J153=41,'Equivalencia BH-BMPT'!$D$42,IF(J153=42,'Equivalencia BH-BMPT'!$D$43,IF(J153=43,'Equivalencia BH-BMPT'!$D$44,IF(J153=44,'Equivalencia BH-BMPT'!$D$45,IF(J153=45,'Equivalencia BH-BMPT'!$D$46,"No ha seleccionado un número de programa")))))))))))))))))))))))))))))))))))))))))))))</f>
        <v>Gobernanza e influencia local, regional e internacional</v>
      </c>
      <c r="L153" s="147" t="s">
        <v>282</v>
      </c>
      <c r="M153" s="142">
        <v>13721068</v>
      </c>
      <c r="N153" s="148" t="s">
        <v>651</v>
      </c>
      <c r="O153" s="149">
        <v>66000000</v>
      </c>
      <c r="P153" s="150"/>
      <c r="Q153" s="151"/>
      <c r="R153" s="151">
        <v>1</v>
      </c>
      <c r="S153" s="151">
        <v>4000000</v>
      </c>
      <c r="T153" s="149">
        <f t="shared" si="9"/>
        <v>70000000</v>
      </c>
      <c r="U153" s="149">
        <v>66000000</v>
      </c>
      <c r="V153" s="152">
        <v>43126</v>
      </c>
      <c r="W153" s="152">
        <v>43132</v>
      </c>
      <c r="X153" s="152">
        <v>43465</v>
      </c>
      <c r="Y153" s="142">
        <v>330</v>
      </c>
      <c r="Z153" s="142">
        <v>20</v>
      </c>
      <c r="AA153" s="153"/>
      <c r="AB153" s="142"/>
      <c r="AC153" s="142" t="s">
        <v>954</v>
      </c>
      <c r="AD153" s="142"/>
      <c r="AE153" s="142"/>
      <c r="AF153" s="154">
        <f t="shared" si="11"/>
        <v>0.94285714285714284</v>
      </c>
      <c r="AG153" s="155"/>
      <c r="AH153" s="155" t="b">
        <f t="shared" si="10"/>
        <v>0</v>
      </c>
      <c r="AI153" s="156"/>
      <c r="AJ153" s="158"/>
      <c r="AK153" s="156"/>
    </row>
    <row r="154" spans="1:37" s="157" customFormat="1" ht="44.25" customHeight="1" thickBot="1" x14ac:dyDescent="0.3">
      <c r="A154" s="142">
        <v>148</v>
      </c>
      <c r="B154" s="142">
        <v>2018</v>
      </c>
      <c r="C154" s="143" t="s">
        <v>927</v>
      </c>
      <c r="D154" s="142">
        <v>5</v>
      </c>
      <c r="E154" s="143" t="str">
        <f>IF(D154=1,'Tipo '!$B$2,IF(D154=2,'Tipo '!$B$3,IF(D154=3,'Tipo '!$B$4,IF(D154=4,'Tipo '!$B$5,IF(D154=5,'Tipo '!$B$6,IF(D154=6,'Tipo '!$B$7,IF(D154=7,'Tipo '!$B$8,IF(D154=8,'Tipo '!$B$9,IF(D154=9,'Tipo '!$B$10,IF(D154=10,'Tipo '!$B$11,IF(D154=11,'Tipo '!$B$12,IF(D154=12,'Tipo '!$B$13,IF(D154=13,'Tipo '!$B$14,IF(D154=14,'Tipo '!$B$15,IF(D154=15,'Tipo '!$B$16,IF(D154=16,'Tipo '!$B$17,IF(D154=17,'Tipo '!$B$18,IF(D154=18,'Tipo '!$B$19,IF(D154=19,'Tipo '!$B$20,IF(D154=20,'Tipo '!$B$21,"No ha seleccionado un tipo de contrato válido"))))))))))))))))))))</f>
        <v>CONTRATOS DE PRESTACIÓN DE SERVICIOS PROFESIONALES Y DE APOYO A LA GESTIÓN</v>
      </c>
      <c r="F154" s="143" t="s">
        <v>107</v>
      </c>
      <c r="G154" s="143" t="s">
        <v>116</v>
      </c>
      <c r="H154" s="144" t="s">
        <v>425</v>
      </c>
      <c r="I154" s="144" t="s">
        <v>163</v>
      </c>
      <c r="J154" s="145">
        <v>45</v>
      </c>
      <c r="K154" s="146" t="str">
        <f>IF(J154=1,'Equivalencia BH-BMPT'!$D$2,IF(J154=2,'Equivalencia BH-BMPT'!$D$3,IF(J154=3,'Equivalencia BH-BMPT'!$D$4,IF(J154=4,'Equivalencia BH-BMPT'!$D$5,IF(J154=5,'Equivalencia BH-BMPT'!$D$6,IF(J154=6,'Equivalencia BH-BMPT'!$D$7,IF(J154=7,'Equivalencia BH-BMPT'!$D$8,IF(J154=8,'Equivalencia BH-BMPT'!$D$9,IF(J154=9,'Equivalencia BH-BMPT'!$D$10,IF(J154=10,'Equivalencia BH-BMPT'!$D$11,IF(J154=11,'Equivalencia BH-BMPT'!$D$12,IF(J154=12,'Equivalencia BH-BMPT'!$D$13,IF(J154=13,'Equivalencia BH-BMPT'!$D$14,IF(J154=14,'Equivalencia BH-BMPT'!$D$15,IF(J154=15,'Equivalencia BH-BMPT'!$D$16,IF(J154=16,'Equivalencia BH-BMPT'!$D$17,IF(J154=17,'Equivalencia BH-BMPT'!$D$18,IF(J154=18,'Equivalencia BH-BMPT'!$D$19,IF(J154=19,'Equivalencia BH-BMPT'!$D$20,IF(J154=20,'Equivalencia BH-BMPT'!$D$21,IF(J154=21,'Equivalencia BH-BMPT'!$D$22,IF(J154=22,'Equivalencia BH-BMPT'!$D$23,IF(J154=23,'Equivalencia BH-BMPT'!#REF!,IF(J154=24,'Equivalencia BH-BMPT'!$D$25,IF(J154=25,'Equivalencia BH-BMPT'!$D$26,IF(J154=26,'Equivalencia BH-BMPT'!$D$27,IF(J154=27,'Equivalencia BH-BMPT'!$D$28,IF(J154=28,'Equivalencia BH-BMPT'!$D$29,IF(J154=29,'Equivalencia BH-BMPT'!$D$30,IF(J154=30,'Equivalencia BH-BMPT'!$D$31,IF(J154=31,'Equivalencia BH-BMPT'!$D$32,IF(J154=32,'Equivalencia BH-BMPT'!$D$33,IF(J154=33,'Equivalencia BH-BMPT'!$D$34,IF(J154=34,'Equivalencia BH-BMPT'!$D$35,IF(J154=35,'Equivalencia BH-BMPT'!$D$36,IF(J154=36,'Equivalencia BH-BMPT'!$D$37,IF(J154=37,'Equivalencia BH-BMPT'!$D$38,IF(J154=38,'Equivalencia BH-BMPT'!#REF!,IF(J154=39,'Equivalencia BH-BMPT'!$D$40,IF(J154=40,'Equivalencia BH-BMPT'!$D$41,IF(J154=41,'Equivalencia BH-BMPT'!$D$42,IF(J154=42,'Equivalencia BH-BMPT'!$D$43,IF(J154=43,'Equivalencia BH-BMPT'!$D$44,IF(J154=44,'Equivalencia BH-BMPT'!$D$45,IF(J154=45,'Equivalencia BH-BMPT'!$D$46,"No ha seleccionado un número de programa")))))))))))))))))))))))))))))))))))))))))))))</f>
        <v>Gobernanza e influencia local, regional e internacional</v>
      </c>
      <c r="L154" s="147" t="s">
        <v>282</v>
      </c>
      <c r="M154" s="142">
        <v>79301815</v>
      </c>
      <c r="N154" s="148" t="s">
        <v>787</v>
      </c>
      <c r="O154" s="149">
        <v>66000000</v>
      </c>
      <c r="P154" s="150"/>
      <c r="Q154" s="151"/>
      <c r="R154" s="151">
        <v>1</v>
      </c>
      <c r="S154" s="151">
        <v>4000000</v>
      </c>
      <c r="T154" s="149">
        <f t="shared" si="9"/>
        <v>70000000</v>
      </c>
      <c r="U154" s="149">
        <v>60000000</v>
      </c>
      <c r="V154" s="152">
        <v>43126</v>
      </c>
      <c r="W154" s="152">
        <v>43132</v>
      </c>
      <c r="X154" s="152">
        <v>43465</v>
      </c>
      <c r="Y154" s="142">
        <v>330</v>
      </c>
      <c r="Z154" s="142">
        <v>20</v>
      </c>
      <c r="AA154" s="153"/>
      <c r="AB154" s="142"/>
      <c r="AC154" s="142" t="s">
        <v>954</v>
      </c>
      <c r="AD154" s="142"/>
      <c r="AE154" s="142"/>
      <c r="AF154" s="154">
        <f t="shared" si="11"/>
        <v>0.8571428571428571</v>
      </c>
      <c r="AG154" s="155"/>
      <c r="AH154" s="155" t="b">
        <f t="shared" si="10"/>
        <v>0</v>
      </c>
      <c r="AI154" s="156"/>
      <c r="AJ154" s="158"/>
      <c r="AK154" s="156"/>
    </row>
    <row r="155" spans="1:37" s="157" customFormat="1" ht="44.25" customHeight="1" thickBot="1" x14ac:dyDescent="0.3">
      <c r="A155" s="142">
        <v>149</v>
      </c>
      <c r="B155" s="142">
        <v>2018</v>
      </c>
      <c r="C155" s="143" t="s">
        <v>926</v>
      </c>
      <c r="D155" s="142">
        <v>5</v>
      </c>
      <c r="E155" s="143" t="str">
        <f>IF(D155=1,'Tipo '!$B$2,IF(D155=2,'Tipo '!$B$3,IF(D155=3,'Tipo '!$B$4,IF(D155=4,'Tipo '!$B$5,IF(D155=5,'Tipo '!$B$6,IF(D155=6,'Tipo '!$B$7,IF(D155=7,'Tipo '!$B$8,IF(D155=8,'Tipo '!$B$9,IF(D155=9,'Tipo '!$B$10,IF(D155=10,'Tipo '!$B$11,IF(D155=11,'Tipo '!$B$12,IF(D155=12,'Tipo '!$B$13,IF(D155=13,'Tipo '!$B$14,IF(D155=14,'Tipo '!$B$15,IF(D155=15,'Tipo '!$B$16,IF(D155=16,'Tipo '!$B$17,IF(D155=17,'Tipo '!$B$18,IF(D155=18,'Tipo '!$B$19,IF(D155=19,'Tipo '!$B$20,IF(D155=20,'Tipo '!$B$21,"No ha seleccionado un tipo de contrato válido"))))))))))))))))))))</f>
        <v>CONTRATOS DE PRESTACIÓN DE SERVICIOS PROFESIONALES Y DE APOYO A LA GESTIÓN</v>
      </c>
      <c r="F155" s="143" t="s">
        <v>107</v>
      </c>
      <c r="G155" s="143" t="s">
        <v>116</v>
      </c>
      <c r="H155" s="144" t="s">
        <v>426</v>
      </c>
      <c r="I155" s="144" t="s">
        <v>163</v>
      </c>
      <c r="J155" s="145">
        <v>45</v>
      </c>
      <c r="K155" s="146" t="str">
        <f>IF(J155=1,'Equivalencia BH-BMPT'!$D$2,IF(J155=2,'Equivalencia BH-BMPT'!$D$3,IF(J155=3,'Equivalencia BH-BMPT'!$D$4,IF(J155=4,'Equivalencia BH-BMPT'!$D$5,IF(J155=5,'Equivalencia BH-BMPT'!$D$6,IF(J155=6,'Equivalencia BH-BMPT'!$D$7,IF(J155=7,'Equivalencia BH-BMPT'!$D$8,IF(J155=8,'Equivalencia BH-BMPT'!$D$9,IF(J155=9,'Equivalencia BH-BMPT'!$D$10,IF(J155=10,'Equivalencia BH-BMPT'!$D$11,IF(J155=11,'Equivalencia BH-BMPT'!$D$12,IF(J155=12,'Equivalencia BH-BMPT'!$D$13,IF(J155=13,'Equivalencia BH-BMPT'!$D$14,IF(J155=14,'Equivalencia BH-BMPT'!$D$15,IF(J155=15,'Equivalencia BH-BMPT'!$D$16,IF(J155=16,'Equivalencia BH-BMPT'!$D$17,IF(J155=17,'Equivalencia BH-BMPT'!$D$18,IF(J155=18,'Equivalencia BH-BMPT'!$D$19,IF(J155=19,'Equivalencia BH-BMPT'!$D$20,IF(J155=20,'Equivalencia BH-BMPT'!$D$21,IF(J155=21,'Equivalencia BH-BMPT'!$D$22,IF(J155=22,'Equivalencia BH-BMPT'!$D$23,IF(J155=23,'Equivalencia BH-BMPT'!#REF!,IF(J155=24,'Equivalencia BH-BMPT'!$D$25,IF(J155=25,'Equivalencia BH-BMPT'!$D$26,IF(J155=26,'Equivalencia BH-BMPT'!$D$27,IF(J155=27,'Equivalencia BH-BMPT'!$D$28,IF(J155=28,'Equivalencia BH-BMPT'!$D$29,IF(J155=29,'Equivalencia BH-BMPT'!$D$30,IF(J155=30,'Equivalencia BH-BMPT'!$D$31,IF(J155=31,'Equivalencia BH-BMPT'!$D$32,IF(J155=32,'Equivalencia BH-BMPT'!$D$33,IF(J155=33,'Equivalencia BH-BMPT'!$D$34,IF(J155=34,'Equivalencia BH-BMPT'!$D$35,IF(J155=35,'Equivalencia BH-BMPT'!$D$36,IF(J155=36,'Equivalencia BH-BMPT'!$D$37,IF(J155=37,'Equivalencia BH-BMPT'!$D$38,IF(J155=38,'Equivalencia BH-BMPT'!#REF!,IF(J155=39,'Equivalencia BH-BMPT'!$D$40,IF(J155=40,'Equivalencia BH-BMPT'!$D$41,IF(J155=41,'Equivalencia BH-BMPT'!$D$42,IF(J155=42,'Equivalencia BH-BMPT'!$D$43,IF(J155=43,'Equivalencia BH-BMPT'!$D$44,IF(J155=44,'Equivalencia BH-BMPT'!$D$45,IF(J155=45,'Equivalencia BH-BMPT'!$D$46,"No ha seleccionado un número de programa")))))))))))))))))))))))))))))))))))))))))))))</f>
        <v>Gobernanza e influencia local, regional e internacional</v>
      </c>
      <c r="L155" s="147" t="s">
        <v>282</v>
      </c>
      <c r="M155" s="142">
        <v>12191821</v>
      </c>
      <c r="N155" s="148" t="s">
        <v>652</v>
      </c>
      <c r="O155" s="149">
        <v>70400000</v>
      </c>
      <c r="P155" s="150"/>
      <c r="Q155" s="151"/>
      <c r="R155" s="151">
        <v>1</v>
      </c>
      <c r="S155" s="151">
        <v>4266666</v>
      </c>
      <c r="T155" s="149">
        <f t="shared" si="9"/>
        <v>74666666</v>
      </c>
      <c r="U155" s="149">
        <v>64000000</v>
      </c>
      <c r="V155" s="152">
        <v>43126</v>
      </c>
      <c r="W155" s="152">
        <v>43132</v>
      </c>
      <c r="X155" s="152">
        <v>43465</v>
      </c>
      <c r="Y155" s="142">
        <v>330</v>
      </c>
      <c r="Z155" s="142">
        <v>19.999996875000001</v>
      </c>
      <c r="AA155" s="153"/>
      <c r="AB155" s="142"/>
      <c r="AC155" s="142" t="s">
        <v>954</v>
      </c>
      <c r="AD155" s="142"/>
      <c r="AE155" s="142"/>
      <c r="AF155" s="154">
        <f t="shared" si="11"/>
        <v>0.85714286479591839</v>
      </c>
      <c r="AG155" s="155"/>
      <c r="AH155" s="155" t="b">
        <f t="shared" si="10"/>
        <v>0</v>
      </c>
      <c r="AI155" s="156"/>
      <c r="AJ155" s="158"/>
      <c r="AK155" s="156"/>
    </row>
    <row r="156" spans="1:37" s="157" customFormat="1" ht="44.25" customHeight="1" thickBot="1" x14ac:dyDescent="0.3">
      <c r="A156" s="142">
        <v>150</v>
      </c>
      <c r="B156" s="142">
        <v>2018</v>
      </c>
      <c r="C156" s="143" t="s">
        <v>925</v>
      </c>
      <c r="D156" s="142">
        <v>5</v>
      </c>
      <c r="E156" s="143" t="str">
        <f>IF(D156=1,'Tipo '!$B$2,IF(D156=2,'Tipo '!$B$3,IF(D156=3,'Tipo '!$B$4,IF(D156=4,'Tipo '!$B$5,IF(D156=5,'Tipo '!$B$6,IF(D156=6,'Tipo '!$B$7,IF(D156=7,'Tipo '!$B$8,IF(D156=8,'Tipo '!$B$9,IF(D156=9,'Tipo '!$B$10,IF(D156=10,'Tipo '!$B$11,IF(D156=11,'Tipo '!$B$12,IF(D156=12,'Tipo '!$B$13,IF(D156=13,'Tipo '!$B$14,IF(D156=14,'Tipo '!$B$15,IF(D156=15,'Tipo '!$B$16,IF(D156=16,'Tipo '!$B$17,IF(D156=17,'Tipo '!$B$18,IF(D156=18,'Tipo '!$B$19,IF(D156=19,'Tipo '!$B$20,IF(D156=20,'Tipo '!$B$21,"No ha seleccionado un tipo de contrato válido"))))))))))))))))))))</f>
        <v>CONTRATOS DE PRESTACIÓN DE SERVICIOS PROFESIONALES Y DE APOYO A LA GESTIÓN</v>
      </c>
      <c r="F156" s="143" t="s">
        <v>107</v>
      </c>
      <c r="G156" s="143" t="s">
        <v>116</v>
      </c>
      <c r="H156" s="144" t="s">
        <v>410</v>
      </c>
      <c r="I156" s="144" t="s">
        <v>163</v>
      </c>
      <c r="J156" s="145">
        <v>45</v>
      </c>
      <c r="K156" s="146" t="str">
        <f>IF(J156=1,'Equivalencia BH-BMPT'!$D$2,IF(J156=2,'Equivalencia BH-BMPT'!$D$3,IF(J156=3,'Equivalencia BH-BMPT'!$D$4,IF(J156=4,'Equivalencia BH-BMPT'!$D$5,IF(J156=5,'Equivalencia BH-BMPT'!$D$6,IF(J156=6,'Equivalencia BH-BMPT'!$D$7,IF(J156=7,'Equivalencia BH-BMPT'!$D$8,IF(J156=8,'Equivalencia BH-BMPT'!$D$9,IF(J156=9,'Equivalencia BH-BMPT'!$D$10,IF(J156=10,'Equivalencia BH-BMPT'!$D$11,IF(J156=11,'Equivalencia BH-BMPT'!$D$12,IF(J156=12,'Equivalencia BH-BMPT'!$D$13,IF(J156=13,'Equivalencia BH-BMPT'!$D$14,IF(J156=14,'Equivalencia BH-BMPT'!$D$15,IF(J156=15,'Equivalencia BH-BMPT'!$D$16,IF(J156=16,'Equivalencia BH-BMPT'!$D$17,IF(J156=17,'Equivalencia BH-BMPT'!$D$18,IF(J156=18,'Equivalencia BH-BMPT'!$D$19,IF(J156=19,'Equivalencia BH-BMPT'!$D$20,IF(J156=20,'Equivalencia BH-BMPT'!$D$21,IF(J156=21,'Equivalencia BH-BMPT'!$D$22,IF(J156=22,'Equivalencia BH-BMPT'!$D$23,IF(J156=23,'Equivalencia BH-BMPT'!#REF!,IF(J156=24,'Equivalencia BH-BMPT'!$D$25,IF(J156=25,'Equivalencia BH-BMPT'!$D$26,IF(J156=26,'Equivalencia BH-BMPT'!$D$27,IF(J156=27,'Equivalencia BH-BMPT'!$D$28,IF(J156=28,'Equivalencia BH-BMPT'!$D$29,IF(J156=29,'Equivalencia BH-BMPT'!$D$30,IF(J156=30,'Equivalencia BH-BMPT'!$D$31,IF(J156=31,'Equivalencia BH-BMPT'!$D$32,IF(J156=32,'Equivalencia BH-BMPT'!$D$33,IF(J156=33,'Equivalencia BH-BMPT'!$D$34,IF(J156=34,'Equivalencia BH-BMPT'!$D$35,IF(J156=35,'Equivalencia BH-BMPT'!$D$36,IF(J156=36,'Equivalencia BH-BMPT'!$D$37,IF(J156=37,'Equivalencia BH-BMPT'!$D$38,IF(J156=38,'Equivalencia BH-BMPT'!#REF!,IF(J156=39,'Equivalencia BH-BMPT'!$D$40,IF(J156=40,'Equivalencia BH-BMPT'!$D$41,IF(J156=41,'Equivalencia BH-BMPT'!$D$42,IF(J156=42,'Equivalencia BH-BMPT'!$D$43,IF(J156=43,'Equivalencia BH-BMPT'!$D$44,IF(J156=44,'Equivalencia BH-BMPT'!$D$45,IF(J156=45,'Equivalencia BH-BMPT'!$D$46,"No ha seleccionado un número de programa")))))))))))))))))))))))))))))))))))))))))))))</f>
        <v>Gobernanza e influencia local, regional e internacional</v>
      </c>
      <c r="L156" s="147" t="s">
        <v>282</v>
      </c>
      <c r="M156" s="142">
        <v>79746334</v>
      </c>
      <c r="N156" s="148" t="s">
        <v>653</v>
      </c>
      <c r="O156" s="149">
        <v>66000000</v>
      </c>
      <c r="P156" s="150"/>
      <c r="Q156" s="151"/>
      <c r="R156" s="151">
        <v>1</v>
      </c>
      <c r="S156" s="151">
        <v>4000000</v>
      </c>
      <c r="T156" s="149">
        <f t="shared" ref="T156:T162" si="12">$O156+$S156</f>
        <v>70000000</v>
      </c>
      <c r="U156" s="149">
        <v>60000000</v>
      </c>
      <c r="V156" s="152">
        <v>43126</v>
      </c>
      <c r="W156" s="152">
        <v>43132</v>
      </c>
      <c r="X156" s="152">
        <v>43465</v>
      </c>
      <c r="Y156" s="142">
        <v>330</v>
      </c>
      <c r="Z156" s="142">
        <v>20</v>
      </c>
      <c r="AA156" s="153"/>
      <c r="AB156" s="142"/>
      <c r="AC156" s="142" t="s">
        <v>954</v>
      </c>
      <c r="AD156" s="142"/>
      <c r="AE156" s="142"/>
      <c r="AF156" s="154">
        <f t="shared" si="11"/>
        <v>0.8571428571428571</v>
      </c>
      <c r="AG156" s="155"/>
      <c r="AH156" s="155" t="b">
        <f t="shared" si="10"/>
        <v>0</v>
      </c>
      <c r="AI156" s="156"/>
      <c r="AJ156" s="158"/>
      <c r="AK156" s="156"/>
    </row>
    <row r="157" spans="1:37" s="157" customFormat="1" ht="44.25" customHeight="1" thickBot="1" x14ac:dyDescent="0.3">
      <c r="A157" s="142">
        <v>151</v>
      </c>
      <c r="B157" s="142">
        <v>2018</v>
      </c>
      <c r="C157" s="143" t="s">
        <v>924</v>
      </c>
      <c r="D157" s="142">
        <v>5</v>
      </c>
      <c r="E157" s="143" t="str">
        <f>IF(D157=1,'Tipo '!$B$2,IF(D157=2,'Tipo '!$B$3,IF(D157=3,'Tipo '!$B$4,IF(D157=4,'Tipo '!$B$5,IF(D157=5,'Tipo '!$B$6,IF(D157=6,'Tipo '!$B$7,IF(D157=7,'Tipo '!$B$8,IF(D157=8,'Tipo '!$B$9,IF(D157=9,'Tipo '!$B$10,IF(D157=10,'Tipo '!$B$11,IF(D157=11,'Tipo '!$B$12,IF(D157=12,'Tipo '!$B$13,IF(D157=13,'Tipo '!$B$14,IF(D157=14,'Tipo '!$B$15,IF(D157=15,'Tipo '!$B$16,IF(D157=16,'Tipo '!$B$17,IF(D157=17,'Tipo '!$B$18,IF(D157=18,'Tipo '!$B$19,IF(D157=19,'Tipo '!$B$20,IF(D157=20,'Tipo '!$B$21,"No ha seleccionado un tipo de contrato válido"))))))))))))))))))))</f>
        <v>CONTRATOS DE PRESTACIÓN DE SERVICIOS PROFESIONALES Y DE APOYO A LA GESTIÓN</v>
      </c>
      <c r="F157" s="143" t="s">
        <v>107</v>
      </c>
      <c r="G157" s="143" t="s">
        <v>116</v>
      </c>
      <c r="H157" s="144" t="s">
        <v>427</v>
      </c>
      <c r="I157" s="144" t="s">
        <v>163</v>
      </c>
      <c r="J157" s="145">
        <v>3</v>
      </c>
      <c r="K157" s="146" t="str">
        <f>IF(J157=1,'Equivalencia BH-BMPT'!$D$2,IF(J157=2,'Equivalencia BH-BMPT'!$D$3,IF(J157=3,'Equivalencia BH-BMPT'!$D$4,IF(J157=4,'Equivalencia BH-BMPT'!$D$5,IF(J157=5,'Equivalencia BH-BMPT'!$D$6,IF(J157=6,'Equivalencia BH-BMPT'!$D$7,IF(J157=7,'Equivalencia BH-BMPT'!$D$8,IF(J157=8,'Equivalencia BH-BMPT'!$D$9,IF(J157=9,'Equivalencia BH-BMPT'!$D$10,IF(J157=10,'Equivalencia BH-BMPT'!$D$11,IF(J157=11,'Equivalencia BH-BMPT'!$D$12,IF(J157=12,'Equivalencia BH-BMPT'!$D$13,IF(J157=13,'Equivalencia BH-BMPT'!$D$14,IF(J157=14,'Equivalencia BH-BMPT'!$D$15,IF(J157=15,'Equivalencia BH-BMPT'!$D$16,IF(J157=16,'Equivalencia BH-BMPT'!$D$17,IF(J157=17,'Equivalencia BH-BMPT'!$D$18,IF(J157=18,'Equivalencia BH-BMPT'!$D$19,IF(J157=19,'Equivalencia BH-BMPT'!$D$20,IF(J157=20,'Equivalencia BH-BMPT'!$D$21,IF(J157=21,'Equivalencia BH-BMPT'!$D$22,IF(J157=22,'Equivalencia BH-BMPT'!$D$23,IF(J157=23,'Equivalencia BH-BMPT'!#REF!,IF(J157=24,'Equivalencia BH-BMPT'!$D$25,IF(J157=25,'Equivalencia BH-BMPT'!$D$26,IF(J157=26,'Equivalencia BH-BMPT'!$D$27,IF(J157=27,'Equivalencia BH-BMPT'!$D$28,IF(J157=28,'Equivalencia BH-BMPT'!$D$29,IF(J157=29,'Equivalencia BH-BMPT'!$D$30,IF(J157=30,'Equivalencia BH-BMPT'!$D$31,IF(J157=31,'Equivalencia BH-BMPT'!$D$32,IF(J157=32,'Equivalencia BH-BMPT'!$D$33,IF(J157=33,'Equivalencia BH-BMPT'!$D$34,IF(J157=34,'Equivalencia BH-BMPT'!$D$35,IF(J157=35,'Equivalencia BH-BMPT'!$D$36,IF(J157=36,'Equivalencia BH-BMPT'!$D$37,IF(J157=37,'Equivalencia BH-BMPT'!$D$38,IF(J157=38,'Equivalencia BH-BMPT'!#REF!,IF(J157=39,'Equivalencia BH-BMPT'!$D$40,IF(J157=40,'Equivalencia BH-BMPT'!$D$41,IF(J157=41,'Equivalencia BH-BMPT'!$D$42,IF(J157=42,'Equivalencia BH-BMPT'!$D$43,IF(J157=43,'Equivalencia BH-BMPT'!$D$44,IF(J157=44,'Equivalencia BH-BMPT'!$D$45,IF(J157=45,'Equivalencia BH-BMPT'!$D$46,"No ha seleccionado un número de programa")))))))))))))))))))))))))))))))))))))))))))))</f>
        <v>Igualdad y autonomía para una Bogotá incluyente</v>
      </c>
      <c r="L157" s="147" t="s">
        <v>288</v>
      </c>
      <c r="M157" s="142">
        <v>52773565</v>
      </c>
      <c r="N157" s="148" t="s">
        <v>788</v>
      </c>
      <c r="O157" s="149">
        <v>31900000</v>
      </c>
      <c r="P157" s="150"/>
      <c r="Q157" s="151"/>
      <c r="R157" s="151">
        <v>1</v>
      </c>
      <c r="S157" s="151">
        <v>1933333</v>
      </c>
      <c r="T157" s="149">
        <f t="shared" si="12"/>
        <v>33833333</v>
      </c>
      <c r="U157" s="149">
        <v>29000000</v>
      </c>
      <c r="V157" s="152">
        <v>43126</v>
      </c>
      <c r="W157" s="152">
        <v>43132</v>
      </c>
      <c r="X157" s="152">
        <v>43465</v>
      </c>
      <c r="Y157" s="142">
        <v>330</v>
      </c>
      <c r="Z157" s="142">
        <v>19.999996551724138</v>
      </c>
      <c r="AA157" s="153"/>
      <c r="AB157" s="142"/>
      <c r="AC157" s="142" t="s">
        <v>954</v>
      </c>
      <c r="AD157" s="142"/>
      <c r="AE157" s="142"/>
      <c r="AF157" s="154">
        <f t="shared" si="11"/>
        <v>0.85714286558761443</v>
      </c>
      <c r="AG157" s="155"/>
      <c r="AH157" s="155" t="b">
        <f t="shared" si="10"/>
        <v>0</v>
      </c>
      <c r="AI157" s="156"/>
      <c r="AJ157" s="158"/>
      <c r="AK157" s="156"/>
    </row>
    <row r="158" spans="1:37" s="157" customFormat="1" ht="44.25" customHeight="1" thickBot="1" x14ac:dyDescent="0.3">
      <c r="A158" s="142">
        <v>152</v>
      </c>
      <c r="B158" s="142">
        <v>2018</v>
      </c>
      <c r="C158" s="143" t="s">
        <v>923</v>
      </c>
      <c r="D158" s="142">
        <v>5</v>
      </c>
      <c r="E158" s="143" t="str">
        <f>IF(D158=1,'Tipo '!$B$2,IF(D158=2,'Tipo '!$B$3,IF(D158=3,'Tipo '!$B$4,IF(D158=4,'Tipo '!$B$5,IF(D158=5,'Tipo '!$B$6,IF(D158=6,'Tipo '!$B$7,IF(D158=7,'Tipo '!$B$8,IF(D158=8,'Tipo '!$B$9,IF(D158=9,'Tipo '!$B$10,IF(D158=10,'Tipo '!$B$11,IF(D158=11,'Tipo '!$B$12,IF(D158=12,'Tipo '!$B$13,IF(D158=13,'Tipo '!$B$14,IF(D158=14,'Tipo '!$B$15,IF(D158=15,'Tipo '!$B$16,IF(D158=16,'Tipo '!$B$17,IF(D158=17,'Tipo '!$B$18,IF(D158=18,'Tipo '!$B$19,IF(D158=19,'Tipo '!$B$20,IF(D158=20,'Tipo '!$B$21,"No ha seleccionado un tipo de contrato válido"))))))))))))))))))))</f>
        <v>CONTRATOS DE PRESTACIÓN DE SERVICIOS PROFESIONALES Y DE APOYO A LA GESTIÓN</v>
      </c>
      <c r="F158" s="143" t="s">
        <v>107</v>
      </c>
      <c r="G158" s="143" t="s">
        <v>116</v>
      </c>
      <c r="H158" s="144" t="s">
        <v>427</v>
      </c>
      <c r="I158" s="144" t="s">
        <v>163</v>
      </c>
      <c r="J158" s="145">
        <v>3</v>
      </c>
      <c r="K158" s="146" t="str">
        <f>IF(J158=1,'Equivalencia BH-BMPT'!$D$2,IF(J158=2,'Equivalencia BH-BMPT'!$D$3,IF(J158=3,'Equivalencia BH-BMPT'!$D$4,IF(J158=4,'Equivalencia BH-BMPT'!$D$5,IF(J158=5,'Equivalencia BH-BMPT'!$D$6,IF(J158=6,'Equivalencia BH-BMPT'!$D$7,IF(J158=7,'Equivalencia BH-BMPT'!$D$8,IF(J158=8,'Equivalencia BH-BMPT'!$D$9,IF(J158=9,'Equivalencia BH-BMPT'!$D$10,IF(J158=10,'Equivalencia BH-BMPT'!$D$11,IF(J158=11,'Equivalencia BH-BMPT'!$D$12,IF(J158=12,'Equivalencia BH-BMPT'!$D$13,IF(J158=13,'Equivalencia BH-BMPT'!$D$14,IF(J158=14,'Equivalencia BH-BMPT'!$D$15,IF(J158=15,'Equivalencia BH-BMPT'!$D$16,IF(J158=16,'Equivalencia BH-BMPT'!$D$17,IF(J158=17,'Equivalencia BH-BMPT'!$D$18,IF(J158=18,'Equivalencia BH-BMPT'!$D$19,IF(J158=19,'Equivalencia BH-BMPT'!$D$20,IF(J158=20,'Equivalencia BH-BMPT'!$D$21,IF(J158=21,'Equivalencia BH-BMPT'!$D$22,IF(J158=22,'Equivalencia BH-BMPT'!$D$23,IF(J158=23,'Equivalencia BH-BMPT'!#REF!,IF(J158=24,'Equivalencia BH-BMPT'!$D$25,IF(J158=25,'Equivalencia BH-BMPT'!$D$26,IF(J158=26,'Equivalencia BH-BMPT'!$D$27,IF(J158=27,'Equivalencia BH-BMPT'!$D$28,IF(J158=28,'Equivalencia BH-BMPT'!$D$29,IF(J158=29,'Equivalencia BH-BMPT'!$D$30,IF(J158=30,'Equivalencia BH-BMPT'!$D$31,IF(J158=31,'Equivalencia BH-BMPT'!$D$32,IF(J158=32,'Equivalencia BH-BMPT'!$D$33,IF(J158=33,'Equivalencia BH-BMPT'!$D$34,IF(J158=34,'Equivalencia BH-BMPT'!$D$35,IF(J158=35,'Equivalencia BH-BMPT'!$D$36,IF(J158=36,'Equivalencia BH-BMPT'!$D$37,IF(J158=37,'Equivalencia BH-BMPT'!$D$38,IF(J158=38,'Equivalencia BH-BMPT'!#REF!,IF(J158=39,'Equivalencia BH-BMPT'!$D$40,IF(J158=40,'Equivalencia BH-BMPT'!$D$41,IF(J158=41,'Equivalencia BH-BMPT'!$D$42,IF(J158=42,'Equivalencia BH-BMPT'!$D$43,IF(J158=43,'Equivalencia BH-BMPT'!$D$44,IF(J158=44,'Equivalencia BH-BMPT'!$D$45,IF(J158=45,'Equivalencia BH-BMPT'!$D$46,"No ha seleccionado un número de programa")))))))))))))))))))))))))))))))))))))))))))))</f>
        <v>Igualdad y autonomía para una Bogotá incluyente</v>
      </c>
      <c r="L158" s="147" t="s">
        <v>288</v>
      </c>
      <c r="M158" s="142">
        <v>52235022</v>
      </c>
      <c r="N158" s="148" t="s">
        <v>655</v>
      </c>
      <c r="O158" s="149">
        <v>31900000</v>
      </c>
      <c r="P158" s="150"/>
      <c r="Q158" s="151"/>
      <c r="R158" s="151">
        <v>1</v>
      </c>
      <c r="S158" s="151">
        <v>1933333</v>
      </c>
      <c r="T158" s="149">
        <f t="shared" si="12"/>
        <v>33833333</v>
      </c>
      <c r="U158" s="149">
        <v>29000000</v>
      </c>
      <c r="V158" s="152">
        <v>43126</v>
      </c>
      <c r="W158" s="152">
        <v>43132</v>
      </c>
      <c r="X158" s="152">
        <v>43465</v>
      </c>
      <c r="Y158" s="142">
        <v>330</v>
      </c>
      <c r="Z158" s="142">
        <v>19.999996551724138</v>
      </c>
      <c r="AA158" s="153"/>
      <c r="AB158" s="142"/>
      <c r="AC158" s="142" t="s">
        <v>954</v>
      </c>
      <c r="AD158" s="142"/>
      <c r="AE158" s="142"/>
      <c r="AF158" s="154">
        <f t="shared" si="11"/>
        <v>0.85714286558761443</v>
      </c>
      <c r="AG158" s="155"/>
      <c r="AH158" s="155" t="b">
        <f t="shared" si="10"/>
        <v>0</v>
      </c>
      <c r="AI158" s="156"/>
      <c r="AJ158" s="158"/>
      <c r="AK158" s="156"/>
    </row>
    <row r="159" spans="1:37" s="157" customFormat="1" ht="44.25" customHeight="1" thickBot="1" x14ac:dyDescent="0.3">
      <c r="A159" s="142">
        <v>153</v>
      </c>
      <c r="B159" s="142">
        <v>2018</v>
      </c>
      <c r="C159" s="143" t="s">
        <v>922</v>
      </c>
      <c r="D159" s="142">
        <v>5</v>
      </c>
      <c r="E159" s="143" t="str">
        <f>IF(D159=1,'Tipo '!$B$2,IF(D159=2,'Tipo '!$B$3,IF(D159=3,'Tipo '!$B$4,IF(D159=4,'Tipo '!$B$5,IF(D159=5,'Tipo '!$B$6,IF(D159=6,'Tipo '!$B$7,IF(D159=7,'Tipo '!$B$8,IF(D159=8,'Tipo '!$B$9,IF(D159=9,'Tipo '!$B$10,IF(D159=10,'Tipo '!$B$11,IF(D159=11,'Tipo '!$B$12,IF(D159=12,'Tipo '!$B$13,IF(D159=13,'Tipo '!$B$14,IF(D159=14,'Tipo '!$B$15,IF(D159=15,'Tipo '!$B$16,IF(D159=16,'Tipo '!$B$17,IF(D159=17,'Tipo '!$B$18,IF(D159=18,'Tipo '!$B$19,IF(D159=19,'Tipo '!$B$20,IF(D159=20,'Tipo '!$B$21,"No ha seleccionado un tipo de contrato válido"))))))))))))))))))))</f>
        <v>CONTRATOS DE PRESTACIÓN DE SERVICIOS PROFESIONALES Y DE APOYO A LA GESTIÓN</v>
      </c>
      <c r="F159" s="143" t="s">
        <v>107</v>
      </c>
      <c r="G159" s="143" t="s">
        <v>116</v>
      </c>
      <c r="H159" s="144" t="s">
        <v>428</v>
      </c>
      <c r="I159" s="144" t="s">
        <v>163</v>
      </c>
      <c r="J159" s="145">
        <v>45</v>
      </c>
      <c r="K159" s="146" t="str">
        <f>IF(J159=1,'Equivalencia BH-BMPT'!$D$2,IF(J159=2,'Equivalencia BH-BMPT'!$D$3,IF(J159=3,'Equivalencia BH-BMPT'!$D$4,IF(J159=4,'Equivalencia BH-BMPT'!$D$5,IF(J159=5,'Equivalencia BH-BMPT'!$D$6,IF(J159=6,'Equivalencia BH-BMPT'!$D$7,IF(J159=7,'Equivalencia BH-BMPT'!$D$8,IF(J159=8,'Equivalencia BH-BMPT'!$D$9,IF(J159=9,'Equivalencia BH-BMPT'!$D$10,IF(J159=10,'Equivalencia BH-BMPT'!$D$11,IF(J159=11,'Equivalencia BH-BMPT'!$D$12,IF(J159=12,'Equivalencia BH-BMPT'!$D$13,IF(J159=13,'Equivalencia BH-BMPT'!$D$14,IF(J159=14,'Equivalencia BH-BMPT'!$D$15,IF(J159=15,'Equivalencia BH-BMPT'!$D$16,IF(J159=16,'Equivalencia BH-BMPT'!$D$17,IF(J159=17,'Equivalencia BH-BMPT'!$D$18,IF(J159=18,'Equivalencia BH-BMPT'!$D$19,IF(J159=19,'Equivalencia BH-BMPT'!$D$20,IF(J159=20,'Equivalencia BH-BMPT'!$D$21,IF(J159=21,'Equivalencia BH-BMPT'!$D$22,IF(J159=22,'Equivalencia BH-BMPT'!$D$23,IF(J159=23,'Equivalencia BH-BMPT'!#REF!,IF(J159=24,'Equivalencia BH-BMPT'!$D$25,IF(J159=25,'Equivalencia BH-BMPT'!$D$26,IF(J159=26,'Equivalencia BH-BMPT'!$D$27,IF(J159=27,'Equivalencia BH-BMPT'!$D$28,IF(J159=28,'Equivalencia BH-BMPT'!$D$29,IF(J159=29,'Equivalencia BH-BMPT'!$D$30,IF(J159=30,'Equivalencia BH-BMPT'!$D$31,IF(J159=31,'Equivalencia BH-BMPT'!$D$32,IF(J159=32,'Equivalencia BH-BMPT'!$D$33,IF(J159=33,'Equivalencia BH-BMPT'!$D$34,IF(J159=34,'Equivalencia BH-BMPT'!$D$35,IF(J159=35,'Equivalencia BH-BMPT'!$D$36,IF(J159=36,'Equivalencia BH-BMPT'!$D$37,IF(J159=37,'Equivalencia BH-BMPT'!$D$38,IF(J159=38,'Equivalencia BH-BMPT'!#REF!,IF(J159=39,'Equivalencia BH-BMPT'!$D$40,IF(J159=40,'Equivalencia BH-BMPT'!$D$41,IF(J159=41,'Equivalencia BH-BMPT'!$D$42,IF(J159=42,'Equivalencia BH-BMPT'!$D$43,IF(J159=43,'Equivalencia BH-BMPT'!$D$44,IF(J159=44,'Equivalencia BH-BMPT'!$D$45,IF(J159=45,'Equivalencia BH-BMPT'!$D$46,"No ha seleccionado un número de programa")))))))))))))))))))))))))))))))))))))))))))))</f>
        <v>Gobernanza e influencia local, regional e internacional</v>
      </c>
      <c r="L159" s="147" t="s">
        <v>282</v>
      </c>
      <c r="M159" s="142">
        <v>1026266066</v>
      </c>
      <c r="N159" s="148" t="s">
        <v>656</v>
      </c>
      <c r="O159" s="149">
        <v>59400000</v>
      </c>
      <c r="P159" s="150"/>
      <c r="Q159" s="151"/>
      <c r="R159" s="151">
        <v>1</v>
      </c>
      <c r="S159" s="151">
        <v>3600000</v>
      </c>
      <c r="T159" s="149">
        <f t="shared" si="12"/>
        <v>63000000</v>
      </c>
      <c r="U159" s="149">
        <v>59400000</v>
      </c>
      <c r="V159" s="152">
        <v>43126</v>
      </c>
      <c r="W159" s="152">
        <v>43132</v>
      </c>
      <c r="X159" s="152">
        <v>43465</v>
      </c>
      <c r="Y159" s="142">
        <v>330</v>
      </c>
      <c r="Z159" s="142">
        <v>20</v>
      </c>
      <c r="AA159" s="153"/>
      <c r="AB159" s="142"/>
      <c r="AC159" s="142" t="s">
        <v>954</v>
      </c>
      <c r="AD159" s="142"/>
      <c r="AE159" s="142"/>
      <c r="AF159" s="154">
        <f t="shared" si="11"/>
        <v>0.94285714285714284</v>
      </c>
      <c r="AG159" s="155"/>
      <c r="AH159" s="155" t="b">
        <f t="shared" si="10"/>
        <v>0</v>
      </c>
      <c r="AI159" s="156"/>
      <c r="AJ159" s="158"/>
      <c r="AK159" s="156"/>
    </row>
    <row r="160" spans="1:37" s="157" customFormat="1" ht="44.25" customHeight="1" thickBot="1" x14ac:dyDescent="0.3">
      <c r="A160" s="142">
        <v>154</v>
      </c>
      <c r="B160" s="142">
        <v>2018</v>
      </c>
      <c r="C160" s="143" t="s">
        <v>921</v>
      </c>
      <c r="D160" s="142">
        <v>5</v>
      </c>
      <c r="E160" s="143" t="str">
        <f>IF(D160=1,'Tipo '!$B$2,IF(D160=2,'Tipo '!$B$3,IF(D160=3,'Tipo '!$B$4,IF(D160=4,'Tipo '!$B$5,IF(D160=5,'Tipo '!$B$6,IF(D160=6,'Tipo '!$B$7,IF(D160=7,'Tipo '!$B$8,IF(D160=8,'Tipo '!$B$9,IF(D160=9,'Tipo '!$B$10,IF(D160=10,'Tipo '!$B$11,IF(D160=11,'Tipo '!$B$12,IF(D160=12,'Tipo '!$B$13,IF(D160=13,'Tipo '!$B$14,IF(D160=14,'Tipo '!$B$15,IF(D160=15,'Tipo '!$B$16,IF(D160=16,'Tipo '!$B$17,IF(D160=17,'Tipo '!$B$18,IF(D160=18,'Tipo '!$B$19,IF(D160=19,'Tipo '!$B$20,IF(D160=20,'Tipo '!$B$21,"No ha seleccionado un tipo de contrato válido"))))))))))))))))))))</f>
        <v>CONTRATOS DE PRESTACIÓN DE SERVICIOS PROFESIONALES Y DE APOYO A LA GESTIÓN</v>
      </c>
      <c r="F160" s="143" t="s">
        <v>107</v>
      </c>
      <c r="G160" s="143" t="s">
        <v>116</v>
      </c>
      <c r="H160" s="144" t="s">
        <v>429</v>
      </c>
      <c r="I160" s="144" t="s">
        <v>163</v>
      </c>
      <c r="J160" s="145">
        <v>45</v>
      </c>
      <c r="K160" s="146" t="str">
        <f>IF(J160=1,'Equivalencia BH-BMPT'!$D$2,IF(J160=2,'Equivalencia BH-BMPT'!$D$3,IF(J160=3,'Equivalencia BH-BMPT'!$D$4,IF(J160=4,'Equivalencia BH-BMPT'!$D$5,IF(J160=5,'Equivalencia BH-BMPT'!$D$6,IF(J160=6,'Equivalencia BH-BMPT'!$D$7,IF(J160=7,'Equivalencia BH-BMPT'!$D$8,IF(J160=8,'Equivalencia BH-BMPT'!$D$9,IF(J160=9,'Equivalencia BH-BMPT'!$D$10,IF(J160=10,'Equivalencia BH-BMPT'!$D$11,IF(J160=11,'Equivalencia BH-BMPT'!$D$12,IF(J160=12,'Equivalencia BH-BMPT'!$D$13,IF(J160=13,'Equivalencia BH-BMPT'!$D$14,IF(J160=14,'Equivalencia BH-BMPT'!$D$15,IF(J160=15,'Equivalencia BH-BMPT'!$D$16,IF(J160=16,'Equivalencia BH-BMPT'!$D$17,IF(J160=17,'Equivalencia BH-BMPT'!$D$18,IF(J160=18,'Equivalencia BH-BMPT'!$D$19,IF(J160=19,'Equivalencia BH-BMPT'!$D$20,IF(J160=20,'Equivalencia BH-BMPT'!$D$21,IF(J160=21,'Equivalencia BH-BMPT'!$D$22,IF(J160=22,'Equivalencia BH-BMPT'!$D$23,IF(J160=23,'Equivalencia BH-BMPT'!#REF!,IF(J160=24,'Equivalencia BH-BMPT'!$D$25,IF(J160=25,'Equivalencia BH-BMPT'!$D$26,IF(J160=26,'Equivalencia BH-BMPT'!$D$27,IF(J160=27,'Equivalencia BH-BMPT'!$D$28,IF(J160=28,'Equivalencia BH-BMPT'!$D$29,IF(J160=29,'Equivalencia BH-BMPT'!$D$30,IF(J160=30,'Equivalencia BH-BMPT'!$D$31,IF(J160=31,'Equivalencia BH-BMPT'!$D$32,IF(J160=32,'Equivalencia BH-BMPT'!$D$33,IF(J160=33,'Equivalencia BH-BMPT'!$D$34,IF(J160=34,'Equivalencia BH-BMPT'!$D$35,IF(J160=35,'Equivalencia BH-BMPT'!$D$36,IF(J160=36,'Equivalencia BH-BMPT'!$D$37,IF(J160=37,'Equivalencia BH-BMPT'!$D$38,IF(J160=38,'Equivalencia BH-BMPT'!#REF!,IF(J160=39,'Equivalencia BH-BMPT'!$D$40,IF(J160=40,'Equivalencia BH-BMPT'!$D$41,IF(J160=41,'Equivalencia BH-BMPT'!$D$42,IF(J160=42,'Equivalencia BH-BMPT'!$D$43,IF(J160=43,'Equivalencia BH-BMPT'!$D$44,IF(J160=44,'Equivalencia BH-BMPT'!$D$45,IF(J160=45,'Equivalencia BH-BMPT'!$D$46,"No ha seleccionado un número de programa")))))))))))))))))))))))))))))))))))))))))))))</f>
        <v>Gobernanza e influencia local, regional e internacional</v>
      </c>
      <c r="L160" s="147" t="s">
        <v>282</v>
      </c>
      <c r="M160" s="142">
        <v>52479098</v>
      </c>
      <c r="N160" s="148" t="s">
        <v>657</v>
      </c>
      <c r="O160" s="149">
        <v>40700000</v>
      </c>
      <c r="P160" s="150"/>
      <c r="Q160" s="151"/>
      <c r="R160" s="151"/>
      <c r="S160" s="151"/>
      <c r="T160" s="149">
        <f t="shared" si="12"/>
        <v>40700000</v>
      </c>
      <c r="U160" s="149">
        <v>29600000</v>
      </c>
      <c r="V160" s="152">
        <v>43126</v>
      </c>
      <c r="W160" s="152">
        <v>43132</v>
      </c>
      <c r="X160" s="152">
        <v>43465</v>
      </c>
      <c r="Y160" s="142">
        <v>330</v>
      </c>
      <c r="Z160" s="142">
        <v>0</v>
      </c>
      <c r="AA160" s="153"/>
      <c r="AB160" s="142"/>
      <c r="AC160" s="142" t="s">
        <v>954</v>
      </c>
      <c r="AD160" s="142"/>
      <c r="AE160" s="142"/>
      <c r="AF160" s="154">
        <f t="shared" si="11"/>
        <v>0.72727272727272729</v>
      </c>
      <c r="AG160" s="155"/>
      <c r="AH160" s="155" t="b">
        <f t="shared" si="10"/>
        <v>0</v>
      </c>
      <c r="AI160" s="156"/>
      <c r="AJ160" s="158"/>
      <c r="AK160" s="156"/>
    </row>
    <row r="161" spans="1:38" s="157" customFormat="1" ht="44.25" customHeight="1" thickBot="1" x14ac:dyDescent="0.3">
      <c r="A161" s="142">
        <v>155</v>
      </c>
      <c r="B161" s="142">
        <v>2018</v>
      </c>
      <c r="C161" s="143" t="s">
        <v>920</v>
      </c>
      <c r="D161" s="142">
        <v>5</v>
      </c>
      <c r="E161" s="143" t="str">
        <f>IF(D161=1,'Tipo '!$B$2,IF(D161=2,'Tipo '!$B$3,IF(D161=3,'Tipo '!$B$4,IF(D161=4,'Tipo '!$B$5,IF(D161=5,'Tipo '!$B$6,IF(D161=6,'Tipo '!$B$7,IF(D161=7,'Tipo '!$B$8,IF(D161=8,'Tipo '!$B$9,IF(D161=9,'Tipo '!$B$10,IF(D161=10,'Tipo '!$B$11,IF(D161=11,'Tipo '!$B$12,IF(D161=12,'Tipo '!$B$13,IF(D161=13,'Tipo '!$B$14,IF(D161=14,'Tipo '!$B$15,IF(D161=15,'Tipo '!$B$16,IF(D161=16,'Tipo '!$B$17,IF(D161=17,'Tipo '!$B$18,IF(D161=18,'Tipo '!$B$19,IF(D161=19,'Tipo '!$B$20,IF(D161=20,'Tipo '!$B$21,"No ha seleccionado un tipo de contrato válido"))))))))))))))))))))</f>
        <v>CONTRATOS DE PRESTACIÓN DE SERVICIOS PROFESIONALES Y DE APOYO A LA GESTIÓN</v>
      </c>
      <c r="F161" s="143" t="s">
        <v>107</v>
      </c>
      <c r="G161" s="143" t="s">
        <v>116</v>
      </c>
      <c r="H161" s="144" t="s">
        <v>430</v>
      </c>
      <c r="I161" s="144" t="s">
        <v>163</v>
      </c>
      <c r="J161" s="145">
        <v>45</v>
      </c>
      <c r="K161" s="146" t="str">
        <f>IF(J161=1,'Equivalencia BH-BMPT'!$D$2,IF(J161=2,'Equivalencia BH-BMPT'!$D$3,IF(J161=3,'Equivalencia BH-BMPT'!$D$4,IF(J161=4,'Equivalencia BH-BMPT'!$D$5,IF(J161=5,'Equivalencia BH-BMPT'!$D$6,IF(J161=6,'Equivalencia BH-BMPT'!$D$7,IF(J161=7,'Equivalencia BH-BMPT'!$D$8,IF(J161=8,'Equivalencia BH-BMPT'!$D$9,IF(J161=9,'Equivalencia BH-BMPT'!$D$10,IF(J161=10,'Equivalencia BH-BMPT'!$D$11,IF(J161=11,'Equivalencia BH-BMPT'!$D$12,IF(J161=12,'Equivalencia BH-BMPT'!$D$13,IF(J161=13,'Equivalencia BH-BMPT'!$D$14,IF(J161=14,'Equivalencia BH-BMPT'!$D$15,IF(J161=15,'Equivalencia BH-BMPT'!$D$16,IF(J161=16,'Equivalencia BH-BMPT'!$D$17,IF(J161=17,'Equivalencia BH-BMPT'!$D$18,IF(J161=18,'Equivalencia BH-BMPT'!$D$19,IF(J161=19,'Equivalencia BH-BMPT'!$D$20,IF(J161=20,'Equivalencia BH-BMPT'!$D$21,IF(J161=21,'Equivalencia BH-BMPT'!$D$22,IF(J161=22,'Equivalencia BH-BMPT'!$D$23,IF(J161=23,'Equivalencia BH-BMPT'!#REF!,IF(J161=24,'Equivalencia BH-BMPT'!$D$25,IF(J161=25,'Equivalencia BH-BMPT'!$D$26,IF(J161=26,'Equivalencia BH-BMPT'!$D$27,IF(J161=27,'Equivalencia BH-BMPT'!$D$28,IF(J161=28,'Equivalencia BH-BMPT'!$D$29,IF(J161=29,'Equivalencia BH-BMPT'!$D$30,IF(J161=30,'Equivalencia BH-BMPT'!$D$31,IF(J161=31,'Equivalencia BH-BMPT'!$D$32,IF(J161=32,'Equivalencia BH-BMPT'!$D$33,IF(J161=33,'Equivalencia BH-BMPT'!$D$34,IF(J161=34,'Equivalencia BH-BMPT'!$D$35,IF(J161=35,'Equivalencia BH-BMPT'!$D$36,IF(J161=36,'Equivalencia BH-BMPT'!$D$37,IF(J161=37,'Equivalencia BH-BMPT'!$D$38,IF(J161=38,'Equivalencia BH-BMPT'!#REF!,IF(J161=39,'Equivalencia BH-BMPT'!$D$40,IF(J161=40,'Equivalencia BH-BMPT'!$D$41,IF(J161=41,'Equivalencia BH-BMPT'!$D$42,IF(J161=42,'Equivalencia BH-BMPT'!$D$43,IF(J161=43,'Equivalencia BH-BMPT'!$D$44,IF(J161=44,'Equivalencia BH-BMPT'!$D$45,IF(J161=45,'Equivalencia BH-BMPT'!$D$46,"No ha seleccionado un número de programa")))))))))))))))))))))))))))))))))))))))))))))</f>
        <v>Gobernanza e influencia local, regional e internacional</v>
      </c>
      <c r="L161" s="147" t="s">
        <v>282</v>
      </c>
      <c r="M161" s="142">
        <v>52068180</v>
      </c>
      <c r="N161" s="148" t="s">
        <v>658</v>
      </c>
      <c r="O161" s="149">
        <v>40700000</v>
      </c>
      <c r="P161" s="150"/>
      <c r="Q161" s="151"/>
      <c r="R161" s="151">
        <v>1</v>
      </c>
      <c r="S161" s="151">
        <v>2466666</v>
      </c>
      <c r="T161" s="149">
        <f t="shared" si="12"/>
        <v>43166666</v>
      </c>
      <c r="U161" s="149">
        <v>37000000</v>
      </c>
      <c r="V161" s="152">
        <v>43126</v>
      </c>
      <c r="W161" s="152">
        <v>43132</v>
      </c>
      <c r="X161" s="152">
        <v>43465</v>
      </c>
      <c r="Y161" s="142">
        <v>330</v>
      </c>
      <c r="Z161" s="142">
        <v>19.999994594594597</v>
      </c>
      <c r="AA161" s="153"/>
      <c r="AB161" s="142"/>
      <c r="AC161" s="142" t="s">
        <v>954</v>
      </c>
      <c r="AD161" s="142"/>
      <c r="AE161" s="142"/>
      <c r="AF161" s="154">
        <f t="shared" si="11"/>
        <v>0.8571428703805849</v>
      </c>
      <c r="AG161" s="155"/>
      <c r="AH161" s="155" t="b">
        <f t="shared" si="10"/>
        <v>0</v>
      </c>
      <c r="AI161" s="156"/>
      <c r="AJ161" s="158"/>
      <c r="AK161" s="156"/>
    </row>
    <row r="162" spans="1:38" s="157" customFormat="1" ht="44.25" customHeight="1" thickBot="1" x14ac:dyDescent="0.3">
      <c r="A162" s="142">
        <v>156</v>
      </c>
      <c r="B162" s="142">
        <v>2018</v>
      </c>
      <c r="C162" s="143" t="s">
        <v>919</v>
      </c>
      <c r="D162" s="142">
        <v>5</v>
      </c>
      <c r="E162" s="143" t="str">
        <f>IF(D162=1,'Tipo '!$B$2,IF(D162=2,'Tipo '!$B$3,IF(D162=3,'Tipo '!$B$4,IF(D162=4,'Tipo '!$B$5,IF(D162=5,'Tipo '!$B$6,IF(D162=6,'Tipo '!$B$7,IF(D162=7,'Tipo '!$B$8,IF(D162=8,'Tipo '!$B$9,IF(D162=9,'Tipo '!$B$10,IF(D162=10,'Tipo '!$B$11,IF(D162=11,'Tipo '!$B$12,IF(D162=12,'Tipo '!$B$13,IF(D162=13,'Tipo '!$B$14,IF(D162=14,'Tipo '!$B$15,IF(D162=15,'Tipo '!$B$16,IF(D162=16,'Tipo '!$B$17,IF(D162=17,'Tipo '!$B$18,IF(D162=18,'Tipo '!$B$19,IF(D162=19,'Tipo '!$B$20,IF(D162=20,'Tipo '!$B$21,"No ha seleccionado un tipo de contrato válido"))))))))))))))))))))</f>
        <v>CONTRATOS DE PRESTACIÓN DE SERVICIOS PROFESIONALES Y DE APOYO A LA GESTIÓN</v>
      </c>
      <c r="F162" s="143" t="s">
        <v>107</v>
      </c>
      <c r="G162" s="143" t="s">
        <v>116</v>
      </c>
      <c r="H162" s="144" t="s">
        <v>431</v>
      </c>
      <c r="I162" s="144" t="s">
        <v>163</v>
      </c>
      <c r="J162" s="145">
        <v>45</v>
      </c>
      <c r="K162" s="146" t="str">
        <f>IF(J162=1,'Equivalencia BH-BMPT'!$D$2,IF(J162=2,'Equivalencia BH-BMPT'!$D$3,IF(J162=3,'Equivalencia BH-BMPT'!$D$4,IF(J162=4,'Equivalencia BH-BMPT'!$D$5,IF(J162=5,'Equivalencia BH-BMPT'!$D$6,IF(J162=6,'Equivalencia BH-BMPT'!$D$7,IF(J162=7,'Equivalencia BH-BMPT'!$D$8,IF(J162=8,'Equivalencia BH-BMPT'!$D$9,IF(J162=9,'Equivalencia BH-BMPT'!$D$10,IF(J162=10,'Equivalencia BH-BMPT'!$D$11,IF(J162=11,'Equivalencia BH-BMPT'!$D$12,IF(J162=12,'Equivalencia BH-BMPT'!$D$13,IF(J162=13,'Equivalencia BH-BMPT'!$D$14,IF(J162=14,'Equivalencia BH-BMPT'!$D$15,IF(J162=15,'Equivalencia BH-BMPT'!$D$16,IF(J162=16,'Equivalencia BH-BMPT'!$D$17,IF(J162=17,'Equivalencia BH-BMPT'!$D$18,IF(J162=18,'Equivalencia BH-BMPT'!$D$19,IF(J162=19,'Equivalencia BH-BMPT'!$D$20,IF(J162=20,'Equivalencia BH-BMPT'!$D$21,IF(J162=21,'Equivalencia BH-BMPT'!$D$22,IF(J162=22,'Equivalencia BH-BMPT'!$D$23,IF(J162=23,'Equivalencia BH-BMPT'!#REF!,IF(J162=24,'Equivalencia BH-BMPT'!$D$25,IF(J162=25,'Equivalencia BH-BMPT'!$D$26,IF(J162=26,'Equivalencia BH-BMPT'!$D$27,IF(J162=27,'Equivalencia BH-BMPT'!$D$28,IF(J162=28,'Equivalencia BH-BMPT'!$D$29,IF(J162=29,'Equivalencia BH-BMPT'!$D$30,IF(J162=30,'Equivalencia BH-BMPT'!$D$31,IF(J162=31,'Equivalencia BH-BMPT'!$D$32,IF(J162=32,'Equivalencia BH-BMPT'!$D$33,IF(J162=33,'Equivalencia BH-BMPT'!$D$34,IF(J162=34,'Equivalencia BH-BMPT'!$D$35,IF(J162=35,'Equivalencia BH-BMPT'!$D$36,IF(J162=36,'Equivalencia BH-BMPT'!$D$37,IF(J162=37,'Equivalencia BH-BMPT'!$D$38,IF(J162=38,'Equivalencia BH-BMPT'!#REF!,IF(J162=39,'Equivalencia BH-BMPT'!$D$40,IF(J162=40,'Equivalencia BH-BMPT'!$D$41,IF(J162=41,'Equivalencia BH-BMPT'!$D$42,IF(J162=42,'Equivalencia BH-BMPT'!$D$43,IF(J162=43,'Equivalencia BH-BMPT'!$D$44,IF(J162=44,'Equivalencia BH-BMPT'!$D$45,IF(J162=45,'Equivalencia BH-BMPT'!$D$46,"No ha seleccionado un número de programa")))))))))))))))))))))))))))))))))))))))))))))</f>
        <v>Gobernanza e influencia local, regional e internacional</v>
      </c>
      <c r="L162" s="147" t="s">
        <v>282</v>
      </c>
      <c r="M162" s="142">
        <v>80073348</v>
      </c>
      <c r="N162" s="148" t="s">
        <v>659</v>
      </c>
      <c r="O162" s="149">
        <v>52800000</v>
      </c>
      <c r="P162" s="150"/>
      <c r="Q162" s="151"/>
      <c r="R162" s="151">
        <v>1</v>
      </c>
      <c r="S162" s="151">
        <v>3200000</v>
      </c>
      <c r="T162" s="149">
        <f t="shared" si="12"/>
        <v>56000000</v>
      </c>
      <c r="U162" s="149">
        <v>52800000</v>
      </c>
      <c r="V162" s="152">
        <v>43126</v>
      </c>
      <c r="W162" s="152">
        <v>43132</v>
      </c>
      <c r="X162" s="152">
        <v>43465</v>
      </c>
      <c r="Y162" s="142">
        <v>330</v>
      </c>
      <c r="Z162" s="142">
        <v>20</v>
      </c>
      <c r="AA162" s="153"/>
      <c r="AB162" s="142"/>
      <c r="AC162" s="142" t="s">
        <v>954</v>
      </c>
      <c r="AD162" s="142"/>
      <c r="AE162" s="142"/>
      <c r="AF162" s="154">
        <f t="shared" si="11"/>
        <v>0.94285714285714284</v>
      </c>
      <c r="AG162" s="155"/>
      <c r="AH162" s="155" t="b">
        <f t="shared" si="10"/>
        <v>0</v>
      </c>
      <c r="AI162" s="156"/>
      <c r="AJ162" s="158"/>
      <c r="AK162" s="156"/>
    </row>
    <row r="163" spans="1:38" s="157" customFormat="1" ht="44.25" customHeight="1" thickBot="1" x14ac:dyDescent="0.3">
      <c r="A163" s="142">
        <v>157</v>
      </c>
      <c r="B163" s="142">
        <v>2018</v>
      </c>
      <c r="C163" s="143" t="s">
        <v>918</v>
      </c>
      <c r="D163" s="142">
        <v>5</v>
      </c>
      <c r="E163" s="143" t="str">
        <f>IF(D163=1,'Tipo '!$B$2,IF(D163=2,'Tipo '!$B$3,IF(D163=3,'Tipo '!$B$4,IF(D163=4,'Tipo '!$B$5,IF(D163=5,'Tipo '!$B$6,IF(D163=6,'Tipo '!$B$7,IF(D163=7,'Tipo '!$B$8,IF(D163=8,'Tipo '!$B$9,IF(D163=9,'Tipo '!$B$10,IF(D163=10,'Tipo '!$B$11,IF(D163=11,'Tipo '!$B$12,IF(D163=12,'Tipo '!$B$13,IF(D163=13,'Tipo '!$B$14,IF(D163=14,'Tipo '!$B$15,IF(D163=15,'Tipo '!$B$16,IF(D163=16,'Tipo '!$B$17,IF(D163=17,'Tipo '!$B$18,IF(D163=18,'Tipo '!$B$19,IF(D163=19,'Tipo '!$B$20,IF(D163=20,'Tipo '!$B$21,"No ha seleccionado un tipo de contrato válido"))))))))))))))))))))</f>
        <v>CONTRATOS DE PRESTACIÓN DE SERVICIOS PROFESIONALES Y DE APOYO A LA GESTIÓN</v>
      </c>
      <c r="F163" s="143" t="s">
        <v>107</v>
      </c>
      <c r="G163" s="143" t="s">
        <v>116</v>
      </c>
      <c r="H163" s="144" t="s">
        <v>432</v>
      </c>
      <c r="I163" s="144" t="s">
        <v>162</v>
      </c>
      <c r="J163" s="145">
        <v>0</v>
      </c>
      <c r="K163" s="146" t="str">
        <f>IF(J163=1,'Equivalencia BH-BMPT'!$D$2,IF(J163=2,'Equivalencia BH-BMPT'!$D$3,IF(J163=3,'Equivalencia BH-BMPT'!$D$4,IF(J163=4,'Equivalencia BH-BMPT'!$D$5,IF(J163=5,'Equivalencia BH-BMPT'!$D$6,IF(J163=6,'Equivalencia BH-BMPT'!$D$7,IF(J163=7,'Equivalencia BH-BMPT'!$D$8,IF(J163=8,'Equivalencia BH-BMPT'!$D$9,IF(J163=9,'Equivalencia BH-BMPT'!$D$10,IF(J163=10,'Equivalencia BH-BMPT'!$D$11,IF(J163=11,'Equivalencia BH-BMPT'!$D$12,IF(J163=12,'Equivalencia BH-BMPT'!$D$13,IF(J163=13,'Equivalencia BH-BMPT'!$D$14,IF(J163=14,'Equivalencia BH-BMPT'!$D$15,IF(J163=15,'Equivalencia BH-BMPT'!$D$16,IF(J163=16,'Equivalencia BH-BMPT'!$D$17,IF(J163=17,'Equivalencia BH-BMPT'!$D$18,IF(J163=18,'Equivalencia BH-BMPT'!$D$19,IF(J163=19,'Equivalencia BH-BMPT'!$D$20,IF(J163=20,'Equivalencia BH-BMPT'!$D$21,IF(J163=21,'Equivalencia BH-BMPT'!$D$22,IF(J163=22,'Equivalencia BH-BMPT'!$D$23,IF(J163=23,'Equivalencia BH-BMPT'!#REF!,IF(J163=24,'Equivalencia BH-BMPT'!$D$25,IF(J163=25,'Equivalencia BH-BMPT'!$D$26,IF(J163=26,'Equivalencia BH-BMPT'!$D$27,IF(J163=27,'Equivalencia BH-BMPT'!$D$28,IF(J163=28,'Equivalencia BH-BMPT'!$D$29,IF(J163=29,'Equivalencia BH-BMPT'!$D$30,IF(J163=30,'Equivalencia BH-BMPT'!$D$31,IF(J163=31,'Equivalencia BH-BMPT'!$D$32,IF(J163=32,'Equivalencia BH-BMPT'!$D$33,IF(J163=33,'Equivalencia BH-BMPT'!$D$34,IF(J163=34,'Equivalencia BH-BMPT'!$D$35,IF(J163=35,'Equivalencia BH-BMPT'!$D$36,IF(J163=36,'Equivalencia BH-BMPT'!$D$37,IF(J163=37,'Equivalencia BH-BMPT'!$D$38,IF(J163=38,'Equivalencia BH-BMPT'!#REF!,IF(J163=39,'Equivalencia BH-BMPT'!$D$40,IF(J163=40,'Equivalencia BH-BMPT'!$D$41,IF(J163=41,'Equivalencia BH-BMPT'!$D$42,IF(J163=42,'Equivalencia BH-BMPT'!$D$43,IF(J163=43,'Equivalencia BH-BMPT'!$D$44,IF(J163=44,'Equivalencia BH-BMPT'!$D$45,IF(J163=45,'Equivalencia BH-BMPT'!$D$46,"No ha seleccionado un número de programa")))))))))))))))))))))))))))))))))))))))))))))</f>
        <v>No ha seleccionado un número de programa</v>
      </c>
      <c r="L163" s="147" t="s">
        <v>290</v>
      </c>
      <c r="M163" s="142">
        <v>17078264</v>
      </c>
      <c r="N163" s="148" t="s">
        <v>660</v>
      </c>
      <c r="O163" s="149">
        <v>26100000</v>
      </c>
      <c r="P163" s="150"/>
      <c r="Q163" s="151"/>
      <c r="R163" s="151"/>
      <c r="S163" s="151"/>
      <c r="T163" s="149">
        <v>26100000</v>
      </c>
      <c r="U163" s="149">
        <v>23200000</v>
      </c>
      <c r="V163" s="152">
        <v>43126</v>
      </c>
      <c r="W163" s="152">
        <v>43133</v>
      </c>
      <c r="X163" s="152">
        <v>43404</v>
      </c>
      <c r="Y163" s="142">
        <v>270</v>
      </c>
      <c r="Z163" s="142">
        <v>0</v>
      </c>
      <c r="AA163" s="153"/>
      <c r="AB163" s="142"/>
      <c r="AC163" s="142" t="s">
        <v>954</v>
      </c>
      <c r="AD163" s="142"/>
      <c r="AE163" s="142"/>
      <c r="AF163" s="154">
        <f t="shared" si="11"/>
        <v>0.88888888888888884</v>
      </c>
      <c r="AG163" s="155"/>
      <c r="AH163" s="155" t="b">
        <f t="shared" si="10"/>
        <v>1</v>
      </c>
      <c r="AI163" s="156"/>
      <c r="AJ163" s="158"/>
      <c r="AK163" s="156"/>
    </row>
    <row r="164" spans="1:38" s="157" customFormat="1" ht="44.25" customHeight="1" thickBot="1" x14ac:dyDescent="0.3">
      <c r="A164" s="142">
        <v>158</v>
      </c>
      <c r="B164" s="142">
        <v>2018</v>
      </c>
      <c r="C164" s="143" t="s">
        <v>950</v>
      </c>
      <c r="D164" s="142">
        <v>5</v>
      </c>
      <c r="E164" s="143" t="str">
        <f>IF(D164=1,'Tipo '!$B$2,IF(D164=2,'Tipo '!$B$3,IF(D164=3,'Tipo '!$B$4,IF(D164=4,'Tipo '!$B$5,IF(D164=5,'Tipo '!$B$6,IF(D164=6,'Tipo '!$B$7,IF(D164=7,'Tipo '!$B$8,IF(D164=8,'Tipo '!$B$9,IF(D164=9,'Tipo '!$B$10,IF(D164=10,'Tipo '!$B$11,IF(D164=11,'Tipo '!$B$12,IF(D164=12,'Tipo '!$B$13,IF(D164=13,'Tipo '!$B$14,IF(D164=14,'Tipo '!$B$15,IF(D164=15,'Tipo '!$B$16,IF(D164=16,'Tipo '!$B$17,IF(D164=17,'Tipo '!$B$18,IF(D164=18,'Tipo '!$B$19,IF(D164=19,'Tipo '!$B$20,IF(D164=20,'Tipo '!$B$21,"No ha seleccionado un tipo de contrato válido"))))))))))))))))))))</f>
        <v>CONTRATOS DE PRESTACIÓN DE SERVICIOS PROFESIONALES Y DE APOYO A LA GESTIÓN</v>
      </c>
      <c r="F164" s="143" t="s">
        <v>107</v>
      </c>
      <c r="G164" s="143" t="s">
        <v>116</v>
      </c>
      <c r="H164" s="144" t="s">
        <v>410</v>
      </c>
      <c r="I164" s="144" t="s">
        <v>163</v>
      </c>
      <c r="J164" s="145">
        <v>45</v>
      </c>
      <c r="K164" s="146" t="str">
        <f>IF(J164=1,'Equivalencia BH-BMPT'!$D$2,IF(J164=2,'Equivalencia BH-BMPT'!$D$3,IF(J164=3,'Equivalencia BH-BMPT'!$D$4,IF(J164=4,'Equivalencia BH-BMPT'!$D$5,IF(J164=5,'Equivalencia BH-BMPT'!$D$6,IF(J164=6,'Equivalencia BH-BMPT'!$D$7,IF(J164=7,'Equivalencia BH-BMPT'!$D$8,IF(J164=8,'Equivalencia BH-BMPT'!$D$9,IF(J164=9,'Equivalencia BH-BMPT'!$D$10,IF(J164=10,'Equivalencia BH-BMPT'!$D$11,IF(J164=11,'Equivalencia BH-BMPT'!$D$12,IF(J164=12,'Equivalencia BH-BMPT'!$D$13,IF(J164=13,'Equivalencia BH-BMPT'!$D$14,IF(J164=14,'Equivalencia BH-BMPT'!$D$15,IF(J164=15,'Equivalencia BH-BMPT'!$D$16,IF(J164=16,'Equivalencia BH-BMPT'!$D$17,IF(J164=17,'Equivalencia BH-BMPT'!$D$18,IF(J164=18,'Equivalencia BH-BMPT'!$D$19,IF(J164=19,'Equivalencia BH-BMPT'!$D$20,IF(J164=20,'Equivalencia BH-BMPT'!$D$21,IF(J164=21,'Equivalencia BH-BMPT'!$D$22,IF(J164=22,'Equivalencia BH-BMPT'!$D$23,IF(J164=23,'Equivalencia BH-BMPT'!#REF!,IF(J164=24,'Equivalencia BH-BMPT'!$D$25,IF(J164=25,'Equivalencia BH-BMPT'!$D$26,IF(J164=26,'Equivalencia BH-BMPT'!$D$27,IF(J164=27,'Equivalencia BH-BMPT'!$D$28,IF(J164=28,'Equivalencia BH-BMPT'!$D$29,IF(J164=29,'Equivalencia BH-BMPT'!$D$30,IF(J164=30,'Equivalencia BH-BMPT'!$D$31,IF(J164=31,'Equivalencia BH-BMPT'!$D$32,IF(J164=32,'Equivalencia BH-BMPT'!$D$33,IF(J164=33,'Equivalencia BH-BMPT'!$D$34,IF(J164=34,'Equivalencia BH-BMPT'!$D$35,IF(J164=35,'Equivalencia BH-BMPT'!$D$36,IF(J164=36,'Equivalencia BH-BMPT'!$D$37,IF(J164=37,'Equivalencia BH-BMPT'!$D$38,IF(J164=38,'Equivalencia BH-BMPT'!#REF!,IF(J164=39,'Equivalencia BH-BMPT'!$D$40,IF(J164=40,'Equivalencia BH-BMPT'!$D$41,IF(J164=41,'Equivalencia BH-BMPT'!$D$42,IF(J164=42,'Equivalencia BH-BMPT'!$D$43,IF(J164=43,'Equivalencia BH-BMPT'!$D$44,IF(J164=44,'Equivalencia BH-BMPT'!$D$45,IF(J164=45,'Equivalencia BH-BMPT'!$D$46,"No ha seleccionado un número de programa")))))))))))))))))))))))))))))))))))))))))))))</f>
        <v>Gobernanza e influencia local, regional e internacional</v>
      </c>
      <c r="L164" s="147" t="s">
        <v>282</v>
      </c>
      <c r="M164" s="142">
        <v>74083625</v>
      </c>
      <c r="N164" s="148" t="s">
        <v>790</v>
      </c>
      <c r="O164" s="149">
        <v>66000000</v>
      </c>
      <c r="P164" s="150"/>
      <c r="Q164" s="151"/>
      <c r="R164" s="151"/>
      <c r="S164" s="151"/>
      <c r="T164" s="149">
        <f t="shared" ref="T164:T167" si="13">$O164+$S164</f>
        <v>66000000</v>
      </c>
      <c r="U164" s="149">
        <v>40600000</v>
      </c>
      <c r="V164" s="152">
        <v>43126</v>
      </c>
      <c r="W164" s="152">
        <v>43167</v>
      </c>
      <c r="X164" s="152">
        <v>43503</v>
      </c>
      <c r="Y164" s="142">
        <v>330</v>
      </c>
      <c r="Z164" s="142">
        <v>0</v>
      </c>
      <c r="AA164" s="153"/>
      <c r="AB164" s="142"/>
      <c r="AC164" s="142" t="s">
        <v>954</v>
      </c>
      <c r="AD164" s="142"/>
      <c r="AE164" s="142"/>
      <c r="AF164" s="154">
        <f t="shared" si="11"/>
        <v>0.61515151515151512</v>
      </c>
      <c r="AG164" s="155"/>
      <c r="AH164" s="155" t="b">
        <f t="shared" si="10"/>
        <v>0</v>
      </c>
      <c r="AI164" s="156"/>
      <c r="AJ164" s="158"/>
      <c r="AK164" s="156"/>
    </row>
    <row r="165" spans="1:38" s="157" customFormat="1" ht="44.25" customHeight="1" thickBot="1" x14ac:dyDescent="0.3">
      <c r="A165" s="142">
        <v>159</v>
      </c>
      <c r="B165" s="142">
        <v>2018</v>
      </c>
      <c r="C165" s="143" t="s">
        <v>951</v>
      </c>
      <c r="D165" s="142">
        <v>5</v>
      </c>
      <c r="E165" s="143" t="str">
        <f>IF(D165=1,'Tipo '!$B$2,IF(D165=2,'Tipo '!$B$3,IF(D165=3,'Tipo '!$B$4,IF(D165=4,'Tipo '!$B$5,IF(D165=5,'Tipo '!$B$6,IF(D165=6,'Tipo '!$B$7,IF(D165=7,'Tipo '!$B$8,IF(D165=8,'Tipo '!$B$9,IF(D165=9,'Tipo '!$B$10,IF(D165=10,'Tipo '!$B$11,IF(D165=11,'Tipo '!$B$12,IF(D165=12,'Tipo '!$B$13,IF(D165=13,'Tipo '!$B$14,IF(D165=14,'Tipo '!$B$15,IF(D165=15,'Tipo '!$B$16,IF(D165=16,'Tipo '!$B$17,IF(D165=17,'Tipo '!$B$18,IF(D165=18,'Tipo '!$B$19,IF(D165=19,'Tipo '!$B$20,IF(D165=20,'Tipo '!$B$21,"No ha seleccionado un tipo de contrato válido"))))))))))))))))))))</f>
        <v>CONTRATOS DE PRESTACIÓN DE SERVICIOS PROFESIONALES Y DE APOYO A LA GESTIÓN</v>
      </c>
      <c r="F165" s="143" t="s">
        <v>107</v>
      </c>
      <c r="G165" s="143" t="s">
        <v>116</v>
      </c>
      <c r="H165" s="144" t="s">
        <v>410</v>
      </c>
      <c r="I165" s="144" t="s">
        <v>163</v>
      </c>
      <c r="J165" s="145">
        <v>45</v>
      </c>
      <c r="K165" s="146" t="str">
        <f>IF(J165=1,'Equivalencia BH-BMPT'!$D$2,IF(J165=2,'Equivalencia BH-BMPT'!$D$3,IF(J165=3,'Equivalencia BH-BMPT'!$D$4,IF(J165=4,'Equivalencia BH-BMPT'!$D$5,IF(J165=5,'Equivalencia BH-BMPT'!$D$6,IF(J165=6,'Equivalencia BH-BMPT'!$D$7,IF(J165=7,'Equivalencia BH-BMPT'!$D$8,IF(J165=8,'Equivalencia BH-BMPT'!$D$9,IF(J165=9,'Equivalencia BH-BMPT'!$D$10,IF(J165=10,'Equivalencia BH-BMPT'!$D$11,IF(J165=11,'Equivalencia BH-BMPT'!$D$12,IF(J165=12,'Equivalencia BH-BMPT'!$D$13,IF(J165=13,'Equivalencia BH-BMPT'!$D$14,IF(J165=14,'Equivalencia BH-BMPT'!$D$15,IF(J165=15,'Equivalencia BH-BMPT'!$D$16,IF(J165=16,'Equivalencia BH-BMPT'!$D$17,IF(J165=17,'Equivalencia BH-BMPT'!$D$18,IF(J165=18,'Equivalencia BH-BMPT'!$D$19,IF(J165=19,'Equivalencia BH-BMPT'!$D$20,IF(J165=20,'Equivalencia BH-BMPT'!$D$21,IF(J165=21,'Equivalencia BH-BMPT'!$D$22,IF(J165=22,'Equivalencia BH-BMPT'!$D$23,IF(J165=23,'Equivalencia BH-BMPT'!#REF!,IF(J165=24,'Equivalencia BH-BMPT'!$D$25,IF(J165=25,'Equivalencia BH-BMPT'!$D$26,IF(J165=26,'Equivalencia BH-BMPT'!$D$27,IF(J165=27,'Equivalencia BH-BMPT'!$D$28,IF(J165=28,'Equivalencia BH-BMPT'!$D$29,IF(J165=29,'Equivalencia BH-BMPT'!$D$30,IF(J165=30,'Equivalencia BH-BMPT'!$D$31,IF(J165=31,'Equivalencia BH-BMPT'!$D$32,IF(J165=32,'Equivalencia BH-BMPT'!$D$33,IF(J165=33,'Equivalencia BH-BMPT'!$D$34,IF(J165=34,'Equivalencia BH-BMPT'!$D$35,IF(J165=35,'Equivalencia BH-BMPT'!$D$36,IF(J165=36,'Equivalencia BH-BMPT'!$D$37,IF(J165=37,'Equivalencia BH-BMPT'!$D$38,IF(J165=38,'Equivalencia BH-BMPT'!#REF!,IF(J165=39,'Equivalencia BH-BMPT'!$D$40,IF(J165=40,'Equivalencia BH-BMPT'!$D$41,IF(J165=41,'Equivalencia BH-BMPT'!$D$42,IF(J165=42,'Equivalencia BH-BMPT'!$D$43,IF(J165=43,'Equivalencia BH-BMPT'!$D$44,IF(J165=44,'Equivalencia BH-BMPT'!$D$45,IF(J165=45,'Equivalencia BH-BMPT'!$D$46,"No ha seleccionado un número de programa")))))))))))))))))))))))))))))))))))))))))))))</f>
        <v>Gobernanza e influencia local, regional e internacional</v>
      </c>
      <c r="L165" s="147" t="s">
        <v>282</v>
      </c>
      <c r="M165" s="142">
        <v>79958684</v>
      </c>
      <c r="N165" s="148" t="s">
        <v>789</v>
      </c>
      <c r="O165" s="149">
        <v>66000000</v>
      </c>
      <c r="P165" s="150"/>
      <c r="Q165" s="151"/>
      <c r="R165" s="151"/>
      <c r="S165" s="151"/>
      <c r="T165" s="149">
        <f t="shared" si="13"/>
        <v>66000000</v>
      </c>
      <c r="U165" s="149">
        <v>60200000</v>
      </c>
      <c r="V165" s="152">
        <v>43126</v>
      </c>
      <c r="W165" s="152">
        <v>43132</v>
      </c>
      <c r="X165" s="152">
        <v>43465</v>
      </c>
      <c r="Y165" s="142">
        <v>330</v>
      </c>
      <c r="Z165" s="142">
        <v>0</v>
      </c>
      <c r="AA165" s="153"/>
      <c r="AB165" s="142"/>
      <c r="AC165" s="142" t="s">
        <v>954</v>
      </c>
      <c r="AD165" s="142"/>
      <c r="AE165" s="142"/>
      <c r="AF165" s="154">
        <f t="shared" si="11"/>
        <v>0.91212121212121211</v>
      </c>
      <c r="AG165" s="155"/>
      <c r="AH165" s="155" t="b">
        <f t="shared" si="10"/>
        <v>0</v>
      </c>
      <c r="AI165" s="156"/>
      <c r="AJ165" s="158"/>
      <c r="AK165" s="156"/>
    </row>
    <row r="166" spans="1:38" s="157" customFormat="1" ht="44.25" customHeight="1" thickBot="1" x14ac:dyDescent="0.3">
      <c r="A166" s="142">
        <v>160</v>
      </c>
      <c r="B166" s="142">
        <v>2018</v>
      </c>
      <c r="C166" s="143" t="s">
        <v>952</v>
      </c>
      <c r="D166" s="142">
        <v>5</v>
      </c>
      <c r="E166" s="143" t="str">
        <f>IF(D166=1,'Tipo '!$B$2,IF(D166=2,'Tipo '!$B$3,IF(D166=3,'Tipo '!$B$4,IF(D166=4,'Tipo '!$B$5,IF(D166=5,'Tipo '!$B$6,IF(D166=6,'Tipo '!$B$7,IF(D166=7,'Tipo '!$B$8,IF(D166=8,'Tipo '!$B$9,IF(D166=9,'Tipo '!$B$10,IF(D166=10,'Tipo '!$B$11,IF(D166=11,'Tipo '!$B$12,IF(D166=12,'Tipo '!$B$13,IF(D166=13,'Tipo '!$B$14,IF(D166=14,'Tipo '!$B$15,IF(D166=15,'Tipo '!$B$16,IF(D166=16,'Tipo '!$B$17,IF(D166=17,'Tipo '!$B$18,IF(D166=18,'Tipo '!$B$19,IF(D166=19,'Tipo '!$B$20,IF(D166=20,'Tipo '!$B$21,"No ha seleccionado un tipo de contrato válido"))))))))))))))))))))</f>
        <v>CONTRATOS DE PRESTACIÓN DE SERVICIOS PROFESIONALES Y DE APOYO A LA GESTIÓN</v>
      </c>
      <c r="F166" s="143" t="s">
        <v>107</v>
      </c>
      <c r="G166" s="143" t="s">
        <v>116</v>
      </c>
      <c r="H166" s="144" t="s">
        <v>433</v>
      </c>
      <c r="I166" s="144" t="s">
        <v>163</v>
      </c>
      <c r="J166" s="145">
        <v>45</v>
      </c>
      <c r="K166" s="146" t="str">
        <f>IF(J166=1,'Equivalencia BH-BMPT'!$D$2,IF(J166=2,'Equivalencia BH-BMPT'!$D$3,IF(J166=3,'Equivalencia BH-BMPT'!$D$4,IF(J166=4,'Equivalencia BH-BMPT'!$D$5,IF(J166=5,'Equivalencia BH-BMPT'!$D$6,IF(J166=6,'Equivalencia BH-BMPT'!$D$7,IF(J166=7,'Equivalencia BH-BMPT'!$D$8,IF(J166=8,'Equivalencia BH-BMPT'!$D$9,IF(J166=9,'Equivalencia BH-BMPT'!$D$10,IF(J166=10,'Equivalencia BH-BMPT'!$D$11,IF(J166=11,'Equivalencia BH-BMPT'!$D$12,IF(J166=12,'Equivalencia BH-BMPT'!$D$13,IF(J166=13,'Equivalencia BH-BMPT'!$D$14,IF(J166=14,'Equivalencia BH-BMPT'!$D$15,IF(J166=15,'Equivalencia BH-BMPT'!$D$16,IF(J166=16,'Equivalencia BH-BMPT'!$D$17,IF(J166=17,'Equivalencia BH-BMPT'!$D$18,IF(J166=18,'Equivalencia BH-BMPT'!$D$19,IF(J166=19,'Equivalencia BH-BMPT'!$D$20,IF(J166=20,'Equivalencia BH-BMPT'!$D$21,IF(J166=21,'Equivalencia BH-BMPT'!$D$22,IF(J166=22,'Equivalencia BH-BMPT'!$D$23,IF(J166=23,'Equivalencia BH-BMPT'!#REF!,IF(J166=24,'Equivalencia BH-BMPT'!$D$25,IF(J166=25,'Equivalencia BH-BMPT'!$D$26,IF(J166=26,'Equivalencia BH-BMPT'!$D$27,IF(J166=27,'Equivalencia BH-BMPT'!$D$28,IF(J166=28,'Equivalencia BH-BMPT'!$D$29,IF(J166=29,'Equivalencia BH-BMPT'!$D$30,IF(J166=30,'Equivalencia BH-BMPT'!$D$31,IF(J166=31,'Equivalencia BH-BMPT'!$D$32,IF(J166=32,'Equivalencia BH-BMPT'!$D$33,IF(J166=33,'Equivalencia BH-BMPT'!$D$34,IF(J166=34,'Equivalencia BH-BMPT'!$D$35,IF(J166=35,'Equivalencia BH-BMPT'!$D$36,IF(J166=36,'Equivalencia BH-BMPT'!$D$37,IF(J166=37,'Equivalencia BH-BMPT'!$D$38,IF(J166=38,'Equivalencia BH-BMPT'!#REF!,IF(J166=39,'Equivalencia BH-BMPT'!$D$40,IF(J166=40,'Equivalencia BH-BMPT'!$D$41,IF(J166=41,'Equivalencia BH-BMPT'!$D$42,IF(J166=42,'Equivalencia BH-BMPT'!$D$43,IF(J166=43,'Equivalencia BH-BMPT'!$D$44,IF(J166=44,'Equivalencia BH-BMPT'!$D$45,IF(J166=45,'Equivalencia BH-BMPT'!$D$46,"No ha seleccionado un número de programa")))))))))))))))))))))))))))))))))))))))))))))</f>
        <v>Gobernanza e influencia local, regional e internacional</v>
      </c>
      <c r="L166" s="147" t="s">
        <v>282</v>
      </c>
      <c r="M166" s="142">
        <v>79960064</v>
      </c>
      <c r="N166" s="148" t="s">
        <v>661</v>
      </c>
      <c r="O166" s="149">
        <v>70400000</v>
      </c>
      <c r="P166" s="150"/>
      <c r="Q166" s="151"/>
      <c r="R166" s="151">
        <v>1</v>
      </c>
      <c r="S166" s="151">
        <v>4266666</v>
      </c>
      <c r="T166" s="149">
        <f t="shared" si="13"/>
        <v>74666666</v>
      </c>
      <c r="U166" s="149">
        <v>64000000</v>
      </c>
      <c r="V166" s="152">
        <v>43126</v>
      </c>
      <c r="W166" s="152">
        <v>43132</v>
      </c>
      <c r="X166" s="152">
        <v>43465</v>
      </c>
      <c r="Y166" s="142">
        <v>330</v>
      </c>
      <c r="Z166" s="142">
        <v>19.999996875000001</v>
      </c>
      <c r="AA166" s="153"/>
      <c r="AB166" s="142"/>
      <c r="AC166" s="142" t="s">
        <v>954</v>
      </c>
      <c r="AD166" s="142"/>
      <c r="AE166" s="142"/>
      <c r="AF166" s="154">
        <f t="shared" si="11"/>
        <v>0.85714286479591839</v>
      </c>
      <c r="AG166" s="155"/>
      <c r="AH166" s="155" t="b">
        <f t="shared" si="10"/>
        <v>0</v>
      </c>
      <c r="AI166" s="156"/>
      <c r="AJ166" s="158"/>
      <c r="AK166" s="156"/>
    </row>
    <row r="167" spans="1:38" s="157" customFormat="1" ht="44.25" customHeight="1" thickBot="1" x14ac:dyDescent="0.3">
      <c r="A167" s="142">
        <v>162</v>
      </c>
      <c r="B167" s="142">
        <v>2018</v>
      </c>
      <c r="C167" s="143" t="s">
        <v>953</v>
      </c>
      <c r="D167" s="142">
        <v>5</v>
      </c>
      <c r="E167" s="143" t="str">
        <f>IF(D167=1,'Tipo '!$B$2,IF(D167=2,'Tipo '!$B$3,IF(D167=3,'Tipo '!$B$4,IF(D167=4,'Tipo '!$B$5,IF(D167=5,'Tipo '!$B$6,IF(D167=6,'Tipo '!$B$7,IF(D167=7,'Tipo '!$B$8,IF(D167=8,'Tipo '!$B$9,IF(D167=9,'Tipo '!$B$10,IF(D167=10,'Tipo '!$B$11,IF(D167=11,'Tipo '!$B$12,IF(D167=12,'Tipo '!$B$13,IF(D167=13,'Tipo '!$B$14,IF(D167=14,'Tipo '!$B$15,IF(D167=15,'Tipo '!$B$16,IF(D167=16,'Tipo '!$B$17,IF(D167=17,'Tipo '!$B$18,IF(D167=18,'Tipo '!$B$19,IF(D167=19,'Tipo '!$B$20,IF(D167=20,'Tipo '!$B$21,"No ha seleccionado un tipo de contrato válido"))))))))))))))))))))</f>
        <v>CONTRATOS DE PRESTACIÓN DE SERVICIOS PROFESIONALES Y DE APOYO A LA GESTIÓN</v>
      </c>
      <c r="F167" s="143" t="s">
        <v>107</v>
      </c>
      <c r="G167" s="143" t="s">
        <v>116</v>
      </c>
      <c r="H167" s="144" t="s">
        <v>434</v>
      </c>
      <c r="I167" s="144" t="s">
        <v>163</v>
      </c>
      <c r="J167" s="145">
        <v>45</v>
      </c>
      <c r="K167" s="146" t="str">
        <f>IF(J167=1,'Equivalencia BH-BMPT'!$D$2,IF(J167=2,'Equivalencia BH-BMPT'!$D$3,IF(J167=3,'Equivalencia BH-BMPT'!$D$4,IF(J167=4,'Equivalencia BH-BMPT'!$D$5,IF(J167=5,'Equivalencia BH-BMPT'!$D$6,IF(J167=6,'Equivalencia BH-BMPT'!$D$7,IF(J167=7,'Equivalencia BH-BMPT'!$D$8,IF(J167=8,'Equivalencia BH-BMPT'!$D$9,IF(J167=9,'Equivalencia BH-BMPT'!$D$10,IF(J167=10,'Equivalencia BH-BMPT'!$D$11,IF(J167=11,'Equivalencia BH-BMPT'!$D$12,IF(J167=12,'Equivalencia BH-BMPT'!$D$13,IF(J167=13,'Equivalencia BH-BMPT'!$D$14,IF(J167=14,'Equivalencia BH-BMPT'!$D$15,IF(J167=15,'Equivalencia BH-BMPT'!$D$16,IF(J167=16,'Equivalencia BH-BMPT'!$D$17,IF(J167=17,'Equivalencia BH-BMPT'!$D$18,IF(J167=18,'Equivalencia BH-BMPT'!$D$19,IF(J167=19,'Equivalencia BH-BMPT'!$D$20,IF(J167=20,'Equivalencia BH-BMPT'!$D$21,IF(J167=21,'Equivalencia BH-BMPT'!$D$22,IF(J167=22,'Equivalencia BH-BMPT'!$D$23,IF(J167=23,'Equivalencia BH-BMPT'!#REF!,IF(J167=24,'Equivalencia BH-BMPT'!$D$25,IF(J167=25,'Equivalencia BH-BMPT'!$D$26,IF(J167=26,'Equivalencia BH-BMPT'!$D$27,IF(J167=27,'Equivalencia BH-BMPT'!$D$28,IF(J167=28,'Equivalencia BH-BMPT'!$D$29,IF(J167=29,'Equivalencia BH-BMPT'!$D$30,IF(J167=30,'Equivalencia BH-BMPT'!$D$31,IF(J167=31,'Equivalencia BH-BMPT'!$D$32,IF(J167=32,'Equivalencia BH-BMPT'!$D$33,IF(J167=33,'Equivalencia BH-BMPT'!$D$34,IF(J167=34,'Equivalencia BH-BMPT'!$D$35,IF(J167=35,'Equivalencia BH-BMPT'!$D$36,IF(J167=36,'Equivalencia BH-BMPT'!$D$37,IF(J167=37,'Equivalencia BH-BMPT'!$D$38,IF(J167=38,'Equivalencia BH-BMPT'!#REF!,IF(J167=39,'Equivalencia BH-BMPT'!$D$40,IF(J167=40,'Equivalencia BH-BMPT'!$D$41,IF(J167=41,'Equivalencia BH-BMPT'!$D$42,IF(J167=42,'Equivalencia BH-BMPT'!$D$43,IF(J167=43,'Equivalencia BH-BMPT'!$D$44,IF(J167=44,'Equivalencia BH-BMPT'!$D$45,IF(J167=45,'Equivalencia BH-BMPT'!$D$46,"No ha seleccionado un número de programa")))))))))))))))))))))))))))))))))))))))))))))</f>
        <v>Gobernanza e influencia local, regional e internacional</v>
      </c>
      <c r="L167" s="147" t="s">
        <v>282</v>
      </c>
      <c r="M167" s="142">
        <v>79862957</v>
      </c>
      <c r="N167" s="148" t="s">
        <v>791</v>
      </c>
      <c r="O167" s="149">
        <v>59400000</v>
      </c>
      <c r="P167" s="150"/>
      <c r="Q167" s="151"/>
      <c r="R167" s="151">
        <v>1</v>
      </c>
      <c r="S167" s="151">
        <v>3420000</v>
      </c>
      <c r="T167" s="149">
        <f t="shared" si="13"/>
        <v>62820000</v>
      </c>
      <c r="U167" s="149">
        <v>42120000</v>
      </c>
      <c r="V167" s="152">
        <v>43126</v>
      </c>
      <c r="W167" s="152">
        <v>43133</v>
      </c>
      <c r="X167" s="152">
        <v>43466</v>
      </c>
      <c r="Y167" s="142">
        <v>330</v>
      </c>
      <c r="Z167" s="142">
        <v>19</v>
      </c>
      <c r="AA167" s="153"/>
      <c r="AB167" s="142"/>
      <c r="AC167" s="142" t="s">
        <v>954</v>
      </c>
      <c r="AD167" s="142"/>
      <c r="AE167" s="142"/>
      <c r="AF167" s="154">
        <f t="shared" si="11"/>
        <v>0.67048710601719197</v>
      </c>
      <c r="AG167" s="155"/>
      <c r="AH167" s="155" t="b">
        <f t="shared" si="10"/>
        <v>0</v>
      </c>
      <c r="AI167" s="156"/>
      <c r="AJ167" s="158"/>
      <c r="AK167" s="156"/>
    </row>
    <row r="168" spans="1:38" s="157" customFormat="1" ht="69" customHeight="1" thickBot="1" x14ac:dyDescent="0.3">
      <c r="A168" s="142">
        <v>163</v>
      </c>
      <c r="B168" s="142">
        <v>2018</v>
      </c>
      <c r="C168" s="143" t="s">
        <v>955</v>
      </c>
      <c r="D168" s="142">
        <v>10</v>
      </c>
      <c r="E168" s="143" t="str">
        <f>IF(D168=1,'Tipo '!$B$2,IF(D168=2,'Tipo '!$B$3,IF(D168=3,'Tipo '!$B$4,IF(D168=4,'Tipo '!$B$5,IF(D168=5,'Tipo '!$B$6,IF(D168=6,'Tipo '!$B$7,IF(D168=7,'Tipo '!$B$8,IF(D168=8,'Tipo '!$B$9,IF(D168=9,'Tipo '!$B$10,IF(D168=10,'Tipo '!$B$11,IF(D168=11,'Tipo '!$B$12,IF(D168=12,'Tipo '!$B$13,IF(D168=13,'Tipo '!$B$14,IF(D168=14,'Tipo '!$B$15,IF(D168=15,'Tipo '!$B$16,IF(D168=16,'Tipo '!$B$17,IF(D168=17,'Tipo '!$B$18,IF(D168=18,'Tipo '!$B$19,IF(D168=19,'Tipo '!$B$20,IF(D168=20,'Tipo '!$B$21,"No ha seleccionado un tipo de contrato válido"))))))))))))))))))))</f>
        <v>SEGUROS</v>
      </c>
      <c r="F168" s="143" t="s">
        <v>104</v>
      </c>
      <c r="G168" s="143" t="s">
        <v>121</v>
      </c>
      <c r="H168" s="144" t="s">
        <v>435</v>
      </c>
      <c r="I168" s="144" t="s">
        <v>162</v>
      </c>
      <c r="J168" s="145">
        <v>0</v>
      </c>
      <c r="K168" s="146" t="str">
        <f>IF(J168=1,'Equivalencia BH-BMPT'!$D$2,IF(J168=2,'Equivalencia BH-BMPT'!$D$3,IF(J168=3,'Equivalencia BH-BMPT'!$D$4,IF(J168=4,'Equivalencia BH-BMPT'!$D$5,IF(J168=5,'Equivalencia BH-BMPT'!$D$6,IF(J168=6,'Equivalencia BH-BMPT'!$D$7,IF(J168=7,'Equivalencia BH-BMPT'!$D$8,IF(J168=8,'Equivalencia BH-BMPT'!$D$9,IF(J168=9,'Equivalencia BH-BMPT'!$D$10,IF(J168=10,'Equivalencia BH-BMPT'!$D$11,IF(J168=11,'Equivalencia BH-BMPT'!$D$12,IF(J168=12,'Equivalencia BH-BMPT'!$D$13,IF(J168=13,'Equivalencia BH-BMPT'!$D$14,IF(J168=14,'Equivalencia BH-BMPT'!$D$15,IF(J168=15,'Equivalencia BH-BMPT'!$D$16,IF(J168=16,'Equivalencia BH-BMPT'!$D$17,IF(J168=17,'Equivalencia BH-BMPT'!$D$18,IF(J168=18,'Equivalencia BH-BMPT'!$D$19,IF(J168=19,'Equivalencia BH-BMPT'!$D$20,IF(J168=20,'Equivalencia BH-BMPT'!$D$21,IF(J168=21,'Equivalencia BH-BMPT'!$D$22,IF(J168=22,'Equivalencia BH-BMPT'!$D$23,IF(J168=23,'Equivalencia BH-BMPT'!#REF!,IF(J168=24,'Equivalencia BH-BMPT'!$D$25,IF(J168=25,'Equivalencia BH-BMPT'!$D$26,IF(J168=26,'Equivalencia BH-BMPT'!$D$27,IF(J168=27,'Equivalencia BH-BMPT'!$D$28,IF(J168=28,'Equivalencia BH-BMPT'!$D$29,IF(J168=29,'Equivalencia BH-BMPT'!$D$30,IF(J168=30,'Equivalencia BH-BMPT'!$D$31,IF(J168=31,'Equivalencia BH-BMPT'!$D$32,IF(J168=32,'Equivalencia BH-BMPT'!$D$33,IF(J168=33,'Equivalencia BH-BMPT'!$D$34,IF(J168=34,'Equivalencia BH-BMPT'!$D$35,IF(J168=35,'Equivalencia BH-BMPT'!$D$36,IF(J168=36,'Equivalencia BH-BMPT'!$D$37,IF(J168=37,'Equivalencia BH-BMPT'!$D$38,IF(J168=38,'Equivalencia BH-BMPT'!#REF!,IF(J168=39,'Equivalencia BH-BMPT'!$D$40,IF(J168=40,'Equivalencia BH-BMPT'!$D$41,IF(J168=41,'Equivalencia BH-BMPT'!$D$42,IF(J168=42,'Equivalencia BH-BMPT'!$D$43,IF(J168=43,'Equivalencia BH-BMPT'!$D$44,IF(J168=44,'Equivalencia BH-BMPT'!$D$45,IF(J168=45,'Equivalencia BH-BMPT'!$D$46,"No ha seleccionado un número de programa")))))))))))))))))))))))))))))))))))))))))))))</f>
        <v>No ha seleccionado un número de programa</v>
      </c>
      <c r="L168" s="147" t="s">
        <v>290</v>
      </c>
      <c r="M168" s="142">
        <v>860002184</v>
      </c>
      <c r="N168" s="148" t="s">
        <v>662</v>
      </c>
      <c r="O168" s="149">
        <v>19255711</v>
      </c>
      <c r="P168" s="150"/>
      <c r="Q168" s="151"/>
      <c r="R168" s="151"/>
      <c r="S168" s="151"/>
      <c r="T168" s="149">
        <v>19255711</v>
      </c>
      <c r="U168" s="149">
        <v>12688726</v>
      </c>
      <c r="V168" s="152">
        <v>43215</v>
      </c>
      <c r="W168" s="159">
        <v>43215</v>
      </c>
      <c r="X168" s="152">
        <v>43397</v>
      </c>
      <c r="Y168" s="142">
        <v>182</v>
      </c>
      <c r="Z168" s="142"/>
      <c r="AA168" s="153"/>
      <c r="AB168" s="142"/>
      <c r="AC168" s="142"/>
      <c r="AD168" s="142" t="s">
        <v>954</v>
      </c>
      <c r="AE168" s="142"/>
      <c r="AF168" s="154">
        <f t="shared" si="11"/>
        <v>0.6589591004975095</v>
      </c>
      <c r="AG168" s="155"/>
      <c r="AH168" s="155" t="b">
        <f t="shared" si="10"/>
        <v>1</v>
      </c>
      <c r="AI168" s="156"/>
      <c r="AJ168" s="158"/>
      <c r="AK168" s="156"/>
      <c r="AL168" s="157">
        <f>X168-W168</f>
        <v>182</v>
      </c>
    </row>
    <row r="169" spans="1:38" s="157" customFormat="1" ht="61.5" customHeight="1" thickBot="1" x14ac:dyDescent="0.3">
      <c r="A169" s="142">
        <v>164</v>
      </c>
      <c r="B169" s="142">
        <v>2018</v>
      </c>
      <c r="C169" s="143" t="s">
        <v>956</v>
      </c>
      <c r="D169" s="142">
        <v>6</v>
      </c>
      <c r="E169" s="143" t="str">
        <f>IF(D169=1,'Tipo '!$B$2,IF(D169=2,'Tipo '!$B$3,IF(D169=3,'Tipo '!$B$4,IF(D169=4,'Tipo '!$B$5,IF(D169=5,'Tipo '!$B$6,IF(D169=6,'Tipo '!$B$7,IF(D169=7,'Tipo '!$B$8,IF(D169=8,'Tipo '!$B$9,IF(D169=9,'Tipo '!$B$10,IF(D169=10,'Tipo '!$B$11,IF(D169=11,'Tipo '!$B$12,IF(D169=12,'Tipo '!$B$13,IF(D169=13,'Tipo '!$B$14,IF(D169=14,'Tipo '!$B$15,IF(D169=15,'Tipo '!$B$16,IF(D169=16,'Tipo '!$B$17,IF(D169=17,'Tipo '!$B$18,IF(D169=18,'Tipo '!$B$19,IF(D169=19,'Tipo '!$B$20,IF(D169=20,'Tipo '!$B$21,"No ha seleccionado un tipo de contrato válido"))))))))))))))))))))</f>
        <v>COMPRAVENTA DE BIENES MUEBLES</v>
      </c>
      <c r="F169" s="143" t="s">
        <v>104</v>
      </c>
      <c r="G169" s="143" t="s">
        <v>121</v>
      </c>
      <c r="H169" s="144" t="s">
        <v>436</v>
      </c>
      <c r="I169" s="144" t="s">
        <v>162</v>
      </c>
      <c r="J169" s="145">
        <v>0</v>
      </c>
      <c r="K169" s="146" t="str">
        <f>IF(J169=1,'Equivalencia BH-BMPT'!$D$2,IF(J169=2,'Equivalencia BH-BMPT'!$D$3,IF(J169=3,'Equivalencia BH-BMPT'!$D$4,IF(J169=4,'Equivalencia BH-BMPT'!$D$5,IF(J169=5,'Equivalencia BH-BMPT'!$D$6,IF(J169=6,'Equivalencia BH-BMPT'!$D$7,IF(J169=7,'Equivalencia BH-BMPT'!$D$8,IF(J169=8,'Equivalencia BH-BMPT'!$D$9,IF(J169=9,'Equivalencia BH-BMPT'!$D$10,IF(J169=10,'Equivalencia BH-BMPT'!$D$11,IF(J169=11,'Equivalencia BH-BMPT'!$D$12,IF(J169=12,'Equivalencia BH-BMPT'!$D$13,IF(J169=13,'Equivalencia BH-BMPT'!$D$14,IF(J169=14,'Equivalencia BH-BMPT'!$D$15,IF(J169=15,'Equivalencia BH-BMPT'!$D$16,IF(J169=16,'Equivalencia BH-BMPT'!$D$17,IF(J169=17,'Equivalencia BH-BMPT'!$D$18,IF(J169=18,'Equivalencia BH-BMPT'!$D$19,IF(J169=19,'Equivalencia BH-BMPT'!$D$20,IF(J169=20,'Equivalencia BH-BMPT'!$D$21,IF(J169=21,'Equivalencia BH-BMPT'!$D$22,IF(J169=22,'Equivalencia BH-BMPT'!$D$23,IF(J169=23,'Equivalencia BH-BMPT'!#REF!,IF(J169=24,'Equivalencia BH-BMPT'!$D$25,IF(J169=25,'Equivalencia BH-BMPT'!$D$26,IF(J169=26,'Equivalencia BH-BMPT'!$D$27,IF(J169=27,'Equivalencia BH-BMPT'!$D$28,IF(J169=28,'Equivalencia BH-BMPT'!$D$29,IF(J169=29,'Equivalencia BH-BMPT'!$D$30,IF(J169=30,'Equivalencia BH-BMPT'!$D$31,IF(J169=31,'Equivalencia BH-BMPT'!$D$32,IF(J169=32,'Equivalencia BH-BMPT'!$D$33,IF(J169=33,'Equivalencia BH-BMPT'!$D$34,IF(J169=34,'Equivalencia BH-BMPT'!$D$35,IF(J169=35,'Equivalencia BH-BMPT'!$D$36,IF(J169=36,'Equivalencia BH-BMPT'!$D$37,IF(J169=37,'Equivalencia BH-BMPT'!$D$38,IF(J169=38,'Equivalencia BH-BMPT'!#REF!,IF(J169=39,'Equivalencia BH-BMPT'!$D$40,IF(J169=40,'Equivalencia BH-BMPT'!$D$41,IF(J169=41,'Equivalencia BH-BMPT'!$D$42,IF(J169=42,'Equivalencia BH-BMPT'!$D$43,IF(J169=43,'Equivalencia BH-BMPT'!$D$44,IF(J169=44,'Equivalencia BH-BMPT'!$D$45,IF(J169=45,'Equivalencia BH-BMPT'!$D$46,"No ha seleccionado un número de programa")))))))))))))))))))))))))))))))))))))))))))))</f>
        <v>No ha seleccionado un número de programa</v>
      </c>
      <c r="L169" s="147" t="s">
        <v>290</v>
      </c>
      <c r="M169" s="142">
        <v>79113835</v>
      </c>
      <c r="N169" s="148" t="s">
        <v>663</v>
      </c>
      <c r="O169" s="149">
        <v>14940450</v>
      </c>
      <c r="P169" s="150"/>
      <c r="Q169" s="151"/>
      <c r="R169" s="151"/>
      <c r="S169" s="151"/>
      <c r="T169" s="149">
        <v>14940450</v>
      </c>
      <c r="U169" s="149">
        <v>14940450</v>
      </c>
      <c r="V169" s="160">
        <v>43243</v>
      </c>
      <c r="W169" s="152">
        <v>43243</v>
      </c>
      <c r="X169" s="152">
        <v>43305</v>
      </c>
      <c r="Y169" s="142">
        <v>62</v>
      </c>
      <c r="Z169" s="142"/>
      <c r="AA169" s="153"/>
      <c r="AB169" s="142"/>
      <c r="AC169" s="142"/>
      <c r="AD169" s="142" t="s">
        <v>954</v>
      </c>
      <c r="AE169" s="142"/>
      <c r="AF169" s="154">
        <f t="shared" si="11"/>
        <v>1</v>
      </c>
      <c r="AG169" s="155"/>
      <c r="AH169" s="155" t="b">
        <f t="shared" si="10"/>
        <v>1</v>
      </c>
      <c r="AI169" s="156"/>
      <c r="AJ169" s="158"/>
      <c r="AK169" s="156"/>
      <c r="AL169" s="157">
        <f>X169-W169</f>
        <v>62</v>
      </c>
    </row>
    <row r="170" spans="1:38" s="157" customFormat="1" ht="90" customHeight="1" thickBot="1" x14ac:dyDescent="0.3">
      <c r="A170" s="142">
        <v>165</v>
      </c>
      <c r="B170" s="142">
        <v>2018</v>
      </c>
      <c r="C170" s="143" t="s">
        <v>957</v>
      </c>
      <c r="D170" s="142">
        <v>6</v>
      </c>
      <c r="E170" s="143" t="str">
        <f>IF(D170=1,'Tipo '!$B$2,IF(D170=2,'Tipo '!$B$3,IF(D170=3,'Tipo '!$B$4,IF(D170=4,'Tipo '!$B$5,IF(D170=5,'Tipo '!$B$6,IF(D170=6,'Tipo '!$B$7,IF(D170=7,'Tipo '!$B$8,IF(D170=8,'Tipo '!$B$9,IF(D170=9,'Tipo '!$B$10,IF(D170=10,'Tipo '!$B$11,IF(D170=11,'Tipo '!$B$12,IF(D170=12,'Tipo '!$B$13,IF(D170=13,'Tipo '!$B$14,IF(D170=14,'Tipo '!$B$15,IF(D170=15,'Tipo '!$B$16,IF(D170=16,'Tipo '!$B$17,IF(D170=17,'Tipo '!$B$18,IF(D170=18,'Tipo '!$B$19,IF(D170=19,'Tipo '!$B$20,IF(D170=20,'Tipo '!$B$21,"No ha seleccionado un tipo de contrato válido"))))))))))))))))))))</f>
        <v>COMPRAVENTA DE BIENES MUEBLES</v>
      </c>
      <c r="F170" s="143" t="s">
        <v>104</v>
      </c>
      <c r="G170" s="143" t="s">
        <v>121</v>
      </c>
      <c r="H170" s="144" t="s">
        <v>437</v>
      </c>
      <c r="I170" s="144" t="s">
        <v>162</v>
      </c>
      <c r="J170" s="145">
        <v>0</v>
      </c>
      <c r="K170" s="146" t="str">
        <f>IF(J170=1,'Equivalencia BH-BMPT'!$D$2,IF(J170=2,'Equivalencia BH-BMPT'!$D$3,IF(J170=3,'Equivalencia BH-BMPT'!$D$4,IF(J170=4,'Equivalencia BH-BMPT'!$D$5,IF(J170=5,'Equivalencia BH-BMPT'!$D$6,IF(J170=6,'Equivalencia BH-BMPT'!$D$7,IF(J170=7,'Equivalencia BH-BMPT'!$D$8,IF(J170=8,'Equivalencia BH-BMPT'!$D$9,IF(J170=9,'Equivalencia BH-BMPT'!$D$10,IF(J170=10,'Equivalencia BH-BMPT'!$D$11,IF(J170=11,'Equivalencia BH-BMPT'!$D$12,IF(J170=12,'Equivalencia BH-BMPT'!$D$13,IF(J170=13,'Equivalencia BH-BMPT'!$D$14,IF(J170=14,'Equivalencia BH-BMPT'!$D$15,IF(J170=15,'Equivalencia BH-BMPT'!$D$16,IF(J170=16,'Equivalencia BH-BMPT'!$D$17,IF(J170=17,'Equivalencia BH-BMPT'!$D$18,IF(J170=18,'Equivalencia BH-BMPT'!$D$19,IF(J170=19,'Equivalencia BH-BMPT'!$D$20,IF(J170=20,'Equivalencia BH-BMPT'!$D$21,IF(J170=21,'Equivalencia BH-BMPT'!$D$22,IF(J170=22,'Equivalencia BH-BMPT'!$D$23,IF(J170=23,'Equivalencia BH-BMPT'!#REF!,IF(J170=24,'Equivalencia BH-BMPT'!$D$25,IF(J170=25,'Equivalencia BH-BMPT'!$D$26,IF(J170=26,'Equivalencia BH-BMPT'!$D$27,IF(J170=27,'Equivalencia BH-BMPT'!$D$28,IF(J170=28,'Equivalencia BH-BMPT'!$D$29,IF(J170=29,'Equivalencia BH-BMPT'!$D$30,IF(J170=30,'Equivalencia BH-BMPT'!$D$31,IF(J170=31,'Equivalencia BH-BMPT'!$D$32,IF(J170=32,'Equivalencia BH-BMPT'!$D$33,IF(J170=33,'Equivalencia BH-BMPT'!$D$34,IF(J170=34,'Equivalencia BH-BMPT'!$D$35,IF(J170=35,'Equivalencia BH-BMPT'!$D$36,IF(J170=36,'Equivalencia BH-BMPT'!$D$37,IF(J170=37,'Equivalencia BH-BMPT'!$D$38,IF(J170=38,'Equivalencia BH-BMPT'!#REF!,IF(J170=39,'Equivalencia BH-BMPT'!$D$40,IF(J170=40,'Equivalencia BH-BMPT'!$D$41,IF(J170=41,'Equivalencia BH-BMPT'!$D$42,IF(J170=42,'Equivalencia BH-BMPT'!$D$43,IF(J170=43,'Equivalencia BH-BMPT'!$D$44,IF(J170=44,'Equivalencia BH-BMPT'!$D$45,IF(J170=45,'Equivalencia BH-BMPT'!$D$46,"No ha seleccionado un número de programa")))))))))))))))))))))))))))))))))))))))))))))</f>
        <v>No ha seleccionado un número de programa</v>
      </c>
      <c r="L170" s="147" t="s">
        <v>290</v>
      </c>
      <c r="M170" s="142">
        <v>900640836</v>
      </c>
      <c r="N170" s="148" t="s">
        <v>664</v>
      </c>
      <c r="O170" s="149">
        <v>15000000</v>
      </c>
      <c r="P170" s="150"/>
      <c r="Q170" s="151"/>
      <c r="R170" s="151">
        <v>1</v>
      </c>
      <c r="S170" s="151">
        <v>6700000</v>
      </c>
      <c r="T170" s="149">
        <f>O170+S170</f>
        <v>21700000</v>
      </c>
      <c r="U170" s="149">
        <f>15000000+3074877</f>
        <v>18074877</v>
      </c>
      <c r="V170" s="152">
        <v>43238</v>
      </c>
      <c r="W170" s="152">
        <v>43243</v>
      </c>
      <c r="X170" s="152">
        <v>43487</v>
      </c>
      <c r="Y170" s="142">
        <v>244</v>
      </c>
      <c r="Z170" s="142"/>
      <c r="AA170" s="153"/>
      <c r="AB170" s="142"/>
      <c r="AC170" s="142" t="s">
        <v>954</v>
      </c>
      <c r="AD170" s="142"/>
      <c r="AE170" s="142"/>
      <c r="AF170" s="154">
        <f t="shared" si="11"/>
        <v>0.83294364055299541</v>
      </c>
      <c r="AG170" s="155"/>
      <c r="AH170" s="155" t="b">
        <f t="shared" si="10"/>
        <v>1</v>
      </c>
      <c r="AI170" s="156"/>
      <c r="AJ170" s="158"/>
      <c r="AK170" s="156"/>
      <c r="AL170" s="157">
        <f>X170-W170</f>
        <v>244</v>
      </c>
    </row>
    <row r="171" spans="1:38" s="157" customFormat="1" ht="44.25" customHeight="1" thickBot="1" x14ac:dyDescent="0.3">
      <c r="A171" s="142">
        <v>166</v>
      </c>
      <c r="B171" s="142">
        <v>2018</v>
      </c>
      <c r="C171" s="143" t="s">
        <v>958</v>
      </c>
      <c r="D171" s="142">
        <v>4</v>
      </c>
      <c r="E171" s="143" t="str">
        <f>IF(D171=1,'Tipo '!$B$2,IF(D171=2,'Tipo '!$B$3,IF(D171=3,'Tipo '!$B$4,IF(D171=4,'Tipo '!$B$5,IF(D171=5,'Tipo '!$B$6,IF(D171=6,'Tipo '!$B$7,IF(D171=7,'Tipo '!$B$8,IF(D171=8,'Tipo '!$B$9,IF(D171=9,'Tipo '!$B$10,IF(D171=10,'Tipo '!$B$11,IF(D171=11,'Tipo '!$B$12,IF(D171=12,'Tipo '!$B$13,IF(D171=13,'Tipo '!$B$14,IF(D171=14,'Tipo '!$B$15,IF(D171=15,'Tipo '!$B$16,IF(D171=16,'Tipo '!$B$17,IF(D171=17,'Tipo '!$B$18,IF(D171=18,'Tipo '!$B$19,IF(D171=19,'Tipo '!$B$20,IF(D171=20,'Tipo '!$B$21,"No ha seleccionado un tipo de contrato válido"))))))))))))))))))))</f>
        <v>CONTRATOS DE PRESTACIÓN DE SERVICIOS</v>
      </c>
      <c r="F171" s="143" t="s">
        <v>108</v>
      </c>
      <c r="G171" s="143" t="s">
        <v>121</v>
      </c>
      <c r="H171" s="144" t="s">
        <v>438</v>
      </c>
      <c r="I171" s="144" t="s">
        <v>163</v>
      </c>
      <c r="J171" s="145">
        <v>45</v>
      </c>
      <c r="K171" s="146" t="str">
        <f>IF(J171=1,'Equivalencia BH-BMPT'!$D$2,IF(J171=2,'Equivalencia BH-BMPT'!$D$3,IF(J171=3,'Equivalencia BH-BMPT'!$D$4,IF(J171=4,'Equivalencia BH-BMPT'!$D$5,IF(J171=5,'Equivalencia BH-BMPT'!$D$6,IF(J171=6,'Equivalencia BH-BMPT'!$D$7,IF(J171=7,'Equivalencia BH-BMPT'!$D$8,IF(J171=8,'Equivalencia BH-BMPT'!$D$9,IF(J171=9,'Equivalencia BH-BMPT'!$D$10,IF(J171=10,'Equivalencia BH-BMPT'!$D$11,IF(J171=11,'Equivalencia BH-BMPT'!$D$12,IF(J171=12,'Equivalencia BH-BMPT'!$D$13,IF(J171=13,'Equivalencia BH-BMPT'!$D$14,IF(J171=14,'Equivalencia BH-BMPT'!$D$15,IF(J171=15,'Equivalencia BH-BMPT'!$D$16,IF(J171=16,'Equivalencia BH-BMPT'!$D$17,IF(J171=17,'Equivalencia BH-BMPT'!$D$18,IF(J171=18,'Equivalencia BH-BMPT'!$D$19,IF(J171=19,'Equivalencia BH-BMPT'!$D$20,IF(J171=20,'Equivalencia BH-BMPT'!$D$21,IF(J171=21,'Equivalencia BH-BMPT'!$D$22,IF(J171=22,'Equivalencia BH-BMPT'!$D$23,IF(J171=23,'Equivalencia BH-BMPT'!#REF!,IF(J171=24,'Equivalencia BH-BMPT'!$D$25,IF(J171=25,'Equivalencia BH-BMPT'!$D$26,IF(J171=26,'Equivalencia BH-BMPT'!$D$27,IF(J171=27,'Equivalencia BH-BMPT'!$D$28,IF(J171=28,'Equivalencia BH-BMPT'!$D$29,IF(J171=29,'Equivalencia BH-BMPT'!$D$30,IF(J171=30,'Equivalencia BH-BMPT'!$D$31,IF(J171=31,'Equivalencia BH-BMPT'!$D$32,IF(J171=32,'Equivalencia BH-BMPT'!$D$33,IF(J171=33,'Equivalencia BH-BMPT'!$D$34,IF(J171=34,'Equivalencia BH-BMPT'!$D$35,IF(J171=35,'Equivalencia BH-BMPT'!$D$36,IF(J171=36,'Equivalencia BH-BMPT'!$D$37,IF(J171=37,'Equivalencia BH-BMPT'!$D$38,IF(J171=38,'Equivalencia BH-BMPT'!#REF!,IF(J171=39,'Equivalencia BH-BMPT'!$D$40,IF(J171=40,'Equivalencia BH-BMPT'!$D$41,IF(J171=41,'Equivalencia BH-BMPT'!$D$42,IF(J171=42,'Equivalencia BH-BMPT'!$D$43,IF(J171=43,'Equivalencia BH-BMPT'!$D$44,IF(J171=44,'Equivalencia BH-BMPT'!$D$45,IF(J171=45,'Equivalencia BH-BMPT'!$D$46,"No ha seleccionado un número de programa")))))))))))))))))))))))))))))))))))))))))))))</f>
        <v>Gobernanza e influencia local, regional e internacional</v>
      </c>
      <c r="L171" s="147" t="s">
        <v>285</v>
      </c>
      <c r="M171" s="142">
        <v>830070625</v>
      </c>
      <c r="N171" s="148" t="s">
        <v>665</v>
      </c>
      <c r="O171" s="149">
        <v>92027293</v>
      </c>
      <c r="P171" s="150"/>
      <c r="Q171" s="151"/>
      <c r="R171" s="151"/>
      <c r="S171" s="151"/>
      <c r="T171" s="149">
        <f t="shared" ref="T171" si="14">$O171+$S171</f>
        <v>92027293</v>
      </c>
      <c r="U171" s="149">
        <v>60192732</v>
      </c>
      <c r="V171" s="152">
        <v>43245</v>
      </c>
      <c r="W171" s="152">
        <v>43252</v>
      </c>
      <c r="X171" s="152">
        <v>43496</v>
      </c>
      <c r="Y171" s="142">
        <v>244</v>
      </c>
      <c r="Z171" s="142"/>
      <c r="AA171" s="153"/>
      <c r="AB171" s="142"/>
      <c r="AC171" s="142" t="s">
        <v>954</v>
      </c>
      <c r="AD171" s="142"/>
      <c r="AE171" s="142"/>
      <c r="AF171" s="154">
        <f t="shared" si="11"/>
        <v>0.65407478627019922</v>
      </c>
      <c r="AG171" s="155"/>
      <c r="AH171" s="155" t="b">
        <f t="shared" si="10"/>
        <v>0</v>
      </c>
      <c r="AI171" s="156">
        <f>X171-W171</f>
        <v>244</v>
      </c>
      <c r="AJ171" s="158"/>
      <c r="AK171" s="156"/>
    </row>
    <row r="172" spans="1:38" s="157" customFormat="1" ht="44.25" customHeight="1" thickBot="1" x14ac:dyDescent="0.3">
      <c r="A172" s="142">
        <v>166</v>
      </c>
      <c r="B172" s="142">
        <v>2018</v>
      </c>
      <c r="C172" s="143" t="s">
        <v>958</v>
      </c>
      <c r="D172" s="142">
        <v>4</v>
      </c>
      <c r="E172" s="143" t="str">
        <f>IF(D172=1,'Tipo '!$B$2,IF(D172=2,'Tipo '!$B$3,IF(D172=3,'Tipo '!$B$4,IF(D172=4,'Tipo '!$B$5,IF(D172=5,'Tipo '!$B$6,IF(D172=6,'Tipo '!$B$7,IF(D172=7,'Tipo '!$B$8,IF(D172=8,'Tipo '!$B$9,IF(D172=9,'Tipo '!$B$10,IF(D172=10,'Tipo '!$B$11,IF(D172=11,'Tipo '!$B$12,IF(D172=12,'Tipo '!$B$13,IF(D172=13,'Tipo '!$B$14,IF(D172=14,'Tipo '!$B$15,IF(D172=15,'Tipo '!$B$16,IF(D172=16,'Tipo '!$B$17,IF(D172=17,'Tipo '!$B$18,IF(D172=18,'Tipo '!$B$19,IF(D172=19,'Tipo '!$B$20,IF(D172=20,'Tipo '!$B$21,"No ha seleccionado un tipo de contrato válido"))))))))))))))))))))</f>
        <v>CONTRATOS DE PRESTACIÓN DE SERVICIOS</v>
      </c>
      <c r="F172" s="143" t="s">
        <v>108</v>
      </c>
      <c r="G172" s="143" t="s">
        <v>121</v>
      </c>
      <c r="H172" s="144" t="s">
        <v>438</v>
      </c>
      <c r="I172" s="144" t="s">
        <v>162</v>
      </c>
      <c r="J172" s="145">
        <v>0</v>
      </c>
      <c r="K172" s="146" t="str">
        <f>IF(J172=1,'Equivalencia BH-BMPT'!$D$2,IF(J172=2,'Equivalencia BH-BMPT'!$D$3,IF(J172=3,'Equivalencia BH-BMPT'!$D$4,IF(J172=4,'Equivalencia BH-BMPT'!$D$5,IF(J172=5,'Equivalencia BH-BMPT'!$D$6,IF(J172=6,'Equivalencia BH-BMPT'!$D$7,IF(J172=7,'Equivalencia BH-BMPT'!$D$8,IF(J172=8,'Equivalencia BH-BMPT'!$D$9,IF(J172=9,'Equivalencia BH-BMPT'!$D$10,IF(J172=10,'Equivalencia BH-BMPT'!$D$11,IF(J172=11,'Equivalencia BH-BMPT'!$D$12,IF(J172=12,'Equivalencia BH-BMPT'!$D$13,IF(J172=13,'Equivalencia BH-BMPT'!$D$14,IF(J172=14,'Equivalencia BH-BMPT'!$D$15,IF(J172=15,'Equivalencia BH-BMPT'!$D$16,IF(J172=16,'Equivalencia BH-BMPT'!$D$17,IF(J172=17,'Equivalencia BH-BMPT'!$D$18,IF(J172=18,'Equivalencia BH-BMPT'!$D$19,IF(J172=19,'Equivalencia BH-BMPT'!$D$20,IF(J172=20,'Equivalencia BH-BMPT'!$D$21,IF(J172=21,'Equivalencia BH-BMPT'!$D$22,IF(J172=22,'Equivalencia BH-BMPT'!$D$23,IF(J172=23,'Equivalencia BH-BMPT'!#REF!,IF(J172=24,'Equivalencia BH-BMPT'!$D$25,IF(J172=25,'Equivalencia BH-BMPT'!$D$26,IF(J172=26,'Equivalencia BH-BMPT'!$D$27,IF(J172=27,'Equivalencia BH-BMPT'!$D$28,IF(J172=28,'Equivalencia BH-BMPT'!$D$29,IF(J172=29,'Equivalencia BH-BMPT'!$D$30,IF(J172=30,'Equivalencia BH-BMPT'!$D$31,IF(J172=31,'Equivalencia BH-BMPT'!$D$32,IF(J172=32,'Equivalencia BH-BMPT'!$D$33,IF(J172=33,'Equivalencia BH-BMPT'!$D$34,IF(J172=34,'Equivalencia BH-BMPT'!$D$35,IF(J172=35,'Equivalencia BH-BMPT'!$D$36,IF(J172=36,'Equivalencia BH-BMPT'!$D$37,IF(J172=37,'Equivalencia BH-BMPT'!$D$38,IF(J172=38,'Equivalencia BH-BMPT'!#REF!,IF(J172=39,'Equivalencia BH-BMPT'!$D$40,IF(J172=40,'Equivalencia BH-BMPT'!$D$41,IF(J172=41,'Equivalencia BH-BMPT'!$D$42,IF(J172=42,'Equivalencia BH-BMPT'!$D$43,IF(J172=43,'Equivalencia BH-BMPT'!$D$44,IF(J172=44,'Equivalencia BH-BMPT'!$D$45,IF(J172=45,'Equivalencia BH-BMPT'!$D$46,"No ha seleccionado un número de programa")))))))))))))))))))))))))))))))))))))))))))))</f>
        <v>No ha seleccionado un número de programa</v>
      </c>
      <c r="L172" s="147" t="s">
        <v>290</v>
      </c>
      <c r="M172" s="142">
        <v>830070625</v>
      </c>
      <c r="N172" s="148" t="s">
        <v>665</v>
      </c>
      <c r="O172" s="149">
        <v>69051808</v>
      </c>
      <c r="P172" s="150"/>
      <c r="Q172" s="151"/>
      <c r="R172" s="151">
        <v>2</v>
      </c>
      <c r="S172" s="151">
        <v>46073457</v>
      </c>
      <c r="T172" s="149">
        <f>O172+S172</f>
        <v>115125265</v>
      </c>
      <c r="U172" s="149">
        <f>69051808+13472281</f>
        <v>82524089</v>
      </c>
      <c r="V172" s="152">
        <v>43245</v>
      </c>
      <c r="W172" s="152">
        <v>43252</v>
      </c>
      <c r="X172" s="152">
        <v>43496</v>
      </c>
      <c r="Y172" s="142">
        <v>244</v>
      </c>
      <c r="Z172" s="142"/>
      <c r="AA172" s="153"/>
      <c r="AB172" s="142"/>
      <c r="AC172" s="142" t="s">
        <v>954</v>
      </c>
      <c r="AD172" s="142"/>
      <c r="AE172" s="142"/>
      <c r="AF172" s="154">
        <f t="shared" ref="AF172" si="15">SUM(U172/T172)</f>
        <v>0.71681996996923303</v>
      </c>
      <c r="AG172" s="155"/>
      <c r="AH172" s="155" t="b">
        <f t="shared" si="10"/>
        <v>1</v>
      </c>
      <c r="AI172" s="156"/>
      <c r="AJ172" s="158"/>
      <c r="AK172" s="156"/>
    </row>
    <row r="173" spans="1:38" s="157" customFormat="1" ht="44.25" customHeight="1" thickBot="1" x14ac:dyDescent="0.3">
      <c r="A173" s="142">
        <v>167</v>
      </c>
      <c r="B173" s="142">
        <v>2018</v>
      </c>
      <c r="C173" s="143" t="s">
        <v>959</v>
      </c>
      <c r="D173" s="142">
        <v>6</v>
      </c>
      <c r="E173" s="143" t="str">
        <f>IF(D173=1,'Tipo '!$B$2,IF(D173=2,'Tipo '!$B$3,IF(D173=3,'Tipo '!$B$4,IF(D173=4,'Tipo '!$B$5,IF(D173=5,'Tipo '!$B$6,IF(D173=6,'Tipo '!$B$7,IF(D173=7,'Tipo '!$B$8,IF(D173=8,'Tipo '!$B$9,IF(D173=9,'Tipo '!$B$10,IF(D173=10,'Tipo '!$B$11,IF(D173=11,'Tipo '!$B$12,IF(D173=12,'Tipo '!$B$13,IF(D173=13,'Tipo '!$B$14,IF(D173=14,'Tipo '!$B$15,IF(D173=15,'Tipo '!$B$16,IF(D173=16,'Tipo '!$B$17,IF(D173=17,'Tipo '!$B$18,IF(D173=18,'Tipo '!$B$19,IF(D173=19,'Tipo '!$B$20,IF(D173=20,'Tipo '!$B$21,"No ha seleccionado un tipo de contrato válido"))))))))))))))))))))</f>
        <v>COMPRAVENTA DE BIENES MUEBLES</v>
      </c>
      <c r="F173" s="143" t="s">
        <v>104</v>
      </c>
      <c r="G173" s="143" t="s">
        <v>121</v>
      </c>
      <c r="H173" s="144" t="s">
        <v>439</v>
      </c>
      <c r="I173" s="144" t="s">
        <v>162</v>
      </c>
      <c r="J173" s="145">
        <v>0</v>
      </c>
      <c r="K173" s="146" t="str">
        <f>IF(J173=1,'Equivalencia BH-BMPT'!$D$2,IF(J173=2,'Equivalencia BH-BMPT'!$D$3,IF(J173=3,'Equivalencia BH-BMPT'!$D$4,IF(J173=4,'Equivalencia BH-BMPT'!$D$5,IF(J173=5,'Equivalencia BH-BMPT'!$D$6,IF(J173=6,'Equivalencia BH-BMPT'!$D$7,IF(J173=7,'Equivalencia BH-BMPT'!$D$8,IF(J173=8,'Equivalencia BH-BMPT'!$D$9,IF(J173=9,'Equivalencia BH-BMPT'!$D$10,IF(J173=10,'Equivalencia BH-BMPT'!$D$11,IF(J173=11,'Equivalencia BH-BMPT'!$D$12,IF(J173=12,'Equivalencia BH-BMPT'!$D$13,IF(J173=13,'Equivalencia BH-BMPT'!$D$14,IF(J173=14,'Equivalencia BH-BMPT'!$D$15,IF(J173=15,'Equivalencia BH-BMPT'!$D$16,IF(J173=16,'Equivalencia BH-BMPT'!$D$17,IF(J173=17,'Equivalencia BH-BMPT'!$D$18,IF(J173=18,'Equivalencia BH-BMPT'!$D$19,IF(J173=19,'Equivalencia BH-BMPT'!$D$20,IF(J173=20,'Equivalencia BH-BMPT'!$D$21,IF(J173=21,'Equivalencia BH-BMPT'!$D$22,IF(J173=22,'Equivalencia BH-BMPT'!$D$23,IF(J173=23,'Equivalencia BH-BMPT'!#REF!,IF(J173=24,'Equivalencia BH-BMPT'!$D$25,IF(J173=25,'Equivalencia BH-BMPT'!$D$26,IF(J173=26,'Equivalencia BH-BMPT'!$D$27,IF(J173=27,'Equivalencia BH-BMPT'!$D$28,IF(J173=28,'Equivalencia BH-BMPT'!$D$29,IF(J173=29,'Equivalencia BH-BMPT'!$D$30,IF(J173=30,'Equivalencia BH-BMPT'!$D$31,IF(J173=31,'Equivalencia BH-BMPT'!$D$32,IF(J173=32,'Equivalencia BH-BMPT'!$D$33,IF(J173=33,'Equivalencia BH-BMPT'!$D$34,IF(J173=34,'Equivalencia BH-BMPT'!$D$35,IF(J173=35,'Equivalencia BH-BMPT'!$D$36,IF(J173=36,'Equivalencia BH-BMPT'!$D$37,IF(J173=37,'Equivalencia BH-BMPT'!$D$38,IF(J173=38,'Equivalencia BH-BMPT'!#REF!,IF(J173=39,'Equivalencia BH-BMPT'!$D$40,IF(J173=40,'Equivalencia BH-BMPT'!$D$41,IF(J173=41,'Equivalencia BH-BMPT'!$D$42,IF(J173=42,'Equivalencia BH-BMPT'!$D$43,IF(J173=43,'Equivalencia BH-BMPT'!$D$44,IF(J173=44,'Equivalencia BH-BMPT'!$D$45,IF(J173=45,'Equivalencia BH-BMPT'!$D$46,"No ha seleccionado un número de programa")))))))))))))))))))))))))))))))))))))))))))))</f>
        <v>No ha seleccionado un número de programa</v>
      </c>
      <c r="L173" s="147" t="s">
        <v>290</v>
      </c>
      <c r="M173" s="142">
        <v>830123007</v>
      </c>
      <c r="N173" s="148" t="s">
        <v>666</v>
      </c>
      <c r="O173" s="149">
        <v>5140800</v>
      </c>
      <c r="P173" s="150"/>
      <c r="Q173" s="151"/>
      <c r="R173" s="151"/>
      <c r="S173" s="151"/>
      <c r="T173" s="149">
        <v>5140800</v>
      </c>
      <c r="U173" s="149">
        <v>5140800</v>
      </c>
      <c r="V173" s="160">
        <v>43245</v>
      </c>
      <c r="W173" s="159">
        <v>43249</v>
      </c>
      <c r="X173" s="159">
        <v>43371</v>
      </c>
      <c r="Y173" s="142">
        <v>122</v>
      </c>
      <c r="Z173" s="142"/>
      <c r="AA173" s="153"/>
      <c r="AB173" s="142"/>
      <c r="AC173" s="142"/>
      <c r="AD173" s="142" t="s">
        <v>954</v>
      </c>
      <c r="AE173" s="142"/>
      <c r="AF173" s="154">
        <f t="shared" si="11"/>
        <v>1</v>
      </c>
      <c r="AG173" s="155"/>
      <c r="AH173" s="155" t="b">
        <f t="shared" si="10"/>
        <v>1</v>
      </c>
      <c r="AI173" s="156"/>
      <c r="AJ173" s="158"/>
      <c r="AK173" s="156"/>
    </row>
    <row r="174" spans="1:38" s="157" customFormat="1" ht="44.25" customHeight="1" thickBot="1" x14ac:dyDescent="0.3">
      <c r="A174" s="142">
        <v>168</v>
      </c>
      <c r="B174" s="142">
        <v>2018</v>
      </c>
      <c r="C174" s="143" t="s">
        <v>960</v>
      </c>
      <c r="D174" s="142">
        <v>11</v>
      </c>
      <c r="E174" s="143" t="str">
        <f>IF(D174=1,'Tipo '!$B$2,IF(D174=2,'Tipo '!$B$3,IF(D174=3,'Tipo '!$B$4,IF(D174=4,'Tipo '!$B$5,IF(D174=5,'Tipo '!$B$6,IF(D174=6,'Tipo '!$B$7,IF(D174=7,'Tipo '!$B$8,IF(D174=8,'Tipo '!$B$9,IF(D174=9,'Tipo '!$B$10,IF(D174=10,'Tipo '!$B$11,IF(D174=11,'Tipo '!$B$12,IF(D174=12,'Tipo '!$B$13,IF(D174=13,'Tipo '!$B$14,IF(D174=14,'Tipo '!$B$15,IF(D174=15,'Tipo '!$B$16,IF(D174=16,'Tipo '!$B$17,IF(D174=17,'Tipo '!$B$18,IF(D174=18,'Tipo '!$B$19,IF(D174=19,'Tipo '!$B$20,IF(D174=20,'Tipo '!$B$21,"No ha seleccionado un tipo de contrato válido"))))))))))))))))))))</f>
        <v>SUMINISTRO</v>
      </c>
      <c r="F174" s="143" t="s">
        <v>108</v>
      </c>
      <c r="G174" s="143" t="s">
        <v>125</v>
      </c>
      <c r="H174" s="144" t="s">
        <v>440</v>
      </c>
      <c r="I174" s="144" t="s">
        <v>162</v>
      </c>
      <c r="J174" s="145">
        <v>0</v>
      </c>
      <c r="K174" s="146" t="str">
        <f>IF(J174=1,'Equivalencia BH-BMPT'!$D$2,IF(J174=2,'Equivalencia BH-BMPT'!$D$3,IF(J174=3,'Equivalencia BH-BMPT'!$D$4,IF(J174=4,'Equivalencia BH-BMPT'!$D$5,IF(J174=5,'Equivalencia BH-BMPT'!$D$6,IF(J174=6,'Equivalencia BH-BMPT'!$D$7,IF(J174=7,'Equivalencia BH-BMPT'!$D$8,IF(J174=8,'Equivalencia BH-BMPT'!$D$9,IF(J174=9,'Equivalencia BH-BMPT'!$D$10,IF(J174=10,'Equivalencia BH-BMPT'!$D$11,IF(J174=11,'Equivalencia BH-BMPT'!$D$12,IF(J174=12,'Equivalencia BH-BMPT'!$D$13,IF(J174=13,'Equivalencia BH-BMPT'!$D$14,IF(J174=14,'Equivalencia BH-BMPT'!$D$15,IF(J174=15,'Equivalencia BH-BMPT'!$D$16,IF(J174=16,'Equivalencia BH-BMPT'!$D$17,IF(J174=17,'Equivalencia BH-BMPT'!$D$18,IF(J174=18,'Equivalencia BH-BMPT'!$D$19,IF(J174=19,'Equivalencia BH-BMPT'!$D$20,IF(J174=20,'Equivalencia BH-BMPT'!$D$21,IF(J174=21,'Equivalencia BH-BMPT'!$D$22,IF(J174=22,'Equivalencia BH-BMPT'!$D$23,IF(J174=23,'Equivalencia BH-BMPT'!#REF!,IF(J174=24,'Equivalencia BH-BMPT'!$D$25,IF(J174=25,'Equivalencia BH-BMPT'!$D$26,IF(J174=26,'Equivalencia BH-BMPT'!$D$27,IF(J174=27,'Equivalencia BH-BMPT'!$D$28,IF(J174=28,'Equivalencia BH-BMPT'!$D$29,IF(J174=29,'Equivalencia BH-BMPT'!$D$30,IF(J174=30,'Equivalencia BH-BMPT'!$D$31,IF(J174=31,'Equivalencia BH-BMPT'!$D$32,IF(J174=32,'Equivalencia BH-BMPT'!$D$33,IF(J174=33,'Equivalencia BH-BMPT'!$D$34,IF(J174=34,'Equivalencia BH-BMPT'!$D$35,IF(J174=35,'Equivalencia BH-BMPT'!$D$36,IF(J174=36,'Equivalencia BH-BMPT'!$D$37,IF(J174=37,'Equivalencia BH-BMPT'!$D$38,IF(J174=38,'Equivalencia BH-BMPT'!#REF!,IF(J174=39,'Equivalencia BH-BMPT'!$D$40,IF(J174=40,'Equivalencia BH-BMPT'!$D$41,IF(J174=41,'Equivalencia BH-BMPT'!$D$42,IF(J174=42,'Equivalencia BH-BMPT'!$D$43,IF(J174=43,'Equivalencia BH-BMPT'!$D$44,IF(J174=44,'Equivalencia BH-BMPT'!$D$45,IF(J174=45,'Equivalencia BH-BMPT'!$D$46,"No ha seleccionado un número de programa")))))))))))))))))))))))))))))))))))))))))))))</f>
        <v>No ha seleccionado un número de programa</v>
      </c>
      <c r="L174" s="147" t="s">
        <v>290</v>
      </c>
      <c r="M174" s="142">
        <v>1022323197</v>
      </c>
      <c r="N174" s="148" t="s">
        <v>667</v>
      </c>
      <c r="O174" s="149">
        <v>40000000</v>
      </c>
      <c r="P174" s="150"/>
      <c r="Q174" s="151"/>
      <c r="R174" s="151"/>
      <c r="S174" s="151"/>
      <c r="T174" s="149">
        <v>40000000</v>
      </c>
      <c r="U174" s="149">
        <v>15321250</v>
      </c>
      <c r="V174" s="152">
        <v>43279</v>
      </c>
      <c r="W174" s="152">
        <v>43280</v>
      </c>
      <c r="X174" s="152">
        <v>43524</v>
      </c>
      <c r="Y174" s="142">
        <v>244</v>
      </c>
      <c r="Z174" s="142"/>
      <c r="AA174" s="153"/>
      <c r="AB174" s="142"/>
      <c r="AC174" s="142" t="s">
        <v>954</v>
      </c>
      <c r="AD174" s="142"/>
      <c r="AE174" s="142"/>
      <c r="AF174" s="154">
        <f t="shared" si="11"/>
        <v>0.38303124999999999</v>
      </c>
      <c r="AG174" s="155"/>
      <c r="AH174" s="155" t="b">
        <f t="shared" si="10"/>
        <v>1</v>
      </c>
      <c r="AI174" s="156"/>
      <c r="AJ174" s="158"/>
      <c r="AK174" s="156"/>
    </row>
    <row r="175" spans="1:38" s="157" customFormat="1" ht="44.25" customHeight="1" thickBot="1" x14ac:dyDescent="0.3">
      <c r="A175" s="142">
        <v>169</v>
      </c>
      <c r="B175" s="142">
        <v>2018</v>
      </c>
      <c r="C175" s="143" t="s">
        <v>961</v>
      </c>
      <c r="D175" s="142">
        <v>11</v>
      </c>
      <c r="E175" s="143" t="str">
        <f>IF(D175=1,'Tipo '!$B$2,IF(D175=2,'Tipo '!$B$3,IF(D175=3,'Tipo '!$B$4,IF(D175=4,'Tipo '!$B$5,IF(D175=5,'Tipo '!$B$6,IF(D175=6,'Tipo '!$B$7,IF(D175=7,'Tipo '!$B$8,IF(D175=8,'Tipo '!$B$9,IF(D175=9,'Tipo '!$B$10,IF(D175=10,'Tipo '!$B$11,IF(D175=11,'Tipo '!$B$12,IF(D175=12,'Tipo '!$B$13,IF(D175=13,'Tipo '!$B$14,IF(D175=14,'Tipo '!$B$15,IF(D175=15,'Tipo '!$B$16,IF(D175=16,'Tipo '!$B$17,IF(D175=17,'Tipo '!$B$18,IF(D175=18,'Tipo '!$B$19,IF(D175=19,'Tipo '!$B$20,IF(D175=20,'Tipo '!$B$21,"No ha seleccionado un tipo de contrato válido"))))))))))))))))))))</f>
        <v>SUMINISTRO</v>
      </c>
      <c r="F175" s="143" t="s">
        <v>104</v>
      </c>
      <c r="G175" s="143" t="s">
        <v>121</v>
      </c>
      <c r="H175" s="144" t="s">
        <v>441</v>
      </c>
      <c r="I175" s="144" t="s">
        <v>162</v>
      </c>
      <c r="J175" s="145">
        <v>0</v>
      </c>
      <c r="K175" s="146" t="str">
        <f>IF(J175=1,'Equivalencia BH-BMPT'!$D$2,IF(J175=2,'Equivalencia BH-BMPT'!$D$3,IF(J175=3,'Equivalencia BH-BMPT'!$D$4,IF(J175=4,'Equivalencia BH-BMPT'!$D$5,IF(J175=5,'Equivalencia BH-BMPT'!$D$6,IF(J175=6,'Equivalencia BH-BMPT'!$D$7,IF(J175=7,'Equivalencia BH-BMPT'!$D$8,IF(J175=8,'Equivalencia BH-BMPT'!$D$9,IF(J175=9,'Equivalencia BH-BMPT'!$D$10,IF(J175=10,'Equivalencia BH-BMPT'!$D$11,IF(J175=11,'Equivalencia BH-BMPT'!$D$12,IF(J175=12,'Equivalencia BH-BMPT'!$D$13,IF(J175=13,'Equivalencia BH-BMPT'!$D$14,IF(J175=14,'Equivalencia BH-BMPT'!$D$15,IF(J175=15,'Equivalencia BH-BMPT'!$D$16,IF(J175=16,'Equivalencia BH-BMPT'!$D$17,IF(J175=17,'Equivalencia BH-BMPT'!$D$18,IF(J175=18,'Equivalencia BH-BMPT'!$D$19,IF(J175=19,'Equivalencia BH-BMPT'!$D$20,IF(J175=20,'Equivalencia BH-BMPT'!$D$21,IF(J175=21,'Equivalencia BH-BMPT'!$D$22,IF(J175=22,'Equivalencia BH-BMPT'!$D$23,IF(J175=23,'Equivalencia BH-BMPT'!#REF!,IF(J175=24,'Equivalencia BH-BMPT'!$D$25,IF(J175=25,'Equivalencia BH-BMPT'!$D$26,IF(J175=26,'Equivalencia BH-BMPT'!$D$27,IF(J175=27,'Equivalencia BH-BMPT'!$D$28,IF(J175=28,'Equivalencia BH-BMPT'!$D$29,IF(J175=29,'Equivalencia BH-BMPT'!$D$30,IF(J175=30,'Equivalencia BH-BMPT'!$D$31,IF(J175=31,'Equivalencia BH-BMPT'!$D$32,IF(J175=32,'Equivalencia BH-BMPT'!$D$33,IF(J175=33,'Equivalencia BH-BMPT'!$D$34,IF(J175=34,'Equivalencia BH-BMPT'!$D$35,IF(J175=35,'Equivalencia BH-BMPT'!$D$36,IF(J175=36,'Equivalencia BH-BMPT'!$D$37,IF(J175=37,'Equivalencia BH-BMPT'!$D$38,IF(J175=38,'Equivalencia BH-BMPT'!#REF!,IF(J175=39,'Equivalencia BH-BMPT'!$D$40,IF(J175=40,'Equivalencia BH-BMPT'!$D$41,IF(J175=41,'Equivalencia BH-BMPT'!$D$42,IF(J175=42,'Equivalencia BH-BMPT'!$D$43,IF(J175=43,'Equivalencia BH-BMPT'!$D$44,IF(J175=44,'Equivalencia BH-BMPT'!$D$45,IF(J175=45,'Equivalencia BH-BMPT'!$D$46,"No ha seleccionado un número de programa")))))))))))))))))))))))))))))))))))))))))))))</f>
        <v>No ha seleccionado un número de programa</v>
      </c>
      <c r="L175" s="147" t="s">
        <v>290</v>
      </c>
      <c r="M175" s="142">
        <v>830095213</v>
      </c>
      <c r="N175" s="148" t="s">
        <v>668</v>
      </c>
      <c r="O175" s="149">
        <v>20000000</v>
      </c>
      <c r="P175" s="150"/>
      <c r="Q175" s="151"/>
      <c r="R175" s="151"/>
      <c r="S175" s="151"/>
      <c r="T175" s="149">
        <v>20000000</v>
      </c>
      <c r="U175" s="149">
        <v>12547857</v>
      </c>
      <c r="V175" s="152">
        <v>43280</v>
      </c>
      <c r="W175" s="152">
        <v>43280</v>
      </c>
      <c r="X175" s="152">
        <v>43493</v>
      </c>
      <c r="Y175" s="142">
        <v>213</v>
      </c>
      <c r="Z175" s="142"/>
      <c r="AA175" s="153"/>
      <c r="AB175" s="142"/>
      <c r="AC175" s="142" t="s">
        <v>954</v>
      </c>
      <c r="AD175" s="142"/>
      <c r="AE175" s="142"/>
      <c r="AF175" s="154">
        <f t="shared" si="11"/>
        <v>0.62739285</v>
      </c>
      <c r="AG175" s="155"/>
      <c r="AH175" s="155" t="b">
        <f t="shared" si="10"/>
        <v>1</v>
      </c>
      <c r="AI175" s="156"/>
      <c r="AJ175" s="158"/>
      <c r="AK175" s="156"/>
    </row>
    <row r="176" spans="1:38" s="157" customFormat="1" ht="44.25" customHeight="1" thickBot="1" x14ac:dyDescent="0.3">
      <c r="A176" s="142">
        <v>170</v>
      </c>
      <c r="B176" s="142">
        <v>2018</v>
      </c>
      <c r="C176" s="143" t="s">
        <v>962</v>
      </c>
      <c r="D176" s="142">
        <v>10</v>
      </c>
      <c r="E176" s="143" t="str">
        <f>IF(D176=1,'Tipo '!$B$2,IF(D176=2,'Tipo '!$B$3,IF(D176=3,'Tipo '!$B$4,IF(D176=4,'Tipo '!$B$5,IF(D176=5,'Tipo '!$B$6,IF(D176=6,'Tipo '!$B$7,IF(D176=7,'Tipo '!$B$8,IF(D176=8,'Tipo '!$B$9,IF(D176=9,'Tipo '!$B$10,IF(D176=10,'Tipo '!$B$11,IF(D176=11,'Tipo '!$B$12,IF(D176=12,'Tipo '!$B$13,IF(D176=13,'Tipo '!$B$14,IF(D176=14,'Tipo '!$B$15,IF(D176=15,'Tipo '!$B$16,IF(D176=16,'Tipo '!$B$17,IF(D176=17,'Tipo '!$B$18,IF(D176=18,'Tipo '!$B$19,IF(D176=19,'Tipo '!$B$20,IF(D176=20,'Tipo '!$B$21,"No ha seleccionado un tipo de contrato válido"))))))))))))))))))))</f>
        <v>SEGUROS</v>
      </c>
      <c r="F176" s="143" t="s">
        <v>104</v>
      </c>
      <c r="G176" s="143" t="s">
        <v>121</v>
      </c>
      <c r="H176" s="144" t="s">
        <v>442</v>
      </c>
      <c r="I176" s="144" t="s">
        <v>162</v>
      </c>
      <c r="J176" s="145">
        <v>0</v>
      </c>
      <c r="K176" s="146" t="str">
        <f>IF(J176=1,'Equivalencia BH-BMPT'!$D$2,IF(J176=2,'Equivalencia BH-BMPT'!$D$3,IF(J176=3,'Equivalencia BH-BMPT'!$D$4,IF(J176=4,'Equivalencia BH-BMPT'!$D$5,IF(J176=5,'Equivalencia BH-BMPT'!$D$6,IF(J176=6,'Equivalencia BH-BMPT'!$D$7,IF(J176=7,'Equivalencia BH-BMPT'!$D$8,IF(J176=8,'Equivalencia BH-BMPT'!$D$9,IF(J176=9,'Equivalencia BH-BMPT'!$D$10,IF(J176=10,'Equivalencia BH-BMPT'!$D$11,IF(J176=11,'Equivalencia BH-BMPT'!$D$12,IF(J176=12,'Equivalencia BH-BMPT'!$D$13,IF(J176=13,'Equivalencia BH-BMPT'!$D$14,IF(J176=14,'Equivalencia BH-BMPT'!$D$15,IF(J176=15,'Equivalencia BH-BMPT'!$D$16,IF(J176=16,'Equivalencia BH-BMPT'!$D$17,IF(J176=17,'Equivalencia BH-BMPT'!$D$18,IF(J176=18,'Equivalencia BH-BMPT'!$D$19,IF(J176=19,'Equivalencia BH-BMPT'!$D$20,IF(J176=20,'Equivalencia BH-BMPT'!$D$21,IF(J176=21,'Equivalencia BH-BMPT'!$D$22,IF(J176=22,'Equivalencia BH-BMPT'!$D$23,IF(J176=23,'Equivalencia BH-BMPT'!#REF!,IF(J176=24,'Equivalencia BH-BMPT'!$D$25,IF(J176=25,'Equivalencia BH-BMPT'!$D$26,IF(J176=26,'Equivalencia BH-BMPT'!$D$27,IF(J176=27,'Equivalencia BH-BMPT'!$D$28,IF(J176=28,'Equivalencia BH-BMPT'!$D$29,IF(J176=29,'Equivalencia BH-BMPT'!$D$30,IF(J176=30,'Equivalencia BH-BMPT'!$D$31,IF(J176=31,'Equivalencia BH-BMPT'!$D$32,IF(J176=32,'Equivalencia BH-BMPT'!$D$33,IF(J176=33,'Equivalencia BH-BMPT'!$D$34,IF(J176=34,'Equivalencia BH-BMPT'!$D$35,IF(J176=35,'Equivalencia BH-BMPT'!$D$36,IF(J176=36,'Equivalencia BH-BMPT'!$D$37,IF(J176=37,'Equivalencia BH-BMPT'!$D$38,IF(J176=38,'Equivalencia BH-BMPT'!#REF!,IF(J176=39,'Equivalencia BH-BMPT'!$D$40,IF(J176=40,'Equivalencia BH-BMPT'!$D$41,IF(J176=41,'Equivalencia BH-BMPT'!$D$42,IF(J176=42,'Equivalencia BH-BMPT'!$D$43,IF(J176=43,'Equivalencia BH-BMPT'!$D$44,IF(J176=44,'Equivalencia BH-BMPT'!$D$45,IF(J176=45,'Equivalencia BH-BMPT'!$D$46,"No ha seleccionado un número de programa")))))))))))))))))))))))))))))))))))))))))))))</f>
        <v>No ha seleccionado un número de programa</v>
      </c>
      <c r="L176" s="147" t="s">
        <v>290</v>
      </c>
      <c r="M176" s="142">
        <v>860011153</v>
      </c>
      <c r="N176" s="148" t="s">
        <v>297</v>
      </c>
      <c r="O176" s="149">
        <v>8318866</v>
      </c>
      <c r="P176" s="150"/>
      <c r="Q176" s="151"/>
      <c r="R176" s="151"/>
      <c r="S176" s="151"/>
      <c r="T176" s="149">
        <v>8318866</v>
      </c>
      <c r="U176" s="149">
        <v>8318866</v>
      </c>
      <c r="V176" s="160">
        <v>43287</v>
      </c>
      <c r="W176" s="152">
        <v>43293</v>
      </c>
      <c r="X176" s="152">
        <v>43657</v>
      </c>
      <c r="Y176" s="142">
        <v>364</v>
      </c>
      <c r="Z176" s="142"/>
      <c r="AA176" s="153"/>
      <c r="AB176" s="142"/>
      <c r="AC176" s="142" t="s">
        <v>963</v>
      </c>
      <c r="AD176" s="142"/>
      <c r="AE176" s="142"/>
      <c r="AF176" s="154">
        <f t="shared" si="11"/>
        <v>1</v>
      </c>
      <c r="AG176" s="155"/>
      <c r="AH176" s="155" t="b">
        <f t="shared" si="10"/>
        <v>1</v>
      </c>
      <c r="AI176" s="156"/>
      <c r="AJ176" s="158"/>
      <c r="AK176" s="156"/>
    </row>
    <row r="177" spans="1:37" s="157" customFormat="1" ht="44.25" customHeight="1" thickBot="1" x14ac:dyDescent="0.3">
      <c r="A177" s="142">
        <v>171</v>
      </c>
      <c r="B177" s="142">
        <v>2018</v>
      </c>
      <c r="C177" s="143">
        <v>30342</v>
      </c>
      <c r="D177" s="142">
        <v>6</v>
      </c>
      <c r="E177" s="143" t="str">
        <f>IF(D177=1,'Tipo '!$B$2,IF(D177=2,'Tipo '!$B$3,IF(D177=3,'Tipo '!$B$4,IF(D177=4,'Tipo '!$B$5,IF(D177=5,'Tipo '!$B$6,IF(D177=6,'Tipo '!$B$7,IF(D177=7,'Tipo '!$B$8,IF(D177=8,'Tipo '!$B$9,IF(D177=9,'Tipo '!$B$10,IF(D177=10,'Tipo '!$B$11,IF(D177=11,'Tipo '!$B$12,IF(D177=12,'Tipo '!$B$13,IF(D177=13,'Tipo '!$B$14,IF(D177=14,'Tipo '!$B$15,IF(D177=15,'Tipo '!$B$16,IF(D177=16,'Tipo '!$B$17,IF(D177=17,'Tipo '!$B$18,IF(D177=18,'Tipo '!$B$19,IF(D177=19,'Tipo '!$B$20,IF(D177=20,'Tipo '!$B$21,"No ha seleccionado un tipo de contrato válido"))))))))))))))))))))</f>
        <v>COMPRAVENTA DE BIENES MUEBLES</v>
      </c>
      <c r="F177" s="143" t="s">
        <v>108</v>
      </c>
      <c r="G177" s="143" t="s">
        <v>124</v>
      </c>
      <c r="H177" s="144" t="s">
        <v>443</v>
      </c>
      <c r="I177" s="144" t="s">
        <v>163</v>
      </c>
      <c r="J177" s="145">
        <v>45</v>
      </c>
      <c r="K177" s="146" t="str">
        <f>IF(J177=1,'Equivalencia BH-BMPT'!$D$2,IF(J177=2,'Equivalencia BH-BMPT'!$D$3,IF(J177=3,'Equivalencia BH-BMPT'!$D$4,IF(J177=4,'Equivalencia BH-BMPT'!$D$5,IF(J177=5,'Equivalencia BH-BMPT'!$D$6,IF(J177=6,'Equivalencia BH-BMPT'!$D$7,IF(J177=7,'Equivalencia BH-BMPT'!$D$8,IF(J177=8,'Equivalencia BH-BMPT'!$D$9,IF(J177=9,'Equivalencia BH-BMPT'!$D$10,IF(J177=10,'Equivalencia BH-BMPT'!$D$11,IF(J177=11,'Equivalencia BH-BMPT'!$D$12,IF(J177=12,'Equivalencia BH-BMPT'!$D$13,IF(J177=13,'Equivalencia BH-BMPT'!$D$14,IF(J177=14,'Equivalencia BH-BMPT'!$D$15,IF(J177=15,'Equivalencia BH-BMPT'!$D$16,IF(J177=16,'Equivalencia BH-BMPT'!$D$17,IF(J177=17,'Equivalencia BH-BMPT'!$D$18,IF(J177=18,'Equivalencia BH-BMPT'!$D$19,IF(J177=19,'Equivalencia BH-BMPT'!$D$20,IF(J177=20,'Equivalencia BH-BMPT'!$D$21,IF(J177=21,'Equivalencia BH-BMPT'!$D$22,IF(J177=22,'Equivalencia BH-BMPT'!$D$23,IF(J177=23,'Equivalencia BH-BMPT'!#REF!,IF(J177=24,'Equivalencia BH-BMPT'!$D$25,IF(J177=25,'Equivalencia BH-BMPT'!$D$26,IF(J177=26,'Equivalencia BH-BMPT'!$D$27,IF(J177=27,'Equivalencia BH-BMPT'!$D$28,IF(J177=28,'Equivalencia BH-BMPT'!$D$29,IF(J177=29,'Equivalencia BH-BMPT'!$D$30,IF(J177=30,'Equivalencia BH-BMPT'!$D$31,IF(J177=31,'Equivalencia BH-BMPT'!$D$32,IF(J177=32,'Equivalencia BH-BMPT'!$D$33,IF(J177=33,'Equivalencia BH-BMPT'!$D$34,IF(J177=34,'Equivalencia BH-BMPT'!$D$35,IF(J177=35,'Equivalencia BH-BMPT'!$D$36,IF(J177=36,'Equivalencia BH-BMPT'!$D$37,IF(J177=37,'Equivalencia BH-BMPT'!$D$38,IF(J177=38,'Equivalencia BH-BMPT'!#REF!,IF(J177=39,'Equivalencia BH-BMPT'!$D$40,IF(J177=40,'Equivalencia BH-BMPT'!$D$41,IF(J177=41,'Equivalencia BH-BMPT'!$D$42,IF(J177=42,'Equivalencia BH-BMPT'!$D$43,IF(J177=43,'Equivalencia BH-BMPT'!$D$44,IF(J177=44,'Equivalencia BH-BMPT'!$D$45,IF(J177=45,'Equivalencia BH-BMPT'!$D$46,"No ha seleccionado un número de programa")))))))))))))))))))))))))))))))))))))))))))))</f>
        <v>Gobernanza e influencia local, regional e internacional</v>
      </c>
      <c r="L177" s="147" t="s">
        <v>282</v>
      </c>
      <c r="M177" s="142">
        <v>860025792</v>
      </c>
      <c r="N177" s="148" t="s">
        <v>669</v>
      </c>
      <c r="O177" s="149">
        <v>141787800</v>
      </c>
      <c r="P177" s="150"/>
      <c r="Q177" s="151"/>
      <c r="R177" s="151"/>
      <c r="S177" s="151"/>
      <c r="T177" s="149">
        <f t="shared" ref="T177:T179" si="16">$O177+$S177</f>
        <v>141787800</v>
      </c>
      <c r="U177" s="149">
        <v>141787800</v>
      </c>
      <c r="V177" s="160">
        <v>43322</v>
      </c>
      <c r="W177" s="152">
        <v>43322</v>
      </c>
      <c r="X177" s="152">
        <v>43382</v>
      </c>
      <c r="Y177" s="142">
        <v>60</v>
      </c>
      <c r="Z177" s="142"/>
      <c r="AA177" s="153"/>
      <c r="AB177" s="142"/>
      <c r="AC177" s="142"/>
      <c r="AD177" s="142" t="s">
        <v>963</v>
      </c>
      <c r="AE177" s="142"/>
      <c r="AF177" s="154">
        <f t="shared" si="11"/>
        <v>1</v>
      </c>
      <c r="AG177" s="155"/>
      <c r="AH177" s="155" t="b">
        <f t="shared" si="10"/>
        <v>0</v>
      </c>
      <c r="AI177" s="156">
        <f>X177-W177</f>
        <v>60</v>
      </c>
      <c r="AJ177" s="158"/>
      <c r="AK177" s="156"/>
    </row>
    <row r="178" spans="1:37" s="157" customFormat="1" ht="44.25" customHeight="1" thickBot="1" x14ac:dyDescent="0.3">
      <c r="A178" s="142">
        <v>172</v>
      </c>
      <c r="B178" s="142">
        <v>2018</v>
      </c>
      <c r="C178" s="143">
        <v>30341</v>
      </c>
      <c r="D178" s="142">
        <v>6</v>
      </c>
      <c r="E178" s="143" t="str">
        <f>IF(D178=1,'Tipo '!$B$2,IF(D178=2,'Tipo '!$B$3,IF(D178=3,'Tipo '!$B$4,IF(D178=4,'Tipo '!$B$5,IF(D178=5,'Tipo '!$B$6,IF(D178=6,'Tipo '!$B$7,IF(D178=7,'Tipo '!$B$8,IF(D178=8,'Tipo '!$B$9,IF(D178=9,'Tipo '!$B$10,IF(D178=10,'Tipo '!$B$11,IF(D178=11,'Tipo '!$B$12,IF(D178=12,'Tipo '!$B$13,IF(D178=13,'Tipo '!$B$14,IF(D178=14,'Tipo '!$B$15,IF(D178=15,'Tipo '!$B$16,IF(D178=16,'Tipo '!$B$17,IF(D178=17,'Tipo '!$B$18,IF(D178=18,'Tipo '!$B$19,IF(D178=19,'Tipo '!$B$20,IF(D178=20,'Tipo '!$B$21,"No ha seleccionado un tipo de contrato válido"))))))))))))))))))))</f>
        <v>COMPRAVENTA DE BIENES MUEBLES</v>
      </c>
      <c r="F178" s="143" t="s">
        <v>108</v>
      </c>
      <c r="G178" s="143" t="s">
        <v>124</v>
      </c>
      <c r="H178" s="144" t="s">
        <v>444</v>
      </c>
      <c r="I178" s="144" t="s">
        <v>163</v>
      </c>
      <c r="J178" s="145">
        <v>45</v>
      </c>
      <c r="K178" s="146" t="str">
        <f>IF(J178=1,'Equivalencia BH-BMPT'!$D$2,IF(J178=2,'Equivalencia BH-BMPT'!$D$3,IF(J178=3,'Equivalencia BH-BMPT'!$D$4,IF(J178=4,'Equivalencia BH-BMPT'!$D$5,IF(J178=5,'Equivalencia BH-BMPT'!$D$6,IF(J178=6,'Equivalencia BH-BMPT'!$D$7,IF(J178=7,'Equivalencia BH-BMPT'!$D$8,IF(J178=8,'Equivalencia BH-BMPT'!$D$9,IF(J178=9,'Equivalencia BH-BMPT'!$D$10,IF(J178=10,'Equivalencia BH-BMPT'!$D$11,IF(J178=11,'Equivalencia BH-BMPT'!$D$12,IF(J178=12,'Equivalencia BH-BMPT'!$D$13,IF(J178=13,'Equivalencia BH-BMPT'!$D$14,IF(J178=14,'Equivalencia BH-BMPT'!$D$15,IF(J178=15,'Equivalencia BH-BMPT'!$D$16,IF(J178=16,'Equivalencia BH-BMPT'!$D$17,IF(J178=17,'Equivalencia BH-BMPT'!$D$18,IF(J178=18,'Equivalencia BH-BMPT'!$D$19,IF(J178=19,'Equivalencia BH-BMPT'!$D$20,IF(J178=20,'Equivalencia BH-BMPT'!$D$21,IF(J178=21,'Equivalencia BH-BMPT'!$D$22,IF(J178=22,'Equivalencia BH-BMPT'!$D$23,IF(J178=23,'Equivalencia BH-BMPT'!#REF!,IF(J178=24,'Equivalencia BH-BMPT'!$D$25,IF(J178=25,'Equivalencia BH-BMPT'!$D$26,IF(J178=26,'Equivalencia BH-BMPT'!$D$27,IF(J178=27,'Equivalencia BH-BMPT'!$D$28,IF(J178=28,'Equivalencia BH-BMPT'!$D$29,IF(J178=29,'Equivalencia BH-BMPT'!$D$30,IF(J178=30,'Equivalencia BH-BMPT'!$D$31,IF(J178=31,'Equivalencia BH-BMPT'!$D$32,IF(J178=32,'Equivalencia BH-BMPT'!$D$33,IF(J178=33,'Equivalencia BH-BMPT'!$D$34,IF(J178=34,'Equivalencia BH-BMPT'!$D$35,IF(J178=35,'Equivalencia BH-BMPT'!$D$36,IF(J178=36,'Equivalencia BH-BMPT'!$D$37,IF(J178=37,'Equivalencia BH-BMPT'!$D$38,IF(J178=38,'Equivalencia BH-BMPT'!#REF!,IF(J178=39,'Equivalencia BH-BMPT'!$D$40,IF(J178=40,'Equivalencia BH-BMPT'!$D$41,IF(J178=41,'Equivalencia BH-BMPT'!$D$42,IF(J178=42,'Equivalencia BH-BMPT'!$D$43,IF(J178=43,'Equivalencia BH-BMPT'!$D$44,IF(J178=44,'Equivalencia BH-BMPT'!$D$45,IF(J178=45,'Equivalencia BH-BMPT'!$D$46,"No ha seleccionado un número de programa")))))))))))))))))))))))))))))))))))))))))))))</f>
        <v>Gobernanza e influencia local, regional e internacional</v>
      </c>
      <c r="L178" s="147" t="s">
        <v>282</v>
      </c>
      <c r="M178" s="142">
        <v>830006901</v>
      </c>
      <c r="N178" s="148" t="s">
        <v>670</v>
      </c>
      <c r="O178" s="149">
        <v>111841852</v>
      </c>
      <c r="P178" s="150"/>
      <c r="Q178" s="151"/>
      <c r="R178" s="151">
        <v>1</v>
      </c>
      <c r="S178" s="151">
        <v>2630556</v>
      </c>
      <c r="T178" s="149">
        <f t="shared" si="16"/>
        <v>114472408</v>
      </c>
      <c r="U178" s="149">
        <v>111841852</v>
      </c>
      <c r="V178" s="152">
        <v>43322</v>
      </c>
      <c r="W178" s="152">
        <v>43322</v>
      </c>
      <c r="X178" s="152">
        <v>43382</v>
      </c>
      <c r="Y178" s="142">
        <v>60</v>
      </c>
      <c r="Z178" s="142"/>
      <c r="AA178" s="153"/>
      <c r="AB178" s="142"/>
      <c r="AC178" s="142"/>
      <c r="AD178" s="142" t="s">
        <v>963</v>
      </c>
      <c r="AE178" s="142"/>
      <c r="AF178" s="154">
        <f t="shared" si="11"/>
        <v>0.97702017415410702</v>
      </c>
      <c r="AG178" s="155"/>
      <c r="AH178" s="155" t="b">
        <f t="shared" si="10"/>
        <v>0</v>
      </c>
      <c r="AI178" s="156">
        <f>X178-W178</f>
        <v>60</v>
      </c>
      <c r="AJ178" s="158"/>
      <c r="AK178" s="156"/>
    </row>
    <row r="179" spans="1:37" s="157" customFormat="1" ht="44.25" customHeight="1" thickBot="1" x14ac:dyDescent="0.3">
      <c r="A179" s="142">
        <v>173</v>
      </c>
      <c r="B179" s="142">
        <v>2018</v>
      </c>
      <c r="C179" s="143">
        <v>30368</v>
      </c>
      <c r="D179" s="142">
        <v>6</v>
      </c>
      <c r="E179" s="143" t="str">
        <f>IF(D179=1,'Tipo '!$B$2,IF(D179=2,'Tipo '!$B$3,IF(D179=3,'Tipo '!$B$4,IF(D179=4,'Tipo '!$B$5,IF(D179=5,'Tipo '!$B$6,IF(D179=6,'Tipo '!$B$7,IF(D179=7,'Tipo '!$B$8,IF(D179=8,'Tipo '!$B$9,IF(D179=9,'Tipo '!$B$10,IF(D179=10,'Tipo '!$B$11,IF(D179=11,'Tipo '!$B$12,IF(D179=12,'Tipo '!$B$13,IF(D179=13,'Tipo '!$B$14,IF(D179=14,'Tipo '!$B$15,IF(D179=15,'Tipo '!$B$16,IF(D179=16,'Tipo '!$B$17,IF(D179=17,'Tipo '!$B$18,IF(D179=18,'Tipo '!$B$19,IF(D179=19,'Tipo '!$B$20,IF(D179=20,'Tipo '!$B$21,"No ha seleccionado un tipo de contrato válido"))))))))))))))))))))</f>
        <v>COMPRAVENTA DE BIENES MUEBLES</v>
      </c>
      <c r="F179" s="143" t="s">
        <v>108</v>
      </c>
      <c r="G179" s="143" t="s">
        <v>124</v>
      </c>
      <c r="H179" s="144" t="s">
        <v>445</v>
      </c>
      <c r="I179" s="144" t="s">
        <v>163</v>
      </c>
      <c r="J179" s="145">
        <v>45</v>
      </c>
      <c r="K179" s="146" t="str">
        <f>IF(J179=1,'Equivalencia BH-BMPT'!$D$2,IF(J179=2,'Equivalencia BH-BMPT'!$D$3,IF(J179=3,'Equivalencia BH-BMPT'!$D$4,IF(J179=4,'Equivalencia BH-BMPT'!$D$5,IF(J179=5,'Equivalencia BH-BMPT'!$D$6,IF(J179=6,'Equivalencia BH-BMPT'!$D$7,IF(J179=7,'Equivalencia BH-BMPT'!$D$8,IF(J179=8,'Equivalencia BH-BMPT'!$D$9,IF(J179=9,'Equivalencia BH-BMPT'!$D$10,IF(J179=10,'Equivalencia BH-BMPT'!$D$11,IF(J179=11,'Equivalencia BH-BMPT'!$D$12,IF(J179=12,'Equivalencia BH-BMPT'!$D$13,IF(J179=13,'Equivalencia BH-BMPT'!$D$14,IF(J179=14,'Equivalencia BH-BMPT'!$D$15,IF(J179=15,'Equivalencia BH-BMPT'!$D$16,IF(J179=16,'Equivalencia BH-BMPT'!$D$17,IF(J179=17,'Equivalencia BH-BMPT'!$D$18,IF(J179=18,'Equivalencia BH-BMPT'!$D$19,IF(J179=19,'Equivalencia BH-BMPT'!$D$20,IF(J179=20,'Equivalencia BH-BMPT'!$D$21,IF(J179=21,'Equivalencia BH-BMPT'!$D$22,IF(J179=22,'Equivalencia BH-BMPT'!$D$23,IF(J179=23,'Equivalencia BH-BMPT'!#REF!,IF(J179=24,'Equivalencia BH-BMPT'!$D$25,IF(J179=25,'Equivalencia BH-BMPT'!$D$26,IF(J179=26,'Equivalencia BH-BMPT'!$D$27,IF(J179=27,'Equivalencia BH-BMPT'!$D$28,IF(J179=28,'Equivalencia BH-BMPT'!$D$29,IF(J179=29,'Equivalencia BH-BMPT'!$D$30,IF(J179=30,'Equivalencia BH-BMPT'!$D$31,IF(J179=31,'Equivalencia BH-BMPT'!$D$32,IF(J179=32,'Equivalencia BH-BMPT'!$D$33,IF(J179=33,'Equivalencia BH-BMPT'!$D$34,IF(J179=34,'Equivalencia BH-BMPT'!$D$35,IF(J179=35,'Equivalencia BH-BMPT'!$D$36,IF(J179=36,'Equivalencia BH-BMPT'!$D$37,IF(J179=37,'Equivalencia BH-BMPT'!$D$38,IF(J179=38,'Equivalencia BH-BMPT'!#REF!,IF(J179=39,'Equivalencia BH-BMPT'!$D$40,IF(J179=40,'Equivalencia BH-BMPT'!$D$41,IF(J179=41,'Equivalencia BH-BMPT'!$D$42,IF(J179=42,'Equivalencia BH-BMPT'!$D$43,IF(J179=43,'Equivalencia BH-BMPT'!$D$44,IF(J179=44,'Equivalencia BH-BMPT'!$D$45,IF(J179=45,'Equivalencia BH-BMPT'!$D$46,"No ha seleccionado un número de programa")))))))))))))))))))))))))))))))))))))))))))))</f>
        <v>Gobernanza e influencia local, regional e internacional</v>
      </c>
      <c r="L179" s="147" t="s">
        <v>282</v>
      </c>
      <c r="M179" s="142">
        <v>830006901</v>
      </c>
      <c r="N179" s="148" t="s">
        <v>670</v>
      </c>
      <c r="O179" s="149">
        <v>90611661</v>
      </c>
      <c r="P179" s="150"/>
      <c r="Q179" s="151"/>
      <c r="R179" s="151">
        <v>1</v>
      </c>
      <c r="S179" s="151">
        <v>1258092</v>
      </c>
      <c r="T179" s="149">
        <f t="shared" si="16"/>
        <v>91869753</v>
      </c>
      <c r="U179" s="149">
        <v>90611661</v>
      </c>
      <c r="V179" s="152">
        <v>43322</v>
      </c>
      <c r="W179" s="152">
        <v>43322</v>
      </c>
      <c r="X179" s="152">
        <v>43382</v>
      </c>
      <c r="Y179" s="142">
        <v>60</v>
      </c>
      <c r="Z179" s="142"/>
      <c r="AA179" s="153"/>
      <c r="AB179" s="142"/>
      <c r="AC179" s="142"/>
      <c r="AD179" s="142" t="s">
        <v>963</v>
      </c>
      <c r="AE179" s="142"/>
      <c r="AF179" s="154">
        <f t="shared" si="11"/>
        <v>0.98630569954835956</v>
      </c>
      <c r="AG179" s="155"/>
      <c r="AH179" s="155" t="b">
        <f t="shared" si="10"/>
        <v>0</v>
      </c>
      <c r="AI179" s="156"/>
      <c r="AJ179" s="158"/>
      <c r="AK179" s="156"/>
    </row>
    <row r="180" spans="1:37" s="157" customFormat="1" ht="44.25" customHeight="1" thickBot="1" x14ac:dyDescent="0.3">
      <c r="A180" s="142">
        <v>174</v>
      </c>
      <c r="B180" s="142">
        <v>2018</v>
      </c>
      <c r="C180" s="143">
        <v>30589</v>
      </c>
      <c r="D180" s="142">
        <v>11</v>
      </c>
      <c r="E180" s="143" t="str">
        <f>IF(D180=1,'Tipo '!$B$2,IF(D180=2,'Tipo '!$B$3,IF(D180=3,'Tipo '!$B$4,IF(D180=4,'Tipo '!$B$5,IF(D180=5,'Tipo '!$B$6,IF(D180=6,'Tipo '!$B$7,IF(D180=7,'Tipo '!$B$8,IF(D180=8,'Tipo '!$B$9,IF(D180=9,'Tipo '!$B$10,IF(D180=10,'Tipo '!$B$11,IF(D180=11,'Tipo '!$B$12,IF(D180=12,'Tipo '!$B$13,IF(D180=13,'Tipo '!$B$14,IF(D180=14,'Tipo '!$B$15,IF(D180=15,'Tipo '!$B$16,IF(D180=16,'Tipo '!$B$17,IF(D180=17,'Tipo '!$B$18,IF(D180=18,'Tipo '!$B$19,IF(D180=19,'Tipo '!$B$20,IF(D180=20,'Tipo '!$B$21,"No ha seleccionado un tipo de contrato válido"))))))))))))))))))))</f>
        <v>SUMINISTRO</v>
      </c>
      <c r="F180" s="143" t="s">
        <v>108</v>
      </c>
      <c r="G180" s="143" t="s">
        <v>124</v>
      </c>
      <c r="H180" s="144" t="s">
        <v>446</v>
      </c>
      <c r="I180" s="144" t="s">
        <v>162</v>
      </c>
      <c r="J180" s="145">
        <v>0</v>
      </c>
      <c r="K180" s="146" t="str">
        <f>IF(J180=1,'Equivalencia BH-BMPT'!$D$2,IF(J180=2,'Equivalencia BH-BMPT'!$D$3,IF(J180=3,'Equivalencia BH-BMPT'!$D$4,IF(J180=4,'Equivalencia BH-BMPT'!$D$5,IF(J180=5,'Equivalencia BH-BMPT'!$D$6,IF(J180=6,'Equivalencia BH-BMPT'!$D$7,IF(J180=7,'Equivalencia BH-BMPT'!$D$8,IF(J180=8,'Equivalencia BH-BMPT'!$D$9,IF(J180=9,'Equivalencia BH-BMPT'!$D$10,IF(J180=10,'Equivalencia BH-BMPT'!$D$11,IF(J180=11,'Equivalencia BH-BMPT'!$D$12,IF(J180=12,'Equivalencia BH-BMPT'!$D$13,IF(J180=13,'Equivalencia BH-BMPT'!$D$14,IF(J180=14,'Equivalencia BH-BMPT'!$D$15,IF(J180=15,'Equivalencia BH-BMPT'!$D$16,IF(J180=16,'Equivalencia BH-BMPT'!$D$17,IF(J180=17,'Equivalencia BH-BMPT'!$D$18,IF(J180=18,'Equivalencia BH-BMPT'!$D$19,IF(J180=19,'Equivalencia BH-BMPT'!$D$20,IF(J180=20,'Equivalencia BH-BMPT'!$D$21,IF(J180=21,'Equivalencia BH-BMPT'!$D$22,IF(J180=22,'Equivalencia BH-BMPT'!$D$23,IF(J180=23,'Equivalencia BH-BMPT'!#REF!,IF(J180=24,'Equivalencia BH-BMPT'!$D$25,IF(J180=25,'Equivalencia BH-BMPT'!$D$26,IF(J180=26,'Equivalencia BH-BMPT'!$D$27,IF(J180=27,'Equivalencia BH-BMPT'!$D$28,IF(J180=28,'Equivalencia BH-BMPT'!$D$29,IF(J180=29,'Equivalencia BH-BMPT'!$D$30,IF(J180=30,'Equivalencia BH-BMPT'!$D$31,IF(J180=31,'Equivalencia BH-BMPT'!$D$32,IF(J180=32,'Equivalencia BH-BMPT'!$D$33,IF(J180=33,'Equivalencia BH-BMPT'!$D$34,IF(J180=34,'Equivalencia BH-BMPT'!$D$35,IF(J180=35,'Equivalencia BH-BMPT'!$D$36,IF(J180=36,'Equivalencia BH-BMPT'!$D$37,IF(J180=37,'Equivalencia BH-BMPT'!$D$38,IF(J180=38,'Equivalencia BH-BMPT'!#REF!,IF(J180=39,'Equivalencia BH-BMPT'!$D$40,IF(J180=40,'Equivalencia BH-BMPT'!$D$41,IF(J180=41,'Equivalencia BH-BMPT'!$D$42,IF(J180=42,'Equivalencia BH-BMPT'!$D$43,IF(J180=43,'Equivalencia BH-BMPT'!$D$44,IF(J180=44,'Equivalencia BH-BMPT'!$D$45,IF(J180=45,'Equivalencia BH-BMPT'!$D$46,"No ha seleccionado un número de programa")))))))))))))))))))))))))))))))))))))))))))))</f>
        <v>No ha seleccionado un número de programa</v>
      </c>
      <c r="L180" s="147" t="s">
        <v>290</v>
      </c>
      <c r="M180" s="142">
        <v>860053274</v>
      </c>
      <c r="N180" s="148" t="s">
        <v>671</v>
      </c>
      <c r="O180" s="149">
        <v>26990000</v>
      </c>
      <c r="P180" s="150"/>
      <c r="Q180" s="151"/>
      <c r="R180" s="151"/>
      <c r="S180" s="151"/>
      <c r="T180" s="149">
        <v>26990000</v>
      </c>
      <c r="U180" s="149">
        <v>8770885</v>
      </c>
      <c r="V180" s="152">
        <v>43327</v>
      </c>
      <c r="W180" s="152">
        <v>43327</v>
      </c>
      <c r="X180" s="152">
        <v>43567</v>
      </c>
      <c r="Y180" s="142">
        <v>240</v>
      </c>
      <c r="Z180" s="142"/>
      <c r="AA180" s="153"/>
      <c r="AB180" s="142"/>
      <c r="AC180" s="142" t="s">
        <v>963</v>
      </c>
      <c r="AD180" s="142"/>
      <c r="AE180" s="142"/>
      <c r="AF180" s="154">
        <f t="shared" si="11"/>
        <v>0.32496795109299742</v>
      </c>
      <c r="AG180" s="155"/>
      <c r="AH180" s="155" t="b">
        <f t="shared" si="10"/>
        <v>1</v>
      </c>
      <c r="AI180" s="156"/>
      <c r="AJ180" s="158"/>
      <c r="AK180" s="156"/>
    </row>
    <row r="181" spans="1:37" s="157" customFormat="1" ht="44.25" customHeight="1" thickBot="1" x14ac:dyDescent="0.3">
      <c r="A181" s="142">
        <v>175</v>
      </c>
      <c r="B181" s="142">
        <v>2018</v>
      </c>
      <c r="C181" s="143">
        <v>30617</v>
      </c>
      <c r="D181" s="142">
        <v>4</v>
      </c>
      <c r="E181" s="143" t="str">
        <f>IF(D181=1,'Tipo '!$B$2,IF(D181=2,'Tipo '!$B$3,IF(D181=3,'Tipo '!$B$4,IF(D181=4,'Tipo '!$B$5,IF(D181=5,'Tipo '!$B$6,IF(D181=6,'Tipo '!$B$7,IF(D181=7,'Tipo '!$B$8,IF(D181=8,'Tipo '!$B$9,IF(D181=9,'Tipo '!$B$10,IF(D181=10,'Tipo '!$B$11,IF(D181=11,'Tipo '!$B$12,IF(D181=12,'Tipo '!$B$13,IF(D181=13,'Tipo '!$B$14,IF(D181=14,'Tipo '!$B$15,IF(D181=15,'Tipo '!$B$16,IF(D181=16,'Tipo '!$B$17,IF(D181=17,'Tipo '!$B$18,IF(D181=18,'Tipo '!$B$19,IF(D181=19,'Tipo '!$B$20,IF(D181=20,'Tipo '!$B$21,"No ha seleccionado un tipo de contrato válido"))))))))))))))))))))</f>
        <v>CONTRATOS DE PRESTACIÓN DE SERVICIOS</v>
      </c>
      <c r="F181" s="143" t="s">
        <v>108</v>
      </c>
      <c r="G181" s="143" t="s">
        <v>124</v>
      </c>
      <c r="H181" s="144" t="s">
        <v>447</v>
      </c>
      <c r="I181" s="144" t="s">
        <v>162</v>
      </c>
      <c r="J181" s="145">
        <v>0</v>
      </c>
      <c r="K181" s="146" t="str">
        <f>IF(J181=1,'Equivalencia BH-BMPT'!$D$2,IF(J181=2,'Equivalencia BH-BMPT'!$D$3,IF(J181=3,'Equivalencia BH-BMPT'!$D$4,IF(J181=4,'Equivalencia BH-BMPT'!$D$5,IF(J181=5,'Equivalencia BH-BMPT'!$D$6,IF(J181=6,'Equivalencia BH-BMPT'!$D$7,IF(J181=7,'Equivalencia BH-BMPT'!$D$8,IF(J181=8,'Equivalencia BH-BMPT'!$D$9,IF(J181=9,'Equivalencia BH-BMPT'!$D$10,IF(J181=10,'Equivalencia BH-BMPT'!$D$11,IF(J181=11,'Equivalencia BH-BMPT'!$D$12,IF(J181=12,'Equivalencia BH-BMPT'!$D$13,IF(J181=13,'Equivalencia BH-BMPT'!$D$14,IF(J181=14,'Equivalencia BH-BMPT'!$D$15,IF(J181=15,'Equivalencia BH-BMPT'!$D$16,IF(J181=16,'Equivalencia BH-BMPT'!$D$17,IF(J181=17,'Equivalencia BH-BMPT'!$D$18,IF(J181=18,'Equivalencia BH-BMPT'!$D$19,IF(J181=19,'Equivalencia BH-BMPT'!$D$20,IF(J181=20,'Equivalencia BH-BMPT'!$D$21,IF(J181=21,'Equivalencia BH-BMPT'!$D$22,IF(J181=22,'Equivalencia BH-BMPT'!$D$23,IF(J181=23,'Equivalencia BH-BMPT'!#REF!,IF(J181=24,'Equivalencia BH-BMPT'!$D$25,IF(J181=25,'Equivalencia BH-BMPT'!$D$26,IF(J181=26,'Equivalencia BH-BMPT'!$D$27,IF(J181=27,'Equivalencia BH-BMPT'!$D$28,IF(J181=28,'Equivalencia BH-BMPT'!$D$29,IF(J181=29,'Equivalencia BH-BMPT'!$D$30,IF(J181=30,'Equivalencia BH-BMPT'!$D$31,IF(J181=31,'Equivalencia BH-BMPT'!$D$32,IF(J181=32,'Equivalencia BH-BMPT'!$D$33,IF(J181=33,'Equivalencia BH-BMPT'!$D$34,IF(J181=34,'Equivalencia BH-BMPT'!$D$35,IF(J181=35,'Equivalencia BH-BMPT'!$D$36,IF(J181=36,'Equivalencia BH-BMPT'!$D$37,IF(J181=37,'Equivalencia BH-BMPT'!$D$38,IF(J181=38,'Equivalencia BH-BMPT'!#REF!,IF(J181=39,'Equivalencia BH-BMPT'!$D$40,IF(J181=40,'Equivalencia BH-BMPT'!$D$41,IF(J181=41,'Equivalencia BH-BMPT'!$D$42,IF(J181=42,'Equivalencia BH-BMPT'!$D$43,IF(J181=43,'Equivalencia BH-BMPT'!$D$44,IF(J181=44,'Equivalencia BH-BMPT'!$D$45,IF(J181=45,'Equivalencia BH-BMPT'!$D$46,"No ha seleccionado un número de programa")))))))))))))))))))))))))))))))))))))))))))))</f>
        <v>No ha seleccionado un número de programa</v>
      </c>
      <c r="L181" s="147" t="s">
        <v>290</v>
      </c>
      <c r="M181" s="142">
        <v>899999115</v>
      </c>
      <c r="N181" s="148" t="s">
        <v>672</v>
      </c>
      <c r="O181" s="149">
        <v>3761352</v>
      </c>
      <c r="P181" s="150"/>
      <c r="Q181" s="151"/>
      <c r="R181" s="151"/>
      <c r="S181" s="151"/>
      <c r="T181" s="149">
        <v>3761352</v>
      </c>
      <c r="U181" s="149">
        <v>2103122</v>
      </c>
      <c r="V181" s="152">
        <v>43327</v>
      </c>
      <c r="W181" s="152">
        <v>43327</v>
      </c>
      <c r="X181" s="152">
        <v>43507</v>
      </c>
      <c r="Y181" s="142">
        <v>180</v>
      </c>
      <c r="Z181" s="142"/>
      <c r="AA181" s="153"/>
      <c r="AB181" s="142"/>
      <c r="AC181" s="142" t="s">
        <v>963</v>
      </c>
      <c r="AD181" s="142"/>
      <c r="AE181" s="142"/>
      <c r="AF181" s="154">
        <f t="shared" si="11"/>
        <v>0.55913990501287836</v>
      </c>
      <c r="AG181" s="155"/>
      <c r="AH181" s="155" t="b">
        <f t="shared" si="10"/>
        <v>1</v>
      </c>
      <c r="AI181" s="156"/>
      <c r="AJ181" s="158"/>
      <c r="AK181" s="156"/>
    </row>
    <row r="182" spans="1:37" s="157" customFormat="1" ht="44.25" customHeight="1" thickBot="1" x14ac:dyDescent="0.3">
      <c r="A182" s="142">
        <v>176</v>
      </c>
      <c r="B182" s="142">
        <v>2018</v>
      </c>
      <c r="C182" s="143" t="s">
        <v>964</v>
      </c>
      <c r="D182" s="142">
        <v>11</v>
      </c>
      <c r="E182" s="143" t="str">
        <f>IF(D182=1,'Tipo '!$B$2,IF(D182=2,'Tipo '!$B$3,IF(D182=3,'Tipo '!$B$4,IF(D182=4,'Tipo '!$B$5,IF(D182=5,'Tipo '!$B$6,IF(D182=6,'Tipo '!$B$7,IF(D182=7,'Tipo '!$B$8,IF(D182=8,'Tipo '!$B$9,IF(D182=9,'Tipo '!$B$10,IF(D182=10,'Tipo '!$B$11,IF(D182=11,'Tipo '!$B$12,IF(D182=12,'Tipo '!$B$13,IF(D182=13,'Tipo '!$B$14,IF(D182=14,'Tipo '!$B$15,IF(D182=15,'Tipo '!$B$16,IF(D182=16,'Tipo '!$B$17,IF(D182=17,'Tipo '!$B$18,IF(D182=18,'Tipo '!$B$19,IF(D182=19,'Tipo '!$B$20,IF(D182=20,'Tipo '!$B$21,"No ha seleccionado un tipo de contrato válido"))))))))))))))))))))</f>
        <v>SUMINISTRO</v>
      </c>
      <c r="F182" s="143" t="s">
        <v>108</v>
      </c>
      <c r="G182" s="143" t="s">
        <v>124</v>
      </c>
      <c r="H182" s="144" t="s">
        <v>448</v>
      </c>
      <c r="I182" s="144" t="s">
        <v>162</v>
      </c>
      <c r="J182" s="145">
        <v>0</v>
      </c>
      <c r="K182" s="146" t="str">
        <f>IF(J182=1,'Equivalencia BH-BMPT'!$D$2,IF(J182=2,'Equivalencia BH-BMPT'!$D$3,IF(J182=3,'Equivalencia BH-BMPT'!$D$4,IF(J182=4,'Equivalencia BH-BMPT'!$D$5,IF(J182=5,'Equivalencia BH-BMPT'!$D$6,IF(J182=6,'Equivalencia BH-BMPT'!$D$7,IF(J182=7,'Equivalencia BH-BMPT'!$D$8,IF(J182=8,'Equivalencia BH-BMPT'!$D$9,IF(J182=9,'Equivalencia BH-BMPT'!$D$10,IF(J182=10,'Equivalencia BH-BMPT'!$D$11,IF(J182=11,'Equivalencia BH-BMPT'!$D$12,IF(J182=12,'Equivalencia BH-BMPT'!$D$13,IF(J182=13,'Equivalencia BH-BMPT'!$D$14,IF(J182=14,'Equivalencia BH-BMPT'!$D$15,IF(J182=15,'Equivalencia BH-BMPT'!$D$16,IF(J182=16,'Equivalencia BH-BMPT'!$D$17,IF(J182=17,'Equivalencia BH-BMPT'!$D$18,IF(J182=18,'Equivalencia BH-BMPT'!$D$19,IF(J182=19,'Equivalencia BH-BMPT'!$D$20,IF(J182=20,'Equivalencia BH-BMPT'!$D$21,IF(J182=21,'Equivalencia BH-BMPT'!$D$22,IF(J182=22,'Equivalencia BH-BMPT'!$D$23,IF(J182=23,'Equivalencia BH-BMPT'!#REF!,IF(J182=24,'Equivalencia BH-BMPT'!$D$25,IF(J182=25,'Equivalencia BH-BMPT'!$D$26,IF(J182=26,'Equivalencia BH-BMPT'!$D$27,IF(J182=27,'Equivalencia BH-BMPT'!$D$28,IF(J182=28,'Equivalencia BH-BMPT'!$D$29,IF(J182=29,'Equivalencia BH-BMPT'!$D$30,IF(J182=30,'Equivalencia BH-BMPT'!$D$31,IF(J182=31,'Equivalencia BH-BMPT'!$D$32,IF(J182=32,'Equivalencia BH-BMPT'!$D$33,IF(J182=33,'Equivalencia BH-BMPT'!$D$34,IF(J182=34,'Equivalencia BH-BMPT'!$D$35,IF(J182=35,'Equivalencia BH-BMPT'!$D$36,IF(J182=36,'Equivalencia BH-BMPT'!$D$37,IF(J182=37,'Equivalencia BH-BMPT'!$D$38,IF(J182=38,'Equivalencia BH-BMPT'!#REF!,IF(J182=39,'Equivalencia BH-BMPT'!$D$40,IF(J182=40,'Equivalencia BH-BMPT'!$D$41,IF(J182=41,'Equivalencia BH-BMPT'!$D$42,IF(J182=42,'Equivalencia BH-BMPT'!$D$43,IF(J182=43,'Equivalencia BH-BMPT'!$D$44,IF(J182=44,'Equivalencia BH-BMPT'!$D$45,IF(J182=45,'Equivalencia BH-BMPT'!$D$46,"No ha seleccionado un número de programa")))))))))))))))))))))))))))))))))))))))))))))</f>
        <v>No ha seleccionado un número de programa</v>
      </c>
      <c r="L182" s="147" t="s">
        <v>290</v>
      </c>
      <c r="M182" s="142">
        <v>830087030</v>
      </c>
      <c r="N182" s="148" t="s">
        <v>673</v>
      </c>
      <c r="O182" s="149">
        <v>21700000</v>
      </c>
      <c r="P182" s="150"/>
      <c r="Q182" s="151"/>
      <c r="R182" s="151"/>
      <c r="S182" s="151"/>
      <c r="T182" s="149">
        <v>21700000</v>
      </c>
      <c r="U182" s="149">
        <v>0</v>
      </c>
      <c r="V182" s="152">
        <v>43340</v>
      </c>
      <c r="W182" s="152">
        <v>43340</v>
      </c>
      <c r="X182" s="152">
        <v>43550</v>
      </c>
      <c r="Y182" s="142">
        <v>210</v>
      </c>
      <c r="Z182" s="142"/>
      <c r="AA182" s="153"/>
      <c r="AB182" s="142"/>
      <c r="AC182" s="142" t="s">
        <v>963</v>
      </c>
      <c r="AD182" s="142"/>
      <c r="AE182" s="142"/>
      <c r="AF182" s="154">
        <f t="shared" si="11"/>
        <v>0</v>
      </c>
      <c r="AG182" s="155"/>
      <c r="AH182" s="155" t="b">
        <f t="shared" si="10"/>
        <v>1</v>
      </c>
      <c r="AI182" s="156"/>
      <c r="AJ182" s="158"/>
      <c r="AK182" s="156"/>
    </row>
    <row r="183" spans="1:37" s="157" customFormat="1" ht="44.25" customHeight="1" thickBot="1" x14ac:dyDescent="0.3">
      <c r="A183" s="142">
        <v>177</v>
      </c>
      <c r="B183" s="142">
        <v>2018</v>
      </c>
      <c r="C183" s="143" t="s">
        <v>965</v>
      </c>
      <c r="D183" s="142">
        <v>11</v>
      </c>
      <c r="E183" s="143" t="str">
        <f>IF(D183=1,'Tipo '!$B$2,IF(D183=2,'Tipo '!$B$3,IF(D183=3,'Tipo '!$B$4,IF(D183=4,'Tipo '!$B$5,IF(D183=5,'Tipo '!$B$6,IF(D183=6,'Tipo '!$B$7,IF(D183=7,'Tipo '!$B$8,IF(D183=8,'Tipo '!$B$9,IF(D183=9,'Tipo '!$B$10,IF(D183=10,'Tipo '!$B$11,IF(D183=11,'Tipo '!$B$12,IF(D183=12,'Tipo '!$B$13,IF(D183=13,'Tipo '!$B$14,IF(D183=14,'Tipo '!$B$15,IF(D183=15,'Tipo '!$B$16,IF(D183=16,'Tipo '!$B$17,IF(D183=17,'Tipo '!$B$18,IF(D183=18,'Tipo '!$B$19,IF(D183=19,'Tipo '!$B$20,IF(D183=20,'Tipo '!$B$21,"No ha seleccionado un tipo de contrato válido"))))))))))))))))))))</f>
        <v>SUMINISTRO</v>
      </c>
      <c r="F183" s="143" t="s">
        <v>108</v>
      </c>
      <c r="G183" s="143" t="s">
        <v>124</v>
      </c>
      <c r="H183" s="144" t="s">
        <v>449</v>
      </c>
      <c r="I183" s="144" t="s">
        <v>162</v>
      </c>
      <c r="J183" s="145">
        <v>0</v>
      </c>
      <c r="K183" s="146" t="str">
        <f>IF(J183=1,'Equivalencia BH-BMPT'!$D$2,IF(J183=2,'Equivalencia BH-BMPT'!$D$3,IF(J183=3,'Equivalencia BH-BMPT'!$D$4,IF(J183=4,'Equivalencia BH-BMPT'!$D$5,IF(J183=5,'Equivalencia BH-BMPT'!$D$6,IF(J183=6,'Equivalencia BH-BMPT'!$D$7,IF(J183=7,'Equivalencia BH-BMPT'!$D$8,IF(J183=8,'Equivalencia BH-BMPT'!$D$9,IF(J183=9,'Equivalencia BH-BMPT'!$D$10,IF(J183=10,'Equivalencia BH-BMPT'!$D$11,IF(J183=11,'Equivalencia BH-BMPT'!$D$12,IF(J183=12,'Equivalencia BH-BMPT'!$D$13,IF(J183=13,'Equivalencia BH-BMPT'!$D$14,IF(J183=14,'Equivalencia BH-BMPT'!$D$15,IF(J183=15,'Equivalencia BH-BMPT'!$D$16,IF(J183=16,'Equivalencia BH-BMPT'!$D$17,IF(J183=17,'Equivalencia BH-BMPT'!$D$18,IF(J183=18,'Equivalencia BH-BMPT'!$D$19,IF(J183=19,'Equivalencia BH-BMPT'!$D$20,IF(J183=20,'Equivalencia BH-BMPT'!$D$21,IF(J183=21,'Equivalencia BH-BMPT'!$D$22,IF(J183=22,'Equivalencia BH-BMPT'!$D$23,IF(J183=23,'Equivalencia BH-BMPT'!#REF!,IF(J183=24,'Equivalencia BH-BMPT'!$D$25,IF(J183=25,'Equivalencia BH-BMPT'!$D$26,IF(J183=26,'Equivalencia BH-BMPT'!$D$27,IF(J183=27,'Equivalencia BH-BMPT'!$D$28,IF(J183=28,'Equivalencia BH-BMPT'!$D$29,IF(J183=29,'Equivalencia BH-BMPT'!$D$30,IF(J183=30,'Equivalencia BH-BMPT'!$D$31,IF(J183=31,'Equivalencia BH-BMPT'!$D$32,IF(J183=32,'Equivalencia BH-BMPT'!$D$33,IF(J183=33,'Equivalencia BH-BMPT'!$D$34,IF(J183=34,'Equivalencia BH-BMPT'!$D$35,IF(J183=35,'Equivalencia BH-BMPT'!$D$36,IF(J183=36,'Equivalencia BH-BMPT'!$D$37,IF(J183=37,'Equivalencia BH-BMPT'!$D$38,IF(J183=38,'Equivalencia BH-BMPT'!#REF!,IF(J183=39,'Equivalencia BH-BMPT'!$D$40,IF(J183=40,'Equivalencia BH-BMPT'!$D$41,IF(J183=41,'Equivalencia BH-BMPT'!$D$42,IF(J183=42,'Equivalencia BH-BMPT'!$D$43,IF(J183=43,'Equivalencia BH-BMPT'!$D$44,IF(J183=44,'Equivalencia BH-BMPT'!$D$45,IF(J183=45,'Equivalencia BH-BMPT'!$D$46,"No ha seleccionado un número de programa")))))))))))))))))))))))))))))))))))))))))))))</f>
        <v>No ha seleccionado un número de programa</v>
      </c>
      <c r="L183" s="147" t="s">
        <v>290</v>
      </c>
      <c r="M183" s="142">
        <v>830081460</v>
      </c>
      <c r="N183" s="148" t="s">
        <v>674</v>
      </c>
      <c r="O183" s="149">
        <v>21700000</v>
      </c>
      <c r="P183" s="150"/>
      <c r="Q183" s="151"/>
      <c r="R183" s="151"/>
      <c r="S183" s="151"/>
      <c r="T183" s="149">
        <v>21700000</v>
      </c>
      <c r="U183" s="149">
        <v>0</v>
      </c>
      <c r="V183" s="152">
        <v>43340</v>
      </c>
      <c r="W183" s="152">
        <v>43340</v>
      </c>
      <c r="X183" s="152">
        <v>43550</v>
      </c>
      <c r="Y183" s="142">
        <v>210</v>
      </c>
      <c r="Z183" s="142"/>
      <c r="AA183" s="153"/>
      <c r="AB183" s="142"/>
      <c r="AC183" s="142" t="s">
        <v>963</v>
      </c>
      <c r="AD183" s="142"/>
      <c r="AE183" s="142"/>
      <c r="AF183" s="154">
        <f t="shared" si="11"/>
        <v>0</v>
      </c>
      <c r="AG183" s="155"/>
      <c r="AH183" s="155" t="b">
        <f t="shared" si="10"/>
        <v>1</v>
      </c>
      <c r="AI183" s="156"/>
      <c r="AJ183" s="158"/>
      <c r="AK183" s="156"/>
    </row>
    <row r="184" spans="1:37" s="157" customFormat="1" ht="44.25" customHeight="1" thickBot="1" x14ac:dyDescent="0.3">
      <c r="A184" s="142">
        <v>178</v>
      </c>
      <c r="B184" s="142">
        <v>2018</v>
      </c>
      <c r="C184" s="143" t="s">
        <v>966</v>
      </c>
      <c r="D184" s="142">
        <v>5</v>
      </c>
      <c r="E184" s="143" t="str">
        <f>IF(D184=1,'Tipo '!$B$2,IF(D184=2,'Tipo '!$B$3,IF(D184=3,'Tipo '!$B$4,IF(D184=4,'Tipo '!$B$5,IF(D184=5,'Tipo '!$B$6,IF(D184=6,'Tipo '!$B$7,IF(D184=7,'Tipo '!$B$8,IF(D184=8,'Tipo '!$B$9,IF(D184=9,'Tipo '!$B$10,IF(D184=10,'Tipo '!$B$11,IF(D184=11,'Tipo '!$B$12,IF(D184=12,'Tipo '!$B$13,IF(D184=13,'Tipo '!$B$14,IF(D184=14,'Tipo '!$B$15,IF(D184=15,'Tipo '!$B$16,IF(D184=16,'Tipo '!$B$17,IF(D184=17,'Tipo '!$B$18,IF(D184=18,'Tipo '!$B$19,IF(D184=19,'Tipo '!$B$20,IF(D184=20,'Tipo '!$B$21,"No ha seleccionado un tipo de contrato válido"))))))))))))))))))))</f>
        <v>CONTRATOS DE PRESTACIÓN DE SERVICIOS PROFESIONALES Y DE APOYO A LA GESTIÓN</v>
      </c>
      <c r="F184" s="143" t="s">
        <v>107</v>
      </c>
      <c r="G184" s="143" t="s">
        <v>116</v>
      </c>
      <c r="H184" s="144" t="s">
        <v>450</v>
      </c>
      <c r="I184" s="144" t="s">
        <v>163</v>
      </c>
      <c r="J184" s="145">
        <v>45</v>
      </c>
      <c r="K184" s="146" t="str">
        <f>IF(J184=1,'Equivalencia BH-BMPT'!$D$2,IF(J184=2,'Equivalencia BH-BMPT'!$D$3,IF(J184=3,'Equivalencia BH-BMPT'!$D$4,IF(J184=4,'Equivalencia BH-BMPT'!$D$5,IF(J184=5,'Equivalencia BH-BMPT'!$D$6,IF(J184=6,'Equivalencia BH-BMPT'!$D$7,IF(J184=7,'Equivalencia BH-BMPT'!$D$8,IF(J184=8,'Equivalencia BH-BMPT'!$D$9,IF(J184=9,'Equivalencia BH-BMPT'!$D$10,IF(J184=10,'Equivalencia BH-BMPT'!$D$11,IF(J184=11,'Equivalencia BH-BMPT'!$D$12,IF(J184=12,'Equivalencia BH-BMPT'!$D$13,IF(J184=13,'Equivalencia BH-BMPT'!$D$14,IF(J184=14,'Equivalencia BH-BMPT'!$D$15,IF(J184=15,'Equivalencia BH-BMPT'!$D$16,IF(J184=16,'Equivalencia BH-BMPT'!$D$17,IF(J184=17,'Equivalencia BH-BMPT'!$D$18,IF(J184=18,'Equivalencia BH-BMPT'!$D$19,IF(J184=19,'Equivalencia BH-BMPT'!$D$20,IF(J184=20,'Equivalencia BH-BMPT'!$D$21,IF(J184=21,'Equivalencia BH-BMPT'!$D$22,IF(J184=22,'Equivalencia BH-BMPT'!$D$23,IF(J184=23,'Equivalencia BH-BMPT'!#REF!,IF(J184=24,'Equivalencia BH-BMPT'!$D$25,IF(J184=25,'Equivalencia BH-BMPT'!$D$26,IF(J184=26,'Equivalencia BH-BMPT'!$D$27,IF(J184=27,'Equivalencia BH-BMPT'!$D$28,IF(J184=28,'Equivalencia BH-BMPT'!$D$29,IF(J184=29,'Equivalencia BH-BMPT'!$D$30,IF(J184=30,'Equivalencia BH-BMPT'!$D$31,IF(J184=31,'Equivalencia BH-BMPT'!$D$32,IF(J184=32,'Equivalencia BH-BMPT'!$D$33,IF(J184=33,'Equivalencia BH-BMPT'!$D$34,IF(J184=34,'Equivalencia BH-BMPT'!$D$35,IF(J184=35,'Equivalencia BH-BMPT'!$D$36,IF(J184=36,'Equivalencia BH-BMPT'!$D$37,IF(J184=37,'Equivalencia BH-BMPT'!$D$38,IF(J184=38,'Equivalencia BH-BMPT'!#REF!,IF(J184=39,'Equivalencia BH-BMPT'!$D$40,IF(J184=40,'Equivalencia BH-BMPT'!$D$41,IF(J184=41,'Equivalencia BH-BMPT'!$D$42,IF(J184=42,'Equivalencia BH-BMPT'!$D$43,IF(J184=43,'Equivalencia BH-BMPT'!$D$44,IF(J184=44,'Equivalencia BH-BMPT'!$D$45,IF(J184=45,'Equivalencia BH-BMPT'!$D$46,"No ha seleccionado un número de programa")))))))))))))))))))))))))))))))))))))))))))))</f>
        <v>Gobernanza e influencia local, regional e internacional</v>
      </c>
      <c r="L184" s="147" t="s">
        <v>282</v>
      </c>
      <c r="M184" s="142">
        <v>1118541857</v>
      </c>
      <c r="N184" s="148" t="s">
        <v>675</v>
      </c>
      <c r="O184" s="149">
        <v>25600000</v>
      </c>
      <c r="P184" s="150"/>
      <c r="Q184" s="151"/>
      <c r="R184" s="151">
        <v>1</v>
      </c>
      <c r="S184" s="151">
        <v>6613333</v>
      </c>
      <c r="T184" s="149">
        <f t="shared" ref="T184:T191" si="17">$O184+$S184</f>
        <v>32213333</v>
      </c>
      <c r="U184" s="149">
        <v>25813333</v>
      </c>
      <c r="V184" s="152">
        <v>43340</v>
      </c>
      <c r="W184" s="152">
        <v>43342</v>
      </c>
      <c r="X184" s="152">
        <v>43462</v>
      </c>
      <c r="Y184" s="142">
        <v>120</v>
      </c>
      <c r="Z184" s="142"/>
      <c r="AA184" s="153"/>
      <c r="AB184" s="142"/>
      <c r="AC184" s="142" t="s">
        <v>963</v>
      </c>
      <c r="AD184" s="142"/>
      <c r="AE184" s="142"/>
      <c r="AF184" s="154">
        <f t="shared" si="11"/>
        <v>0.80132450125542742</v>
      </c>
      <c r="AG184" s="155"/>
      <c r="AH184" s="155" t="b">
        <f t="shared" si="10"/>
        <v>0</v>
      </c>
      <c r="AI184" s="156">
        <f t="shared" ref="AI184:AI195" si="18">X184-W184</f>
        <v>120</v>
      </c>
      <c r="AJ184" s="158"/>
      <c r="AK184" s="156"/>
    </row>
    <row r="185" spans="1:37" s="157" customFormat="1" ht="44.25" customHeight="1" thickBot="1" x14ac:dyDescent="0.3">
      <c r="A185" s="142">
        <v>179</v>
      </c>
      <c r="B185" s="142">
        <v>2018</v>
      </c>
      <c r="C185" s="143" t="s">
        <v>967</v>
      </c>
      <c r="D185" s="142">
        <v>5</v>
      </c>
      <c r="E185" s="143" t="str">
        <f>IF(D185=1,'Tipo '!$B$2,IF(D185=2,'Tipo '!$B$3,IF(D185=3,'Tipo '!$B$4,IF(D185=4,'Tipo '!$B$5,IF(D185=5,'Tipo '!$B$6,IF(D185=6,'Tipo '!$B$7,IF(D185=7,'Tipo '!$B$8,IF(D185=8,'Tipo '!$B$9,IF(D185=9,'Tipo '!$B$10,IF(D185=10,'Tipo '!$B$11,IF(D185=11,'Tipo '!$B$12,IF(D185=12,'Tipo '!$B$13,IF(D185=13,'Tipo '!$B$14,IF(D185=14,'Tipo '!$B$15,IF(D185=15,'Tipo '!$B$16,IF(D185=16,'Tipo '!$B$17,IF(D185=17,'Tipo '!$B$18,IF(D185=18,'Tipo '!$B$19,IF(D185=19,'Tipo '!$B$20,IF(D185=20,'Tipo '!$B$21,"No ha seleccionado un tipo de contrato válido"))))))))))))))))))))</f>
        <v>CONTRATOS DE PRESTACIÓN DE SERVICIOS PROFESIONALES Y DE APOYO A LA GESTIÓN</v>
      </c>
      <c r="F185" s="143" t="s">
        <v>107</v>
      </c>
      <c r="G185" s="143" t="s">
        <v>116</v>
      </c>
      <c r="H185" s="144" t="s">
        <v>320</v>
      </c>
      <c r="I185" s="144" t="s">
        <v>163</v>
      </c>
      <c r="J185" s="145">
        <v>45</v>
      </c>
      <c r="K185" s="146" t="str">
        <f>IF(J185=1,'Equivalencia BH-BMPT'!$D$2,IF(J185=2,'Equivalencia BH-BMPT'!$D$3,IF(J185=3,'Equivalencia BH-BMPT'!$D$4,IF(J185=4,'Equivalencia BH-BMPT'!$D$5,IF(J185=5,'Equivalencia BH-BMPT'!$D$6,IF(J185=6,'Equivalencia BH-BMPT'!$D$7,IF(J185=7,'Equivalencia BH-BMPT'!$D$8,IF(J185=8,'Equivalencia BH-BMPT'!$D$9,IF(J185=9,'Equivalencia BH-BMPT'!$D$10,IF(J185=10,'Equivalencia BH-BMPT'!$D$11,IF(J185=11,'Equivalencia BH-BMPT'!$D$12,IF(J185=12,'Equivalencia BH-BMPT'!$D$13,IF(J185=13,'Equivalencia BH-BMPT'!$D$14,IF(J185=14,'Equivalencia BH-BMPT'!$D$15,IF(J185=15,'Equivalencia BH-BMPT'!$D$16,IF(J185=16,'Equivalencia BH-BMPT'!$D$17,IF(J185=17,'Equivalencia BH-BMPT'!$D$18,IF(J185=18,'Equivalencia BH-BMPT'!$D$19,IF(J185=19,'Equivalencia BH-BMPT'!$D$20,IF(J185=20,'Equivalencia BH-BMPT'!$D$21,IF(J185=21,'Equivalencia BH-BMPT'!$D$22,IF(J185=22,'Equivalencia BH-BMPT'!$D$23,IF(J185=23,'Equivalencia BH-BMPT'!#REF!,IF(J185=24,'Equivalencia BH-BMPT'!$D$25,IF(J185=25,'Equivalencia BH-BMPT'!$D$26,IF(J185=26,'Equivalencia BH-BMPT'!$D$27,IF(J185=27,'Equivalencia BH-BMPT'!$D$28,IF(J185=28,'Equivalencia BH-BMPT'!$D$29,IF(J185=29,'Equivalencia BH-BMPT'!$D$30,IF(J185=30,'Equivalencia BH-BMPT'!$D$31,IF(J185=31,'Equivalencia BH-BMPT'!$D$32,IF(J185=32,'Equivalencia BH-BMPT'!$D$33,IF(J185=33,'Equivalencia BH-BMPT'!$D$34,IF(J185=34,'Equivalencia BH-BMPT'!$D$35,IF(J185=35,'Equivalencia BH-BMPT'!$D$36,IF(J185=36,'Equivalencia BH-BMPT'!$D$37,IF(J185=37,'Equivalencia BH-BMPT'!$D$38,IF(J185=38,'Equivalencia BH-BMPT'!#REF!,IF(J185=39,'Equivalencia BH-BMPT'!$D$40,IF(J185=40,'Equivalencia BH-BMPT'!$D$41,IF(J185=41,'Equivalencia BH-BMPT'!$D$42,IF(J185=42,'Equivalencia BH-BMPT'!$D$43,IF(J185=43,'Equivalencia BH-BMPT'!$D$44,IF(J185=44,'Equivalencia BH-BMPT'!$D$45,IF(J185=45,'Equivalencia BH-BMPT'!$D$46,"No ha seleccionado un número de programa")))))))))))))))))))))))))))))))))))))))))))))</f>
        <v>Gobernanza e influencia local, regional e internacional</v>
      </c>
      <c r="L185" s="147" t="s">
        <v>282</v>
      </c>
      <c r="M185" s="142">
        <v>1010231555</v>
      </c>
      <c r="N185" s="148" t="s">
        <v>792</v>
      </c>
      <c r="O185" s="149">
        <v>8800000</v>
      </c>
      <c r="P185" s="150"/>
      <c r="Q185" s="151"/>
      <c r="R185" s="151">
        <v>1</v>
      </c>
      <c r="S185" s="151">
        <v>1466666</v>
      </c>
      <c r="T185" s="149">
        <f t="shared" si="17"/>
        <v>10266666</v>
      </c>
      <c r="U185" s="149">
        <v>6086667</v>
      </c>
      <c r="V185" s="152">
        <v>43343</v>
      </c>
      <c r="W185" s="152">
        <v>43344</v>
      </c>
      <c r="X185" s="152">
        <v>43465</v>
      </c>
      <c r="Y185" s="142">
        <v>121</v>
      </c>
      <c r="Z185" s="142"/>
      <c r="AA185" s="153"/>
      <c r="AB185" s="142"/>
      <c r="AC185" s="142" t="s">
        <v>963</v>
      </c>
      <c r="AD185" s="142"/>
      <c r="AE185" s="142"/>
      <c r="AF185" s="154">
        <f t="shared" si="11"/>
        <v>0.59285721382189704</v>
      </c>
      <c r="AG185" s="155"/>
      <c r="AH185" s="155" t="b">
        <f t="shared" si="10"/>
        <v>0</v>
      </c>
      <c r="AI185" s="156">
        <f t="shared" si="18"/>
        <v>121</v>
      </c>
      <c r="AJ185" s="158"/>
      <c r="AK185" s="156"/>
    </row>
    <row r="186" spans="1:37" s="157" customFormat="1" ht="44.25" customHeight="1" thickBot="1" x14ac:dyDescent="0.3">
      <c r="A186" s="142">
        <v>180</v>
      </c>
      <c r="B186" s="142">
        <v>2018</v>
      </c>
      <c r="C186" s="143" t="s">
        <v>968</v>
      </c>
      <c r="D186" s="142">
        <v>5</v>
      </c>
      <c r="E186" s="143" t="str">
        <f>IF(D186=1,'Tipo '!$B$2,IF(D186=2,'Tipo '!$B$3,IF(D186=3,'Tipo '!$B$4,IF(D186=4,'Tipo '!$B$5,IF(D186=5,'Tipo '!$B$6,IF(D186=6,'Tipo '!$B$7,IF(D186=7,'Tipo '!$B$8,IF(D186=8,'Tipo '!$B$9,IF(D186=9,'Tipo '!$B$10,IF(D186=10,'Tipo '!$B$11,IF(D186=11,'Tipo '!$B$12,IF(D186=12,'Tipo '!$B$13,IF(D186=13,'Tipo '!$B$14,IF(D186=14,'Tipo '!$B$15,IF(D186=15,'Tipo '!$B$16,IF(D186=16,'Tipo '!$B$17,IF(D186=17,'Tipo '!$B$18,IF(D186=18,'Tipo '!$B$19,IF(D186=19,'Tipo '!$B$20,IF(D186=20,'Tipo '!$B$21,"No ha seleccionado un tipo de contrato válido"))))))))))))))))))))</f>
        <v>CONTRATOS DE PRESTACIÓN DE SERVICIOS PROFESIONALES Y DE APOYO A LA GESTIÓN</v>
      </c>
      <c r="F186" s="143" t="s">
        <v>107</v>
      </c>
      <c r="G186" s="143" t="s">
        <v>116</v>
      </c>
      <c r="H186" s="144" t="s">
        <v>451</v>
      </c>
      <c r="I186" s="144" t="s">
        <v>163</v>
      </c>
      <c r="J186" s="145">
        <v>45</v>
      </c>
      <c r="K186" s="146" t="str">
        <f>IF(J186=1,'Equivalencia BH-BMPT'!$D$2,IF(J186=2,'Equivalencia BH-BMPT'!$D$3,IF(J186=3,'Equivalencia BH-BMPT'!$D$4,IF(J186=4,'Equivalencia BH-BMPT'!$D$5,IF(J186=5,'Equivalencia BH-BMPT'!$D$6,IF(J186=6,'Equivalencia BH-BMPT'!$D$7,IF(J186=7,'Equivalencia BH-BMPT'!$D$8,IF(J186=8,'Equivalencia BH-BMPT'!$D$9,IF(J186=9,'Equivalencia BH-BMPT'!$D$10,IF(J186=10,'Equivalencia BH-BMPT'!$D$11,IF(J186=11,'Equivalencia BH-BMPT'!$D$12,IF(J186=12,'Equivalencia BH-BMPT'!$D$13,IF(J186=13,'Equivalencia BH-BMPT'!$D$14,IF(J186=14,'Equivalencia BH-BMPT'!$D$15,IF(J186=15,'Equivalencia BH-BMPT'!$D$16,IF(J186=16,'Equivalencia BH-BMPT'!$D$17,IF(J186=17,'Equivalencia BH-BMPT'!$D$18,IF(J186=18,'Equivalencia BH-BMPT'!$D$19,IF(J186=19,'Equivalencia BH-BMPT'!$D$20,IF(J186=20,'Equivalencia BH-BMPT'!$D$21,IF(J186=21,'Equivalencia BH-BMPT'!$D$22,IF(J186=22,'Equivalencia BH-BMPT'!$D$23,IF(J186=23,'Equivalencia BH-BMPT'!#REF!,IF(J186=24,'Equivalencia BH-BMPT'!$D$25,IF(J186=25,'Equivalencia BH-BMPT'!$D$26,IF(J186=26,'Equivalencia BH-BMPT'!$D$27,IF(J186=27,'Equivalencia BH-BMPT'!$D$28,IF(J186=28,'Equivalencia BH-BMPT'!$D$29,IF(J186=29,'Equivalencia BH-BMPT'!$D$30,IF(J186=30,'Equivalencia BH-BMPT'!$D$31,IF(J186=31,'Equivalencia BH-BMPT'!$D$32,IF(J186=32,'Equivalencia BH-BMPT'!$D$33,IF(J186=33,'Equivalencia BH-BMPT'!$D$34,IF(J186=34,'Equivalencia BH-BMPT'!$D$35,IF(J186=35,'Equivalencia BH-BMPT'!$D$36,IF(J186=36,'Equivalencia BH-BMPT'!$D$37,IF(J186=37,'Equivalencia BH-BMPT'!$D$38,IF(J186=38,'Equivalencia BH-BMPT'!#REF!,IF(J186=39,'Equivalencia BH-BMPT'!$D$40,IF(J186=40,'Equivalencia BH-BMPT'!$D$41,IF(J186=41,'Equivalencia BH-BMPT'!$D$42,IF(J186=42,'Equivalencia BH-BMPT'!$D$43,IF(J186=43,'Equivalencia BH-BMPT'!$D$44,IF(J186=44,'Equivalencia BH-BMPT'!$D$45,IF(J186=45,'Equivalencia BH-BMPT'!$D$46,"No ha seleccionado un número de programa")))))))))))))))))))))))))))))))))))))))))))))</f>
        <v>Gobernanza e influencia local, regional e internacional</v>
      </c>
      <c r="L186" s="147" t="s">
        <v>282</v>
      </c>
      <c r="M186" s="142">
        <v>53114775</v>
      </c>
      <c r="N186" s="148" t="s">
        <v>644</v>
      </c>
      <c r="O186" s="149">
        <v>16240000</v>
      </c>
      <c r="P186" s="150"/>
      <c r="Q186" s="151"/>
      <c r="R186" s="151">
        <v>1</v>
      </c>
      <c r="S186" s="151">
        <v>2800000</v>
      </c>
      <c r="T186" s="149">
        <f t="shared" si="17"/>
        <v>19040000</v>
      </c>
      <c r="U186" s="149">
        <v>16240000</v>
      </c>
      <c r="V186" s="152">
        <v>43347</v>
      </c>
      <c r="W186" s="152">
        <v>43348</v>
      </c>
      <c r="X186" s="152">
        <v>43465</v>
      </c>
      <c r="Y186" s="142">
        <v>117</v>
      </c>
      <c r="Z186" s="142"/>
      <c r="AA186" s="153"/>
      <c r="AB186" s="142"/>
      <c r="AC186" s="142" t="s">
        <v>963</v>
      </c>
      <c r="AD186" s="142"/>
      <c r="AE186" s="142"/>
      <c r="AF186" s="154">
        <f t="shared" si="11"/>
        <v>0.8529411764705882</v>
      </c>
      <c r="AG186" s="155"/>
      <c r="AH186" s="155" t="b">
        <f t="shared" si="10"/>
        <v>0</v>
      </c>
      <c r="AI186" s="156">
        <f t="shared" si="18"/>
        <v>117</v>
      </c>
      <c r="AJ186" s="158"/>
      <c r="AK186" s="156"/>
    </row>
    <row r="187" spans="1:37" s="157" customFormat="1" ht="44.25" customHeight="1" thickBot="1" x14ac:dyDescent="0.3">
      <c r="A187" s="142">
        <v>181</v>
      </c>
      <c r="B187" s="142">
        <v>2018</v>
      </c>
      <c r="C187" s="143" t="s">
        <v>969</v>
      </c>
      <c r="D187" s="142">
        <v>5</v>
      </c>
      <c r="E187" s="143" t="str">
        <f>IF(D187=1,'Tipo '!$B$2,IF(D187=2,'Tipo '!$B$3,IF(D187=3,'Tipo '!$B$4,IF(D187=4,'Tipo '!$B$5,IF(D187=5,'Tipo '!$B$6,IF(D187=6,'Tipo '!$B$7,IF(D187=7,'Tipo '!$B$8,IF(D187=8,'Tipo '!$B$9,IF(D187=9,'Tipo '!$B$10,IF(D187=10,'Tipo '!$B$11,IF(D187=11,'Tipo '!$B$12,IF(D187=12,'Tipo '!$B$13,IF(D187=13,'Tipo '!$B$14,IF(D187=14,'Tipo '!$B$15,IF(D187=15,'Tipo '!$B$16,IF(D187=16,'Tipo '!$B$17,IF(D187=17,'Tipo '!$B$18,IF(D187=18,'Tipo '!$B$19,IF(D187=19,'Tipo '!$B$20,IF(D187=20,'Tipo '!$B$21,"No ha seleccionado un tipo de contrato válido"))))))))))))))))))))</f>
        <v>CONTRATOS DE PRESTACIÓN DE SERVICIOS PROFESIONALES Y DE APOYO A LA GESTIÓN</v>
      </c>
      <c r="F187" s="143" t="s">
        <v>107</v>
      </c>
      <c r="G187" s="143" t="s">
        <v>116</v>
      </c>
      <c r="H187" s="144" t="s">
        <v>452</v>
      </c>
      <c r="I187" s="144" t="s">
        <v>163</v>
      </c>
      <c r="J187" s="145">
        <v>45</v>
      </c>
      <c r="K187" s="146" t="str">
        <f>IF(J187=1,'Equivalencia BH-BMPT'!$D$2,IF(J187=2,'Equivalencia BH-BMPT'!$D$3,IF(J187=3,'Equivalencia BH-BMPT'!$D$4,IF(J187=4,'Equivalencia BH-BMPT'!$D$5,IF(J187=5,'Equivalencia BH-BMPT'!$D$6,IF(J187=6,'Equivalencia BH-BMPT'!$D$7,IF(J187=7,'Equivalencia BH-BMPT'!$D$8,IF(J187=8,'Equivalencia BH-BMPT'!$D$9,IF(J187=9,'Equivalencia BH-BMPT'!$D$10,IF(J187=10,'Equivalencia BH-BMPT'!$D$11,IF(J187=11,'Equivalencia BH-BMPT'!$D$12,IF(J187=12,'Equivalencia BH-BMPT'!$D$13,IF(J187=13,'Equivalencia BH-BMPT'!$D$14,IF(J187=14,'Equivalencia BH-BMPT'!$D$15,IF(J187=15,'Equivalencia BH-BMPT'!$D$16,IF(J187=16,'Equivalencia BH-BMPT'!$D$17,IF(J187=17,'Equivalencia BH-BMPT'!$D$18,IF(J187=18,'Equivalencia BH-BMPT'!$D$19,IF(J187=19,'Equivalencia BH-BMPT'!$D$20,IF(J187=20,'Equivalencia BH-BMPT'!$D$21,IF(J187=21,'Equivalencia BH-BMPT'!$D$22,IF(J187=22,'Equivalencia BH-BMPT'!$D$23,IF(J187=23,'Equivalencia BH-BMPT'!#REF!,IF(J187=24,'Equivalencia BH-BMPT'!$D$25,IF(J187=25,'Equivalencia BH-BMPT'!$D$26,IF(J187=26,'Equivalencia BH-BMPT'!$D$27,IF(J187=27,'Equivalencia BH-BMPT'!$D$28,IF(J187=28,'Equivalencia BH-BMPT'!$D$29,IF(J187=29,'Equivalencia BH-BMPT'!$D$30,IF(J187=30,'Equivalencia BH-BMPT'!$D$31,IF(J187=31,'Equivalencia BH-BMPT'!$D$32,IF(J187=32,'Equivalencia BH-BMPT'!$D$33,IF(J187=33,'Equivalencia BH-BMPT'!$D$34,IF(J187=34,'Equivalencia BH-BMPT'!$D$35,IF(J187=35,'Equivalencia BH-BMPT'!$D$36,IF(J187=36,'Equivalencia BH-BMPT'!$D$37,IF(J187=37,'Equivalencia BH-BMPT'!$D$38,IF(J187=38,'Equivalencia BH-BMPT'!#REF!,IF(J187=39,'Equivalencia BH-BMPT'!$D$40,IF(J187=40,'Equivalencia BH-BMPT'!$D$41,IF(J187=41,'Equivalencia BH-BMPT'!$D$42,IF(J187=42,'Equivalencia BH-BMPT'!$D$43,IF(J187=43,'Equivalencia BH-BMPT'!$D$44,IF(J187=44,'Equivalencia BH-BMPT'!$D$45,IF(J187=45,'Equivalencia BH-BMPT'!$D$46,"No ha seleccionado un número de programa")))))))))))))))))))))))))))))))))))))))))))))</f>
        <v>Gobernanza e influencia local, regional e internacional</v>
      </c>
      <c r="L187" s="147" t="s">
        <v>282</v>
      </c>
      <c r="M187" s="142">
        <v>19261809</v>
      </c>
      <c r="N187" s="148" t="s">
        <v>676</v>
      </c>
      <c r="O187" s="149">
        <v>24533333</v>
      </c>
      <c r="P187" s="150"/>
      <c r="Q187" s="151"/>
      <c r="R187" s="151">
        <v>1</v>
      </c>
      <c r="S187" s="151">
        <v>6400000</v>
      </c>
      <c r="T187" s="149">
        <f t="shared" si="17"/>
        <v>30933333</v>
      </c>
      <c r="U187" s="149">
        <v>18133333</v>
      </c>
      <c r="V187" s="152">
        <v>43343</v>
      </c>
      <c r="W187" s="152">
        <v>43349</v>
      </c>
      <c r="X187" s="152">
        <v>43465</v>
      </c>
      <c r="Y187" s="142">
        <v>116</v>
      </c>
      <c r="Z187" s="142"/>
      <c r="AA187" s="153"/>
      <c r="AB187" s="142"/>
      <c r="AC187" s="142" t="s">
        <v>963</v>
      </c>
      <c r="AD187" s="142"/>
      <c r="AE187" s="142"/>
      <c r="AF187" s="154">
        <f t="shared" si="11"/>
        <v>0.58620689209274668</v>
      </c>
      <c r="AG187" s="155"/>
      <c r="AH187" s="155" t="b">
        <f t="shared" si="10"/>
        <v>0</v>
      </c>
      <c r="AI187" s="156">
        <f t="shared" si="18"/>
        <v>116</v>
      </c>
      <c r="AJ187" s="158"/>
      <c r="AK187" s="156"/>
    </row>
    <row r="188" spans="1:37" s="157" customFormat="1" ht="44.25" customHeight="1" thickBot="1" x14ac:dyDescent="0.3">
      <c r="A188" s="142">
        <v>182</v>
      </c>
      <c r="B188" s="142">
        <v>2018</v>
      </c>
      <c r="C188" s="143" t="s">
        <v>970</v>
      </c>
      <c r="D188" s="142">
        <v>5</v>
      </c>
      <c r="E188" s="143" t="str">
        <f>IF(D188=1,'Tipo '!$B$2,IF(D188=2,'Tipo '!$B$3,IF(D188=3,'Tipo '!$B$4,IF(D188=4,'Tipo '!$B$5,IF(D188=5,'Tipo '!$B$6,IF(D188=6,'Tipo '!$B$7,IF(D188=7,'Tipo '!$B$8,IF(D188=8,'Tipo '!$B$9,IF(D188=9,'Tipo '!$B$10,IF(D188=10,'Tipo '!$B$11,IF(D188=11,'Tipo '!$B$12,IF(D188=12,'Tipo '!$B$13,IF(D188=13,'Tipo '!$B$14,IF(D188=14,'Tipo '!$B$15,IF(D188=15,'Tipo '!$B$16,IF(D188=16,'Tipo '!$B$17,IF(D188=17,'Tipo '!$B$18,IF(D188=18,'Tipo '!$B$19,IF(D188=19,'Tipo '!$B$20,IF(D188=20,'Tipo '!$B$21,"No ha seleccionado un tipo de contrato válido"))))))))))))))))))))</f>
        <v>CONTRATOS DE PRESTACIÓN DE SERVICIOS PROFESIONALES Y DE APOYO A LA GESTIÓN</v>
      </c>
      <c r="F188" s="143" t="s">
        <v>107</v>
      </c>
      <c r="G188" s="143" t="s">
        <v>116</v>
      </c>
      <c r="H188" s="144" t="s">
        <v>453</v>
      </c>
      <c r="I188" s="144" t="s">
        <v>163</v>
      </c>
      <c r="J188" s="145">
        <v>45</v>
      </c>
      <c r="K188" s="146" t="str">
        <f>IF(J188=1,'Equivalencia BH-BMPT'!$D$2,IF(J188=2,'Equivalencia BH-BMPT'!$D$3,IF(J188=3,'Equivalencia BH-BMPT'!$D$4,IF(J188=4,'Equivalencia BH-BMPT'!$D$5,IF(J188=5,'Equivalencia BH-BMPT'!$D$6,IF(J188=6,'Equivalencia BH-BMPT'!$D$7,IF(J188=7,'Equivalencia BH-BMPT'!$D$8,IF(J188=8,'Equivalencia BH-BMPT'!$D$9,IF(J188=9,'Equivalencia BH-BMPT'!$D$10,IF(J188=10,'Equivalencia BH-BMPT'!$D$11,IF(J188=11,'Equivalencia BH-BMPT'!$D$12,IF(J188=12,'Equivalencia BH-BMPT'!$D$13,IF(J188=13,'Equivalencia BH-BMPT'!$D$14,IF(J188=14,'Equivalencia BH-BMPT'!$D$15,IF(J188=15,'Equivalencia BH-BMPT'!$D$16,IF(J188=16,'Equivalencia BH-BMPT'!$D$17,IF(J188=17,'Equivalencia BH-BMPT'!$D$18,IF(J188=18,'Equivalencia BH-BMPT'!$D$19,IF(J188=19,'Equivalencia BH-BMPT'!$D$20,IF(J188=20,'Equivalencia BH-BMPT'!$D$21,IF(J188=21,'Equivalencia BH-BMPT'!$D$22,IF(J188=22,'Equivalencia BH-BMPT'!$D$23,IF(J188=23,'Equivalencia BH-BMPT'!#REF!,IF(J188=24,'Equivalencia BH-BMPT'!$D$25,IF(J188=25,'Equivalencia BH-BMPT'!$D$26,IF(J188=26,'Equivalencia BH-BMPT'!$D$27,IF(J188=27,'Equivalencia BH-BMPT'!$D$28,IF(J188=28,'Equivalencia BH-BMPT'!$D$29,IF(J188=29,'Equivalencia BH-BMPT'!$D$30,IF(J188=30,'Equivalencia BH-BMPT'!$D$31,IF(J188=31,'Equivalencia BH-BMPT'!$D$32,IF(J188=32,'Equivalencia BH-BMPT'!$D$33,IF(J188=33,'Equivalencia BH-BMPT'!$D$34,IF(J188=34,'Equivalencia BH-BMPT'!$D$35,IF(J188=35,'Equivalencia BH-BMPT'!$D$36,IF(J188=36,'Equivalencia BH-BMPT'!$D$37,IF(J188=37,'Equivalencia BH-BMPT'!$D$38,IF(J188=38,'Equivalencia BH-BMPT'!#REF!,IF(J188=39,'Equivalencia BH-BMPT'!$D$40,IF(J188=40,'Equivalencia BH-BMPT'!$D$41,IF(J188=41,'Equivalencia BH-BMPT'!$D$42,IF(J188=42,'Equivalencia BH-BMPT'!$D$43,IF(J188=43,'Equivalencia BH-BMPT'!$D$44,IF(J188=44,'Equivalencia BH-BMPT'!$D$45,IF(J188=45,'Equivalencia BH-BMPT'!$D$46,"No ha seleccionado un número de programa")))))))))))))))))))))))))))))))))))))))))))))</f>
        <v>Gobernanza e influencia local, regional e internacional</v>
      </c>
      <c r="L188" s="147" t="s">
        <v>282</v>
      </c>
      <c r="M188" s="142">
        <v>79996671</v>
      </c>
      <c r="N188" s="148" t="s">
        <v>637</v>
      </c>
      <c r="O188" s="149">
        <v>23200000</v>
      </c>
      <c r="P188" s="150"/>
      <c r="Q188" s="151"/>
      <c r="R188" s="151">
        <v>1</v>
      </c>
      <c r="S188" s="151">
        <v>4000000</v>
      </c>
      <c r="T188" s="149">
        <f t="shared" si="17"/>
        <v>27200000</v>
      </c>
      <c r="U188" s="149">
        <v>23200000</v>
      </c>
      <c r="V188" s="152">
        <v>43347</v>
      </c>
      <c r="W188" s="152">
        <v>43348</v>
      </c>
      <c r="X188" s="152">
        <v>43465</v>
      </c>
      <c r="Y188" s="142">
        <v>117</v>
      </c>
      <c r="Z188" s="142"/>
      <c r="AA188" s="153"/>
      <c r="AB188" s="142"/>
      <c r="AC188" s="142" t="s">
        <v>963</v>
      </c>
      <c r="AD188" s="142"/>
      <c r="AE188" s="142"/>
      <c r="AF188" s="154">
        <f t="shared" si="11"/>
        <v>0.8529411764705882</v>
      </c>
      <c r="AG188" s="155"/>
      <c r="AH188" s="155" t="b">
        <f t="shared" si="10"/>
        <v>0</v>
      </c>
      <c r="AI188" s="156">
        <f t="shared" si="18"/>
        <v>117</v>
      </c>
      <c r="AJ188" s="158"/>
      <c r="AK188" s="156"/>
    </row>
    <row r="189" spans="1:37" s="157" customFormat="1" ht="44.25" customHeight="1" thickBot="1" x14ac:dyDescent="0.3">
      <c r="A189" s="142">
        <v>184</v>
      </c>
      <c r="B189" s="142">
        <v>2018</v>
      </c>
      <c r="C189" s="143" t="s">
        <v>971</v>
      </c>
      <c r="D189" s="142">
        <v>5</v>
      </c>
      <c r="E189" s="143" t="str">
        <f>IF(D189=1,'Tipo '!$B$2,IF(D189=2,'Tipo '!$B$3,IF(D189=3,'Tipo '!$B$4,IF(D189=4,'Tipo '!$B$5,IF(D189=5,'Tipo '!$B$6,IF(D189=6,'Tipo '!$B$7,IF(D189=7,'Tipo '!$B$8,IF(D189=8,'Tipo '!$B$9,IF(D189=9,'Tipo '!$B$10,IF(D189=10,'Tipo '!$B$11,IF(D189=11,'Tipo '!$B$12,IF(D189=12,'Tipo '!$B$13,IF(D189=13,'Tipo '!$B$14,IF(D189=14,'Tipo '!$B$15,IF(D189=15,'Tipo '!$B$16,IF(D189=16,'Tipo '!$B$17,IF(D189=17,'Tipo '!$B$18,IF(D189=18,'Tipo '!$B$19,IF(D189=19,'Tipo '!$B$20,IF(D189=20,'Tipo '!$B$21,"No ha seleccionado un tipo de contrato válido"))))))))))))))))))))</f>
        <v>CONTRATOS DE PRESTACIÓN DE SERVICIOS PROFESIONALES Y DE APOYO A LA GESTIÓN</v>
      </c>
      <c r="F189" s="143" t="s">
        <v>107</v>
      </c>
      <c r="G189" s="143" t="s">
        <v>116</v>
      </c>
      <c r="H189" s="144" t="s">
        <v>454</v>
      </c>
      <c r="I189" s="144" t="s">
        <v>163</v>
      </c>
      <c r="J189" s="145">
        <v>45</v>
      </c>
      <c r="K189" s="146" t="str">
        <f>IF(J189=1,'Equivalencia BH-BMPT'!$D$2,IF(J189=2,'Equivalencia BH-BMPT'!$D$3,IF(J189=3,'Equivalencia BH-BMPT'!$D$4,IF(J189=4,'Equivalencia BH-BMPT'!$D$5,IF(J189=5,'Equivalencia BH-BMPT'!$D$6,IF(J189=6,'Equivalencia BH-BMPT'!$D$7,IF(J189=7,'Equivalencia BH-BMPT'!$D$8,IF(J189=8,'Equivalencia BH-BMPT'!$D$9,IF(J189=9,'Equivalencia BH-BMPT'!$D$10,IF(J189=10,'Equivalencia BH-BMPT'!$D$11,IF(J189=11,'Equivalencia BH-BMPT'!$D$12,IF(J189=12,'Equivalencia BH-BMPT'!$D$13,IF(J189=13,'Equivalencia BH-BMPT'!$D$14,IF(J189=14,'Equivalencia BH-BMPT'!$D$15,IF(J189=15,'Equivalencia BH-BMPT'!$D$16,IF(J189=16,'Equivalencia BH-BMPT'!$D$17,IF(J189=17,'Equivalencia BH-BMPT'!$D$18,IF(J189=18,'Equivalencia BH-BMPT'!$D$19,IF(J189=19,'Equivalencia BH-BMPT'!$D$20,IF(J189=20,'Equivalencia BH-BMPT'!$D$21,IF(J189=21,'Equivalencia BH-BMPT'!$D$22,IF(J189=22,'Equivalencia BH-BMPT'!$D$23,IF(J189=23,'Equivalencia BH-BMPT'!#REF!,IF(J189=24,'Equivalencia BH-BMPT'!$D$25,IF(J189=25,'Equivalencia BH-BMPT'!$D$26,IF(J189=26,'Equivalencia BH-BMPT'!$D$27,IF(J189=27,'Equivalencia BH-BMPT'!$D$28,IF(J189=28,'Equivalencia BH-BMPT'!$D$29,IF(J189=29,'Equivalencia BH-BMPT'!$D$30,IF(J189=30,'Equivalencia BH-BMPT'!$D$31,IF(J189=31,'Equivalencia BH-BMPT'!$D$32,IF(J189=32,'Equivalencia BH-BMPT'!$D$33,IF(J189=33,'Equivalencia BH-BMPT'!$D$34,IF(J189=34,'Equivalencia BH-BMPT'!$D$35,IF(J189=35,'Equivalencia BH-BMPT'!$D$36,IF(J189=36,'Equivalencia BH-BMPT'!$D$37,IF(J189=37,'Equivalencia BH-BMPT'!$D$38,IF(J189=38,'Equivalencia BH-BMPT'!#REF!,IF(J189=39,'Equivalencia BH-BMPT'!$D$40,IF(J189=40,'Equivalencia BH-BMPT'!$D$41,IF(J189=41,'Equivalencia BH-BMPT'!$D$42,IF(J189=42,'Equivalencia BH-BMPT'!$D$43,IF(J189=43,'Equivalencia BH-BMPT'!$D$44,IF(J189=44,'Equivalencia BH-BMPT'!$D$45,IF(J189=45,'Equivalencia BH-BMPT'!$D$46,"No ha seleccionado un número de programa")))))))))))))))))))))))))))))))))))))))))))))</f>
        <v>Gobernanza e influencia local, regional e internacional</v>
      </c>
      <c r="L189" s="147" t="s">
        <v>282</v>
      </c>
      <c r="M189" s="142">
        <v>1012399674</v>
      </c>
      <c r="N189" s="148" t="s">
        <v>677</v>
      </c>
      <c r="O189" s="149">
        <v>7993333</v>
      </c>
      <c r="P189" s="150"/>
      <c r="Q189" s="151"/>
      <c r="R189" s="151">
        <v>1</v>
      </c>
      <c r="S189" s="151">
        <v>2200000</v>
      </c>
      <c r="T189" s="149">
        <f t="shared" si="17"/>
        <v>10193333</v>
      </c>
      <c r="U189" s="149">
        <v>7993333</v>
      </c>
      <c r="V189" s="152">
        <v>43350</v>
      </c>
      <c r="W189" s="152">
        <v>43355</v>
      </c>
      <c r="X189" s="152">
        <v>43465</v>
      </c>
      <c r="Y189" s="142">
        <v>110</v>
      </c>
      <c r="Z189" s="142"/>
      <c r="AA189" s="153"/>
      <c r="AB189" s="142"/>
      <c r="AC189" s="142" t="s">
        <v>954</v>
      </c>
      <c r="AD189" s="142"/>
      <c r="AE189" s="142"/>
      <c r="AF189" s="154">
        <f t="shared" si="11"/>
        <v>0.78417265481270948</v>
      </c>
      <c r="AG189" s="155"/>
      <c r="AH189" s="155" t="b">
        <f t="shared" si="10"/>
        <v>0</v>
      </c>
      <c r="AI189" s="156">
        <f t="shared" si="18"/>
        <v>110</v>
      </c>
      <c r="AJ189" s="158"/>
      <c r="AK189" s="156"/>
    </row>
    <row r="190" spans="1:37" s="157" customFormat="1" ht="44.25" customHeight="1" thickBot="1" x14ac:dyDescent="0.3">
      <c r="A190" s="142">
        <v>185</v>
      </c>
      <c r="B190" s="142">
        <v>2018</v>
      </c>
      <c r="C190" s="143" t="s">
        <v>972</v>
      </c>
      <c r="D190" s="142">
        <v>4</v>
      </c>
      <c r="E190" s="143" t="str">
        <f>IF(D190=1,'Tipo '!$B$2,IF(D190=2,'Tipo '!$B$3,IF(D190=3,'Tipo '!$B$4,IF(D190=4,'Tipo '!$B$5,IF(D190=5,'Tipo '!$B$6,IF(D190=6,'Tipo '!$B$7,IF(D190=7,'Tipo '!$B$8,IF(D190=8,'Tipo '!$B$9,IF(D190=9,'Tipo '!$B$10,IF(D190=10,'Tipo '!$B$11,IF(D190=11,'Tipo '!$B$12,IF(D190=12,'Tipo '!$B$13,IF(D190=13,'Tipo '!$B$14,IF(D190=14,'Tipo '!$B$15,IF(D190=15,'Tipo '!$B$16,IF(D190=16,'Tipo '!$B$17,IF(D190=17,'Tipo '!$B$18,IF(D190=18,'Tipo '!$B$19,IF(D190=19,'Tipo '!$B$20,IF(D190=20,'Tipo '!$B$21,"No ha seleccionado un tipo de contrato válido"))))))))))))))))))))</f>
        <v>CONTRATOS DE PRESTACIÓN DE SERVICIOS</v>
      </c>
      <c r="F190" s="143" t="s">
        <v>108</v>
      </c>
      <c r="G190" s="143" t="s">
        <v>125</v>
      </c>
      <c r="H190" s="144" t="s">
        <v>455</v>
      </c>
      <c r="I190" s="144" t="s">
        <v>163</v>
      </c>
      <c r="J190" s="145">
        <v>11</v>
      </c>
      <c r="K190" s="146" t="str">
        <f>IF(J190=1,'Equivalencia BH-BMPT'!$D$2,IF(J190=2,'Equivalencia BH-BMPT'!$D$3,IF(J190=3,'Equivalencia BH-BMPT'!$D$4,IF(J190=4,'Equivalencia BH-BMPT'!$D$5,IF(J190=5,'Equivalencia BH-BMPT'!$D$6,IF(J190=6,'Equivalencia BH-BMPT'!$D$7,IF(J190=7,'Equivalencia BH-BMPT'!$D$8,IF(J190=8,'Equivalencia BH-BMPT'!$D$9,IF(J190=9,'Equivalencia BH-BMPT'!$D$10,IF(J190=10,'Equivalencia BH-BMPT'!$D$11,IF(J190=11,'Equivalencia BH-BMPT'!$D$12,IF(J190=12,'Equivalencia BH-BMPT'!$D$13,IF(J190=13,'Equivalencia BH-BMPT'!$D$14,IF(J190=14,'Equivalencia BH-BMPT'!$D$15,IF(J190=15,'Equivalencia BH-BMPT'!$D$16,IF(J190=16,'Equivalencia BH-BMPT'!$D$17,IF(J190=17,'Equivalencia BH-BMPT'!$D$18,IF(J190=18,'Equivalencia BH-BMPT'!$D$19,IF(J190=19,'Equivalencia BH-BMPT'!$D$20,IF(J190=20,'Equivalencia BH-BMPT'!$D$21,IF(J190=21,'Equivalencia BH-BMPT'!$D$22,IF(J190=22,'Equivalencia BH-BMPT'!$D$23,IF(J190=23,'Equivalencia BH-BMPT'!#REF!,IF(J190=24,'Equivalencia BH-BMPT'!$D$25,IF(J190=25,'Equivalencia BH-BMPT'!$D$26,IF(J190=26,'Equivalencia BH-BMPT'!$D$27,IF(J190=27,'Equivalencia BH-BMPT'!$D$28,IF(J190=28,'Equivalencia BH-BMPT'!$D$29,IF(J190=29,'Equivalencia BH-BMPT'!$D$30,IF(J190=30,'Equivalencia BH-BMPT'!$D$31,IF(J190=31,'Equivalencia BH-BMPT'!$D$32,IF(J190=32,'Equivalencia BH-BMPT'!$D$33,IF(J190=33,'Equivalencia BH-BMPT'!$D$34,IF(J190=34,'Equivalencia BH-BMPT'!$D$35,IF(J190=35,'Equivalencia BH-BMPT'!$D$36,IF(J190=36,'Equivalencia BH-BMPT'!$D$37,IF(J190=37,'Equivalencia BH-BMPT'!$D$38,IF(J190=38,'Equivalencia BH-BMPT'!#REF!,IF(J190=39,'Equivalencia BH-BMPT'!$D$40,IF(J190=40,'Equivalencia BH-BMPT'!$D$41,IF(J190=41,'Equivalencia BH-BMPT'!$D$42,IF(J190=42,'Equivalencia BH-BMPT'!$D$43,IF(J190=43,'Equivalencia BH-BMPT'!$D$44,IF(J190=44,'Equivalencia BH-BMPT'!$D$45,IF(J190=45,'Equivalencia BH-BMPT'!$D$46,"No ha seleccionado un número de programa")))))))))))))))))))))))))))))))))))))))))))))</f>
        <v>Mejores oportunidades para el desarrollo a través de la cultura, la recreación y el deporte</v>
      </c>
      <c r="L190" s="147" t="s">
        <v>756</v>
      </c>
      <c r="M190" s="142">
        <v>900258517</v>
      </c>
      <c r="N190" s="148" t="s">
        <v>678</v>
      </c>
      <c r="O190" s="149">
        <v>97853615</v>
      </c>
      <c r="P190" s="150"/>
      <c r="Q190" s="151"/>
      <c r="R190" s="151"/>
      <c r="S190" s="151"/>
      <c r="T190" s="149">
        <f t="shared" si="17"/>
        <v>97853615</v>
      </c>
      <c r="U190" s="149">
        <v>0</v>
      </c>
      <c r="V190" s="152">
        <v>43361</v>
      </c>
      <c r="W190" s="152">
        <v>43362</v>
      </c>
      <c r="X190" s="152">
        <v>43452</v>
      </c>
      <c r="Y190" s="142">
        <v>90</v>
      </c>
      <c r="Z190" s="142"/>
      <c r="AA190" s="153"/>
      <c r="AB190" s="142"/>
      <c r="AC190" s="142"/>
      <c r="AD190" s="142" t="s">
        <v>954</v>
      </c>
      <c r="AE190" s="142"/>
      <c r="AF190" s="154">
        <f t="shared" si="11"/>
        <v>0</v>
      </c>
      <c r="AG190" s="155"/>
      <c r="AH190" s="155" t="b">
        <f t="shared" si="10"/>
        <v>0</v>
      </c>
      <c r="AI190" s="156">
        <f t="shared" si="18"/>
        <v>90</v>
      </c>
      <c r="AJ190" s="158"/>
      <c r="AK190" s="156"/>
    </row>
    <row r="191" spans="1:37" s="157" customFormat="1" ht="44.25" customHeight="1" thickBot="1" x14ac:dyDescent="0.3">
      <c r="A191" s="142">
        <v>186</v>
      </c>
      <c r="B191" s="142">
        <v>2018</v>
      </c>
      <c r="C191" s="143" t="s">
        <v>973</v>
      </c>
      <c r="D191" s="142">
        <v>4</v>
      </c>
      <c r="E191" s="143" t="str">
        <f>IF(D191=1,'Tipo '!$B$2,IF(D191=2,'Tipo '!$B$3,IF(D191=3,'Tipo '!$B$4,IF(D191=4,'Tipo '!$B$5,IF(D191=5,'Tipo '!$B$6,IF(D191=6,'Tipo '!$B$7,IF(D191=7,'Tipo '!$B$8,IF(D191=8,'Tipo '!$B$9,IF(D191=9,'Tipo '!$B$10,IF(D191=10,'Tipo '!$B$11,IF(D191=11,'Tipo '!$B$12,IF(D191=12,'Tipo '!$B$13,IF(D191=13,'Tipo '!$B$14,IF(D191=14,'Tipo '!$B$15,IF(D191=15,'Tipo '!$B$16,IF(D191=16,'Tipo '!$B$17,IF(D191=17,'Tipo '!$B$18,IF(D191=18,'Tipo '!$B$19,IF(D191=19,'Tipo '!$B$20,IF(D191=20,'Tipo '!$B$21,"No ha seleccionado un tipo de contrato válido"))))))))))))))))))))</f>
        <v>CONTRATOS DE PRESTACIÓN DE SERVICIOS</v>
      </c>
      <c r="F191" s="143" t="s">
        <v>104</v>
      </c>
      <c r="G191" s="143" t="s">
        <v>121</v>
      </c>
      <c r="H191" s="144" t="s">
        <v>456</v>
      </c>
      <c r="I191" s="144" t="s">
        <v>163</v>
      </c>
      <c r="J191" s="145">
        <v>19</v>
      </c>
      <c r="K191" s="146" t="str">
        <f>IF(J191=1,'Equivalencia BH-BMPT'!$D$2,IF(J191=2,'Equivalencia BH-BMPT'!$D$3,IF(J191=3,'Equivalencia BH-BMPT'!$D$4,IF(J191=4,'Equivalencia BH-BMPT'!$D$5,IF(J191=5,'Equivalencia BH-BMPT'!$D$6,IF(J191=6,'Equivalencia BH-BMPT'!$D$7,IF(J191=7,'Equivalencia BH-BMPT'!$D$8,IF(J191=8,'Equivalencia BH-BMPT'!$D$9,IF(J191=9,'Equivalencia BH-BMPT'!$D$10,IF(J191=10,'Equivalencia BH-BMPT'!$D$11,IF(J191=11,'Equivalencia BH-BMPT'!$D$12,IF(J191=12,'Equivalencia BH-BMPT'!$D$13,IF(J191=13,'Equivalencia BH-BMPT'!$D$14,IF(J191=14,'Equivalencia BH-BMPT'!$D$15,IF(J191=15,'Equivalencia BH-BMPT'!$D$16,IF(J191=16,'Equivalencia BH-BMPT'!$D$17,IF(J191=17,'Equivalencia BH-BMPT'!$D$18,IF(J191=18,'Equivalencia BH-BMPT'!$D$19,IF(J191=19,'Equivalencia BH-BMPT'!$D$20,IF(J191=20,'Equivalencia BH-BMPT'!$D$21,IF(J191=21,'Equivalencia BH-BMPT'!$D$22,IF(J191=22,'Equivalencia BH-BMPT'!$D$23,IF(J191=23,'Equivalencia BH-BMPT'!#REF!,IF(J191=24,'Equivalencia BH-BMPT'!$D$25,IF(J191=25,'Equivalencia BH-BMPT'!$D$26,IF(J191=26,'Equivalencia BH-BMPT'!$D$27,IF(J191=27,'Equivalencia BH-BMPT'!$D$28,IF(J191=28,'Equivalencia BH-BMPT'!$D$29,IF(J191=29,'Equivalencia BH-BMPT'!$D$30,IF(J191=30,'Equivalencia BH-BMPT'!$D$31,IF(J191=31,'Equivalencia BH-BMPT'!$D$32,IF(J191=32,'Equivalencia BH-BMPT'!$D$33,IF(J191=33,'Equivalencia BH-BMPT'!$D$34,IF(J191=34,'Equivalencia BH-BMPT'!$D$35,IF(J191=35,'Equivalencia BH-BMPT'!$D$36,IF(J191=36,'Equivalencia BH-BMPT'!$D$37,IF(J191=37,'Equivalencia BH-BMPT'!$D$38,IF(J191=38,'Equivalencia BH-BMPT'!#REF!,IF(J191=39,'Equivalencia BH-BMPT'!$D$40,IF(J191=40,'Equivalencia BH-BMPT'!$D$41,IF(J191=41,'Equivalencia BH-BMPT'!$D$42,IF(J191=42,'Equivalencia BH-BMPT'!$D$43,IF(J191=43,'Equivalencia BH-BMPT'!$D$44,IF(J191=44,'Equivalencia BH-BMPT'!$D$45,IF(J191=45,'Equivalencia BH-BMPT'!$D$46,"No ha seleccionado un número de programa")))))))))))))))))))))))))))))))))))))))))))))</f>
        <v>Seguridad y convivencia para todos</v>
      </c>
      <c r="L191" s="147" t="s">
        <v>759</v>
      </c>
      <c r="M191" s="142">
        <v>1022323197</v>
      </c>
      <c r="N191" s="148" t="s">
        <v>667</v>
      </c>
      <c r="O191" s="149">
        <v>14347235</v>
      </c>
      <c r="P191" s="150"/>
      <c r="Q191" s="151"/>
      <c r="R191" s="151"/>
      <c r="S191" s="151"/>
      <c r="T191" s="149">
        <f t="shared" si="17"/>
        <v>14347235</v>
      </c>
      <c r="U191" s="149">
        <v>14347235</v>
      </c>
      <c r="V191" s="152">
        <v>43363</v>
      </c>
      <c r="W191" s="152">
        <v>43363</v>
      </c>
      <c r="X191" s="152">
        <v>43372</v>
      </c>
      <c r="Y191" s="142">
        <v>9</v>
      </c>
      <c r="Z191" s="142"/>
      <c r="AA191" s="153"/>
      <c r="AB191" s="142"/>
      <c r="AC191" s="142"/>
      <c r="AD191" s="142" t="s">
        <v>954</v>
      </c>
      <c r="AE191" s="142"/>
      <c r="AF191" s="154">
        <f t="shared" si="11"/>
        <v>1</v>
      </c>
      <c r="AG191" s="155"/>
      <c r="AH191" s="155" t="b">
        <f t="shared" si="10"/>
        <v>0</v>
      </c>
      <c r="AI191" s="156">
        <f t="shared" si="18"/>
        <v>9</v>
      </c>
      <c r="AJ191" s="158"/>
      <c r="AK191" s="156"/>
    </row>
    <row r="192" spans="1:37" s="157" customFormat="1" ht="44.25" customHeight="1" thickBot="1" x14ac:dyDescent="0.3">
      <c r="A192" s="142">
        <v>188</v>
      </c>
      <c r="B192" s="142">
        <v>2018</v>
      </c>
      <c r="C192" s="143" t="s">
        <v>974</v>
      </c>
      <c r="D192" s="142">
        <v>8</v>
      </c>
      <c r="E192" s="143" t="str">
        <f>IF(D192=1,'Tipo '!$B$2,IF(D192=2,'Tipo '!$B$3,IF(D192=3,'Tipo '!$B$4,IF(D192=4,'Tipo '!$B$5,IF(D192=5,'Tipo '!$B$6,IF(D192=6,'Tipo '!$B$7,IF(D192=7,'Tipo '!$B$8,IF(D192=8,'Tipo '!$B$9,IF(D192=9,'Tipo '!$B$10,IF(D192=10,'Tipo '!$B$11,IF(D192=11,'Tipo '!$B$12,IF(D192=12,'Tipo '!$B$13,IF(D192=13,'Tipo '!$B$14,IF(D192=14,'Tipo '!$B$15,IF(D192=15,'Tipo '!$B$16,IF(D192=16,'Tipo '!$B$17,IF(D192=17,'Tipo '!$B$18,IF(D192=18,'Tipo '!$B$19,IF(D192=19,'Tipo '!$B$20,IF(D192=20,'Tipo '!$B$21,"No ha seleccionado un tipo de contrato válido"))))))))))))))))))))</f>
        <v>ARRENDAMIENTO DE BIENES MUEBLES</v>
      </c>
      <c r="F192" s="143" t="s">
        <v>104</v>
      </c>
      <c r="G192" s="143" t="s">
        <v>121</v>
      </c>
      <c r="H192" s="144" t="s">
        <v>457</v>
      </c>
      <c r="I192" s="144" t="s">
        <v>162</v>
      </c>
      <c r="J192" s="145">
        <v>0</v>
      </c>
      <c r="K192" s="146" t="str">
        <f>IF(J192=1,'Equivalencia BH-BMPT'!$D$2,IF(J192=2,'Equivalencia BH-BMPT'!$D$3,IF(J192=3,'Equivalencia BH-BMPT'!$D$4,IF(J192=4,'Equivalencia BH-BMPT'!$D$5,IF(J192=5,'Equivalencia BH-BMPT'!$D$6,IF(J192=6,'Equivalencia BH-BMPT'!$D$7,IF(J192=7,'Equivalencia BH-BMPT'!$D$8,IF(J192=8,'Equivalencia BH-BMPT'!$D$9,IF(J192=9,'Equivalencia BH-BMPT'!$D$10,IF(J192=10,'Equivalencia BH-BMPT'!$D$11,IF(J192=11,'Equivalencia BH-BMPT'!$D$12,IF(J192=12,'Equivalencia BH-BMPT'!$D$13,IF(J192=13,'Equivalencia BH-BMPT'!$D$14,IF(J192=14,'Equivalencia BH-BMPT'!$D$15,IF(J192=15,'Equivalencia BH-BMPT'!$D$16,IF(J192=16,'Equivalencia BH-BMPT'!$D$17,IF(J192=17,'Equivalencia BH-BMPT'!$D$18,IF(J192=18,'Equivalencia BH-BMPT'!$D$19,IF(J192=19,'Equivalencia BH-BMPT'!$D$20,IF(J192=20,'Equivalencia BH-BMPT'!$D$21,IF(J192=21,'Equivalencia BH-BMPT'!$D$22,IF(J192=22,'Equivalencia BH-BMPT'!$D$23,IF(J192=23,'Equivalencia BH-BMPT'!#REF!,IF(J192=24,'Equivalencia BH-BMPT'!$D$25,IF(J192=25,'Equivalencia BH-BMPT'!$D$26,IF(J192=26,'Equivalencia BH-BMPT'!$D$27,IF(J192=27,'Equivalencia BH-BMPT'!$D$28,IF(J192=28,'Equivalencia BH-BMPT'!$D$29,IF(J192=29,'Equivalencia BH-BMPT'!$D$30,IF(J192=30,'Equivalencia BH-BMPT'!$D$31,IF(J192=31,'Equivalencia BH-BMPT'!$D$32,IF(J192=32,'Equivalencia BH-BMPT'!$D$33,IF(J192=33,'Equivalencia BH-BMPT'!$D$34,IF(J192=34,'Equivalencia BH-BMPT'!$D$35,IF(J192=35,'Equivalencia BH-BMPT'!$D$36,IF(J192=36,'Equivalencia BH-BMPT'!$D$37,IF(J192=37,'Equivalencia BH-BMPT'!$D$38,IF(J192=38,'Equivalencia BH-BMPT'!#REF!,IF(J192=39,'Equivalencia BH-BMPT'!$D$40,IF(J192=40,'Equivalencia BH-BMPT'!$D$41,IF(J192=41,'Equivalencia BH-BMPT'!$D$42,IF(J192=42,'Equivalencia BH-BMPT'!$D$43,IF(J192=43,'Equivalencia BH-BMPT'!$D$44,IF(J192=44,'Equivalencia BH-BMPT'!$D$45,IF(J192=45,'Equivalencia BH-BMPT'!$D$46,"No ha seleccionado un número de programa")))))))))))))))))))))))))))))))))))))))))))))</f>
        <v>No ha seleccionado un número de programa</v>
      </c>
      <c r="L192" s="147" t="s">
        <v>290</v>
      </c>
      <c r="M192" s="142">
        <v>830053669</v>
      </c>
      <c r="N192" s="148" t="s">
        <v>295</v>
      </c>
      <c r="O192" s="149">
        <v>8023200</v>
      </c>
      <c r="P192" s="150"/>
      <c r="Q192" s="151"/>
      <c r="R192" s="151">
        <v>1</v>
      </c>
      <c r="S192" s="151">
        <v>3022380</v>
      </c>
      <c r="T192" s="149">
        <f>O192+S192</f>
        <v>11045580</v>
      </c>
      <c r="U192" s="149">
        <v>0</v>
      </c>
      <c r="V192" s="152">
        <v>43371</v>
      </c>
      <c r="W192" s="152">
        <v>43374</v>
      </c>
      <c r="X192" s="152">
        <v>43496</v>
      </c>
      <c r="Y192" s="142">
        <v>122</v>
      </c>
      <c r="Z192" s="142"/>
      <c r="AA192" s="153"/>
      <c r="AB192" s="142"/>
      <c r="AC192" s="142" t="s">
        <v>954</v>
      </c>
      <c r="AD192" s="142"/>
      <c r="AE192" s="142"/>
      <c r="AF192" s="154">
        <f t="shared" si="11"/>
        <v>0</v>
      </c>
      <c r="AG192" s="155"/>
      <c r="AH192" s="155" t="b">
        <f t="shared" si="10"/>
        <v>1</v>
      </c>
      <c r="AI192" s="156">
        <f t="shared" si="18"/>
        <v>122</v>
      </c>
      <c r="AJ192" s="158"/>
      <c r="AK192" s="156"/>
    </row>
    <row r="193" spans="1:37" s="157" customFormat="1" ht="44.25" customHeight="1" thickBot="1" x14ac:dyDescent="0.3">
      <c r="A193" s="142">
        <v>189</v>
      </c>
      <c r="B193" s="142">
        <v>2018</v>
      </c>
      <c r="C193" s="143" t="s">
        <v>975</v>
      </c>
      <c r="D193" s="142">
        <v>5</v>
      </c>
      <c r="E193" s="143" t="str">
        <f>IF(D193=1,'Tipo '!$B$2,IF(D193=2,'Tipo '!$B$3,IF(D193=3,'Tipo '!$B$4,IF(D193=4,'Tipo '!$B$5,IF(D193=5,'Tipo '!$B$6,IF(D193=6,'Tipo '!$B$7,IF(D193=7,'Tipo '!$B$8,IF(D193=8,'Tipo '!$B$9,IF(D193=9,'Tipo '!$B$10,IF(D193=10,'Tipo '!$B$11,IF(D193=11,'Tipo '!$B$12,IF(D193=12,'Tipo '!$B$13,IF(D193=13,'Tipo '!$B$14,IF(D193=14,'Tipo '!$B$15,IF(D193=15,'Tipo '!$B$16,IF(D193=16,'Tipo '!$B$17,IF(D193=17,'Tipo '!$B$18,IF(D193=18,'Tipo '!$B$19,IF(D193=19,'Tipo '!$B$20,IF(D193=20,'Tipo '!$B$21,"No ha seleccionado un tipo de contrato válido"))))))))))))))))))))</f>
        <v>CONTRATOS DE PRESTACIÓN DE SERVICIOS PROFESIONALES Y DE APOYO A LA GESTIÓN</v>
      </c>
      <c r="F193" s="143" t="s">
        <v>107</v>
      </c>
      <c r="G193" s="143" t="s">
        <v>116</v>
      </c>
      <c r="H193" s="144" t="s">
        <v>458</v>
      </c>
      <c r="I193" s="144" t="s">
        <v>163</v>
      </c>
      <c r="J193" s="145">
        <v>45</v>
      </c>
      <c r="K193" s="146" t="str">
        <f>IF(J193=1,'Equivalencia BH-BMPT'!$D$2,IF(J193=2,'Equivalencia BH-BMPT'!$D$3,IF(J193=3,'Equivalencia BH-BMPT'!$D$4,IF(J193=4,'Equivalencia BH-BMPT'!$D$5,IF(J193=5,'Equivalencia BH-BMPT'!$D$6,IF(J193=6,'Equivalencia BH-BMPT'!$D$7,IF(J193=7,'Equivalencia BH-BMPT'!$D$8,IF(J193=8,'Equivalencia BH-BMPT'!$D$9,IF(J193=9,'Equivalencia BH-BMPT'!$D$10,IF(J193=10,'Equivalencia BH-BMPT'!$D$11,IF(J193=11,'Equivalencia BH-BMPT'!$D$12,IF(J193=12,'Equivalencia BH-BMPT'!$D$13,IF(J193=13,'Equivalencia BH-BMPT'!$D$14,IF(J193=14,'Equivalencia BH-BMPT'!$D$15,IF(J193=15,'Equivalencia BH-BMPT'!$D$16,IF(J193=16,'Equivalencia BH-BMPT'!$D$17,IF(J193=17,'Equivalencia BH-BMPT'!$D$18,IF(J193=18,'Equivalencia BH-BMPT'!$D$19,IF(J193=19,'Equivalencia BH-BMPT'!$D$20,IF(J193=20,'Equivalencia BH-BMPT'!$D$21,IF(J193=21,'Equivalencia BH-BMPT'!$D$22,IF(J193=22,'Equivalencia BH-BMPT'!$D$23,IF(J193=23,'Equivalencia BH-BMPT'!#REF!,IF(J193=24,'Equivalencia BH-BMPT'!$D$25,IF(J193=25,'Equivalencia BH-BMPT'!$D$26,IF(J193=26,'Equivalencia BH-BMPT'!$D$27,IF(J193=27,'Equivalencia BH-BMPT'!$D$28,IF(J193=28,'Equivalencia BH-BMPT'!$D$29,IF(J193=29,'Equivalencia BH-BMPT'!$D$30,IF(J193=30,'Equivalencia BH-BMPT'!$D$31,IF(J193=31,'Equivalencia BH-BMPT'!$D$32,IF(J193=32,'Equivalencia BH-BMPT'!$D$33,IF(J193=33,'Equivalencia BH-BMPT'!$D$34,IF(J193=34,'Equivalencia BH-BMPT'!$D$35,IF(J193=35,'Equivalencia BH-BMPT'!$D$36,IF(J193=36,'Equivalencia BH-BMPT'!$D$37,IF(J193=37,'Equivalencia BH-BMPT'!$D$38,IF(J193=38,'Equivalencia BH-BMPT'!#REF!,IF(J193=39,'Equivalencia BH-BMPT'!$D$40,IF(J193=40,'Equivalencia BH-BMPT'!$D$41,IF(J193=41,'Equivalencia BH-BMPT'!$D$42,IF(J193=42,'Equivalencia BH-BMPT'!$D$43,IF(J193=43,'Equivalencia BH-BMPT'!$D$44,IF(J193=44,'Equivalencia BH-BMPT'!$D$45,IF(J193=45,'Equivalencia BH-BMPT'!$D$46,"No ha seleccionado un número de programa")))))))))))))))))))))))))))))))))))))))))))))</f>
        <v>Gobernanza e influencia local, regional e internacional</v>
      </c>
      <c r="L193" s="147" t="s">
        <v>282</v>
      </c>
      <c r="M193" s="142">
        <v>52466772</v>
      </c>
      <c r="N193" s="148" t="s">
        <v>679</v>
      </c>
      <c r="O193" s="149">
        <v>5485333</v>
      </c>
      <c r="P193" s="150"/>
      <c r="Q193" s="151"/>
      <c r="R193" s="151">
        <v>1</v>
      </c>
      <c r="S193" s="151">
        <v>1246666</v>
      </c>
      <c r="T193" s="149">
        <f t="shared" ref="T193:T197" si="19">$O193+$S193</f>
        <v>6731999</v>
      </c>
      <c r="U193" s="149">
        <v>3553000</v>
      </c>
      <c r="V193" s="152">
        <v>43375</v>
      </c>
      <c r="W193" s="152">
        <v>43377</v>
      </c>
      <c r="X193" s="152">
        <v>43465</v>
      </c>
      <c r="Y193" s="142">
        <v>88</v>
      </c>
      <c r="Z193" s="142"/>
      <c r="AA193" s="153"/>
      <c r="AB193" s="142"/>
      <c r="AC193" s="142" t="s">
        <v>954</v>
      </c>
      <c r="AD193" s="142"/>
      <c r="AE193" s="142"/>
      <c r="AF193" s="154">
        <f t="shared" si="11"/>
        <v>0.52777785617615214</v>
      </c>
      <c r="AG193" s="155"/>
      <c r="AH193" s="155" t="b">
        <f t="shared" si="10"/>
        <v>0</v>
      </c>
      <c r="AI193" s="156">
        <f t="shared" si="18"/>
        <v>88</v>
      </c>
      <c r="AJ193" s="158"/>
      <c r="AK193" s="156"/>
    </row>
    <row r="194" spans="1:37" s="157" customFormat="1" ht="44.25" customHeight="1" thickBot="1" x14ac:dyDescent="0.3">
      <c r="A194" s="142">
        <v>190</v>
      </c>
      <c r="B194" s="142">
        <v>2018</v>
      </c>
      <c r="C194" s="143" t="s">
        <v>976</v>
      </c>
      <c r="D194" s="142">
        <v>5</v>
      </c>
      <c r="E194" s="143" t="str">
        <f>IF(D194=1,'Tipo '!$B$2,IF(D194=2,'Tipo '!$B$3,IF(D194=3,'Tipo '!$B$4,IF(D194=4,'Tipo '!$B$5,IF(D194=5,'Tipo '!$B$6,IF(D194=6,'Tipo '!$B$7,IF(D194=7,'Tipo '!$B$8,IF(D194=8,'Tipo '!$B$9,IF(D194=9,'Tipo '!$B$10,IF(D194=10,'Tipo '!$B$11,IF(D194=11,'Tipo '!$B$12,IF(D194=12,'Tipo '!$B$13,IF(D194=13,'Tipo '!$B$14,IF(D194=14,'Tipo '!$B$15,IF(D194=15,'Tipo '!$B$16,IF(D194=16,'Tipo '!$B$17,IF(D194=17,'Tipo '!$B$18,IF(D194=18,'Tipo '!$B$19,IF(D194=19,'Tipo '!$B$20,IF(D194=20,'Tipo '!$B$21,"No ha seleccionado un tipo de contrato válido"))))))))))))))))))))</f>
        <v>CONTRATOS DE PRESTACIÓN DE SERVICIOS PROFESIONALES Y DE APOYO A LA GESTIÓN</v>
      </c>
      <c r="F194" s="143" t="s">
        <v>107</v>
      </c>
      <c r="G194" s="143" t="s">
        <v>116</v>
      </c>
      <c r="H194" s="144" t="s">
        <v>459</v>
      </c>
      <c r="I194" s="144" t="s">
        <v>163</v>
      </c>
      <c r="J194" s="145">
        <v>45</v>
      </c>
      <c r="K194" s="146" t="str">
        <f>IF(J194=1,'Equivalencia BH-BMPT'!$D$2,IF(J194=2,'Equivalencia BH-BMPT'!$D$3,IF(J194=3,'Equivalencia BH-BMPT'!$D$4,IF(J194=4,'Equivalencia BH-BMPT'!$D$5,IF(J194=5,'Equivalencia BH-BMPT'!$D$6,IF(J194=6,'Equivalencia BH-BMPT'!$D$7,IF(J194=7,'Equivalencia BH-BMPT'!$D$8,IF(J194=8,'Equivalencia BH-BMPT'!$D$9,IF(J194=9,'Equivalencia BH-BMPT'!$D$10,IF(J194=10,'Equivalencia BH-BMPT'!$D$11,IF(J194=11,'Equivalencia BH-BMPT'!$D$12,IF(J194=12,'Equivalencia BH-BMPT'!$D$13,IF(J194=13,'Equivalencia BH-BMPT'!$D$14,IF(J194=14,'Equivalencia BH-BMPT'!$D$15,IF(J194=15,'Equivalencia BH-BMPT'!$D$16,IF(J194=16,'Equivalencia BH-BMPT'!$D$17,IF(J194=17,'Equivalencia BH-BMPT'!$D$18,IF(J194=18,'Equivalencia BH-BMPT'!$D$19,IF(J194=19,'Equivalencia BH-BMPT'!$D$20,IF(J194=20,'Equivalencia BH-BMPT'!$D$21,IF(J194=21,'Equivalencia BH-BMPT'!$D$22,IF(J194=22,'Equivalencia BH-BMPT'!$D$23,IF(J194=23,'Equivalencia BH-BMPT'!#REF!,IF(J194=24,'Equivalencia BH-BMPT'!$D$25,IF(J194=25,'Equivalencia BH-BMPT'!$D$26,IF(J194=26,'Equivalencia BH-BMPT'!$D$27,IF(J194=27,'Equivalencia BH-BMPT'!$D$28,IF(J194=28,'Equivalencia BH-BMPT'!$D$29,IF(J194=29,'Equivalencia BH-BMPT'!$D$30,IF(J194=30,'Equivalencia BH-BMPT'!$D$31,IF(J194=31,'Equivalencia BH-BMPT'!$D$32,IF(J194=32,'Equivalencia BH-BMPT'!$D$33,IF(J194=33,'Equivalencia BH-BMPT'!$D$34,IF(J194=34,'Equivalencia BH-BMPT'!$D$35,IF(J194=35,'Equivalencia BH-BMPT'!$D$36,IF(J194=36,'Equivalencia BH-BMPT'!$D$37,IF(J194=37,'Equivalencia BH-BMPT'!$D$38,IF(J194=38,'Equivalencia BH-BMPT'!#REF!,IF(J194=39,'Equivalencia BH-BMPT'!$D$40,IF(J194=40,'Equivalencia BH-BMPT'!$D$41,IF(J194=41,'Equivalencia BH-BMPT'!$D$42,IF(J194=42,'Equivalencia BH-BMPT'!$D$43,IF(J194=43,'Equivalencia BH-BMPT'!$D$44,IF(J194=44,'Equivalencia BH-BMPT'!$D$45,IF(J194=45,'Equivalencia BH-BMPT'!$D$46,"No ha seleccionado un número de programa")))))))))))))))))))))))))))))))))))))))))))))</f>
        <v>Gobernanza e influencia local, regional e internacional</v>
      </c>
      <c r="L194" s="147" t="s">
        <v>282</v>
      </c>
      <c r="M194" s="142">
        <v>80385548</v>
      </c>
      <c r="N194" s="148" t="s">
        <v>680</v>
      </c>
      <c r="O194" s="149">
        <v>13695000</v>
      </c>
      <c r="P194" s="150"/>
      <c r="Q194" s="151"/>
      <c r="R194" s="151">
        <v>1</v>
      </c>
      <c r="S194" s="157">
        <v>3300000</v>
      </c>
      <c r="T194" s="149">
        <f t="shared" si="19"/>
        <v>16995000</v>
      </c>
      <c r="U194" s="149">
        <v>13530000</v>
      </c>
      <c r="V194" s="152">
        <v>43377</v>
      </c>
      <c r="W194" s="152">
        <v>43382</v>
      </c>
      <c r="X194" s="152">
        <v>43465</v>
      </c>
      <c r="Y194" s="142">
        <v>83</v>
      </c>
      <c r="Z194" s="142"/>
      <c r="AA194" s="153"/>
      <c r="AB194" s="142"/>
      <c r="AC194" s="142" t="s">
        <v>954</v>
      </c>
      <c r="AD194" s="142"/>
      <c r="AE194" s="142"/>
      <c r="AF194" s="154">
        <f t="shared" si="11"/>
        <v>0.79611650485436891</v>
      </c>
      <c r="AG194" s="155"/>
      <c r="AH194" s="155" t="b">
        <f t="shared" si="10"/>
        <v>0</v>
      </c>
      <c r="AI194" s="156">
        <f t="shared" si="18"/>
        <v>83</v>
      </c>
      <c r="AJ194" s="158"/>
      <c r="AK194" s="156"/>
    </row>
    <row r="195" spans="1:37" s="157" customFormat="1" ht="44.25" customHeight="1" thickBot="1" x14ac:dyDescent="0.3">
      <c r="A195" s="142">
        <v>191</v>
      </c>
      <c r="B195" s="142">
        <v>2018</v>
      </c>
      <c r="C195" s="143" t="s">
        <v>977</v>
      </c>
      <c r="D195" s="142">
        <v>5</v>
      </c>
      <c r="E195" s="143" t="str">
        <f>IF(D195=1,'Tipo '!$B$2,IF(D195=2,'Tipo '!$B$3,IF(D195=3,'Tipo '!$B$4,IF(D195=4,'Tipo '!$B$5,IF(D195=5,'Tipo '!$B$6,IF(D195=6,'Tipo '!$B$7,IF(D195=7,'Tipo '!$B$8,IF(D195=8,'Tipo '!$B$9,IF(D195=9,'Tipo '!$B$10,IF(D195=10,'Tipo '!$B$11,IF(D195=11,'Tipo '!$B$12,IF(D195=12,'Tipo '!$B$13,IF(D195=13,'Tipo '!$B$14,IF(D195=14,'Tipo '!$B$15,IF(D195=15,'Tipo '!$B$16,IF(D195=16,'Tipo '!$B$17,IF(D195=17,'Tipo '!$B$18,IF(D195=18,'Tipo '!$B$19,IF(D195=19,'Tipo '!$B$20,IF(D195=20,'Tipo '!$B$21,"No ha seleccionado un tipo de contrato válido"))))))))))))))))))))</f>
        <v>CONTRATOS DE PRESTACIÓN DE SERVICIOS PROFESIONALES Y DE APOYO A LA GESTIÓN</v>
      </c>
      <c r="F195" s="143" t="s">
        <v>107</v>
      </c>
      <c r="G195" s="143" t="s">
        <v>116</v>
      </c>
      <c r="H195" s="144" t="s">
        <v>460</v>
      </c>
      <c r="I195" s="144" t="s">
        <v>163</v>
      </c>
      <c r="J195" s="145">
        <v>45</v>
      </c>
      <c r="K195" s="146" t="str">
        <f>IF(J195=1,'Equivalencia BH-BMPT'!$D$2,IF(J195=2,'Equivalencia BH-BMPT'!$D$3,IF(J195=3,'Equivalencia BH-BMPT'!$D$4,IF(J195=4,'Equivalencia BH-BMPT'!$D$5,IF(J195=5,'Equivalencia BH-BMPT'!$D$6,IF(J195=6,'Equivalencia BH-BMPT'!$D$7,IF(J195=7,'Equivalencia BH-BMPT'!$D$8,IF(J195=8,'Equivalencia BH-BMPT'!$D$9,IF(J195=9,'Equivalencia BH-BMPT'!$D$10,IF(J195=10,'Equivalencia BH-BMPT'!$D$11,IF(J195=11,'Equivalencia BH-BMPT'!$D$12,IF(J195=12,'Equivalencia BH-BMPT'!$D$13,IF(J195=13,'Equivalencia BH-BMPT'!$D$14,IF(J195=14,'Equivalencia BH-BMPT'!$D$15,IF(J195=15,'Equivalencia BH-BMPT'!$D$16,IF(J195=16,'Equivalencia BH-BMPT'!$D$17,IF(J195=17,'Equivalencia BH-BMPT'!$D$18,IF(J195=18,'Equivalencia BH-BMPT'!$D$19,IF(J195=19,'Equivalencia BH-BMPT'!$D$20,IF(J195=20,'Equivalencia BH-BMPT'!$D$21,IF(J195=21,'Equivalencia BH-BMPT'!$D$22,IF(J195=22,'Equivalencia BH-BMPT'!$D$23,IF(J195=23,'Equivalencia BH-BMPT'!#REF!,IF(J195=24,'Equivalencia BH-BMPT'!$D$25,IF(J195=25,'Equivalencia BH-BMPT'!$D$26,IF(J195=26,'Equivalencia BH-BMPT'!$D$27,IF(J195=27,'Equivalencia BH-BMPT'!$D$28,IF(J195=28,'Equivalencia BH-BMPT'!$D$29,IF(J195=29,'Equivalencia BH-BMPT'!$D$30,IF(J195=30,'Equivalencia BH-BMPT'!$D$31,IF(J195=31,'Equivalencia BH-BMPT'!$D$32,IF(J195=32,'Equivalencia BH-BMPT'!$D$33,IF(J195=33,'Equivalencia BH-BMPT'!$D$34,IF(J195=34,'Equivalencia BH-BMPT'!$D$35,IF(J195=35,'Equivalencia BH-BMPT'!$D$36,IF(J195=36,'Equivalencia BH-BMPT'!$D$37,IF(J195=37,'Equivalencia BH-BMPT'!$D$38,IF(J195=38,'Equivalencia BH-BMPT'!#REF!,IF(J195=39,'Equivalencia BH-BMPT'!$D$40,IF(J195=40,'Equivalencia BH-BMPT'!$D$41,IF(J195=41,'Equivalencia BH-BMPT'!$D$42,IF(J195=42,'Equivalencia BH-BMPT'!$D$43,IF(J195=43,'Equivalencia BH-BMPT'!$D$44,IF(J195=44,'Equivalencia BH-BMPT'!$D$45,IF(J195=45,'Equivalencia BH-BMPT'!$D$46,"No ha seleccionado un número de programa")))))))))))))))))))))))))))))))))))))))))))))</f>
        <v>Gobernanza e influencia local, regional e internacional</v>
      </c>
      <c r="L195" s="147" t="s">
        <v>282</v>
      </c>
      <c r="M195" s="142">
        <v>52467369</v>
      </c>
      <c r="N195" s="148" t="s">
        <v>681</v>
      </c>
      <c r="O195" s="149">
        <v>8400000</v>
      </c>
      <c r="P195" s="150"/>
      <c r="Q195" s="151"/>
      <c r="R195" s="151">
        <v>1</v>
      </c>
      <c r="S195" s="151">
        <v>2000000</v>
      </c>
      <c r="T195" s="149">
        <f t="shared" si="19"/>
        <v>10400000</v>
      </c>
      <c r="U195" s="149">
        <v>8300000</v>
      </c>
      <c r="V195" s="152">
        <v>43378</v>
      </c>
      <c r="W195" s="152">
        <v>43381</v>
      </c>
      <c r="X195" s="152">
        <v>43465</v>
      </c>
      <c r="Y195" s="142">
        <v>84</v>
      </c>
      <c r="Z195" s="142"/>
      <c r="AA195" s="153"/>
      <c r="AB195" s="142"/>
      <c r="AC195" s="142" t="s">
        <v>954</v>
      </c>
      <c r="AD195" s="142"/>
      <c r="AE195" s="142"/>
      <c r="AF195" s="154">
        <f t="shared" si="11"/>
        <v>0.79807692307692313</v>
      </c>
      <c r="AG195" s="155"/>
      <c r="AH195" s="155" t="b">
        <f t="shared" si="10"/>
        <v>0</v>
      </c>
      <c r="AI195" s="156">
        <f t="shared" si="18"/>
        <v>84</v>
      </c>
      <c r="AJ195" s="158"/>
      <c r="AK195" s="156"/>
    </row>
    <row r="196" spans="1:37" s="157" customFormat="1" ht="44.25" customHeight="1" thickBot="1" x14ac:dyDescent="0.3">
      <c r="A196" s="142">
        <v>193</v>
      </c>
      <c r="B196" s="142">
        <v>2018</v>
      </c>
      <c r="C196" s="143" t="s">
        <v>978</v>
      </c>
      <c r="D196" s="142">
        <v>5</v>
      </c>
      <c r="E196" s="143" t="str">
        <f>IF(D196=1,'Tipo '!$B$2,IF(D196=2,'Tipo '!$B$3,IF(D196=3,'Tipo '!$B$4,IF(D196=4,'Tipo '!$B$5,IF(D196=5,'Tipo '!$B$6,IF(D196=6,'Tipo '!$B$7,IF(D196=7,'Tipo '!$B$8,IF(D196=8,'Tipo '!$B$9,IF(D196=9,'Tipo '!$B$10,IF(D196=10,'Tipo '!$B$11,IF(D196=11,'Tipo '!$B$12,IF(D196=12,'Tipo '!$B$13,IF(D196=13,'Tipo '!$B$14,IF(D196=14,'Tipo '!$B$15,IF(D196=15,'Tipo '!$B$16,IF(D196=16,'Tipo '!$B$17,IF(D196=17,'Tipo '!$B$18,IF(D196=18,'Tipo '!$B$19,IF(D196=19,'Tipo '!$B$20,IF(D196=20,'Tipo '!$B$21,"No ha seleccionado un tipo de contrato válido"))))))))))))))))))))</f>
        <v>CONTRATOS DE PRESTACIÓN DE SERVICIOS PROFESIONALES Y DE APOYO A LA GESTIÓN</v>
      </c>
      <c r="F196" s="143" t="s">
        <v>107</v>
      </c>
      <c r="G196" s="143" t="s">
        <v>116</v>
      </c>
      <c r="H196" s="144" t="s">
        <v>461</v>
      </c>
      <c r="I196" s="144" t="s">
        <v>163</v>
      </c>
      <c r="J196" s="145">
        <v>45</v>
      </c>
      <c r="K196" s="146" t="str">
        <f>IF(J196=1,'Equivalencia BH-BMPT'!$D$2,IF(J196=2,'Equivalencia BH-BMPT'!$D$3,IF(J196=3,'Equivalencia BH-BMPT'!$D$4,IF(J196=4,'Equivalencia BH-BMPT'!$D$5,IF(J196=5,'Equivalencia BH-BMPT'!$D$6,IF(J196=6,'Equivalencia BH-BMPT'!$D$7,IF(J196=7,'Equivalencia BH-BMPT'!$D$8,IF(J196=8,'Equivalencia BH-BMPT'!$D$9,IF(J196=9,'Equivalencia BH-BMPT'!$D$10,IF(J196=10,'Equivalencia BH-BMPT'!$D$11,IF(J196=11,'Equivalencia BH-BMPT'!$D$12,IF(J196=12,'Equivalencia BH-BMPT'!$D$13,IF(J196=13,'Equivalencia BH-BMPT'!$D$14,IF(J196=14,'Equivalencia BH-BMPT'!$D$15,IF(J196=15,'Equivalencia BH-BMPT'!$D$16,IF(J196=16,'Equivalencia BH-BMPT'!$D$17,IF(J196=17,'Equivalencia BH-BMPT'!$D$18,IF(J196=18,'Equivalencia BH-BMPT'!$D$19,IF(J196=19,'Equivalencia BH-BMPT'!$D$20,IF(J196=20,'Equivalencia BH-BMPT'!$D$21,IF(J196=21,'Equivalencia BH-BMPT'!$D$22,IF(J196=22,'Equivalencia BH-BMPT'!$D$23,IF(J196=23,'Equivalencia BH-BMPT'!#REF!,IF(J196=24,'Equivalencia BH-BMPT'!$D$25,IF(J196=25,'Equivalencia BH-BMPT'!$D$26,IF(J196=26,'Equivalencia BH-BMPT'!$D$27,IF(J196=27,'Equivalencia BH-BMPT'!$D$28,IF(J196=28,'Equivalencia BH-BMPT'!$D$29,IF(J196=29,'Equivalencia BH-BMPT'!$D$30,IF(J196=30,'Equivalencia BH-BMPT'!$D$31,IF(J196=31,'Equivalencia BH-BMPT'!$D$32,IF(J196=32,'Equivalencia BH-BMPT'!$D$33,IF(J196=33,'Equivalencia BH-BMPT'!$D$34,IF(J196=34,'Equivalencia BH-BMPT'!$D$35,IF(J196=35,'Equivalencia BH-BMPT'!$D$36,IF(J196=36,'Equivalencia BH-BMPT'!$D$37,IF(J196=37,'Equivalencia BH-BMPT'!$D$38,IF(J196=38,'Equivalencia BH-BMPT'!#REF!,IF(J196=39,'Equivalencia BH-BMPT'!$D$40,IF(J196=40,'Equivalencia BH-BMPT'!$D$41,IF(J196=41,'Equivalencia BH-BMPT'!$D$42,IF(J196=42,'Equivalencia BH-BMPT'!$D$43,IF(J196=43,'Equivalencia BH-BMPT'!$D$44,IF(J196=44,'Equivalencia BH-BMPT'!$D$45,IF(J196=45,'Equivalencia BH-BMPT'!$D$46,"No ha seleccionado un número de programa")))))))))))))))))))))))))))))))))))))))))))))</f>
        <v>Gobernanza e influencia local, regional e internacional</v>
      </c>
      <c r="L196" s="147" t="s">
        <v>282</v>
      </c>
      <c r="M196" s="142">
        <v>1012430965</v>
      </c>
      <c r="N196" s="148" t="s">
        <v>682</v>
      </c>
      <c r="O196" s="149">
        <v>6160000</v>
      </c>
      <c r="P196" s="150"/>
      <c r="Q196" s="151"/>
      <c r="R196" s="151">
        <v>1</v>
      </c>
      <c r="S196" s="151">
        <v>1466666</v>
      </c>
      <c r="T196" s="149">
        <f t="shared" si="19"/>
        <v>7626666</v>
      </c>
      <c r="U196" s="149">
        <v>3813333</v>
      </c>
      <c r="V196" s="152">
        <v>43378</v>
      </c>
      <c r="W196" s="152">
        <v>43382</v>
      </c>
      <c r="X196" s="152">
        <v>43465</v>
      </c>
      <c r="Y196" s="142"/>
      <c r="Z196" s="142"/>
      <c r="AA196" s="153"/>
      <c r="AB196" s="142"/>
      <c r="AC196" s="142" t="s">
        <v>954</v>
      </c>
      <c r="AD196" s="142"/>
      <c r="AE196" s="142"/>
      <c r="AF196" s="154">
        <f t="shared" si="11"/>
        <v>0.5</v>
      </c>
      <c r="AG196" s="155"/>
      <c r="AH196" s="155" t="b">
        <f t="shared" si="10"/>
        <v>0</v>
      </c>
      <c r="AI196" s="156"/>
      <c r="AJ196" s="158"/>
      <c r="AK196" s="156"/>
    </row>
    <row r="197" spans="1:37" s="157" customFormat="1" ht="44.25" customHeight="1" thickBot="1" x14ac:dyDescent="0.3">
      <c r="A197" s="142">
        <v>194</v>
      </c>
      <c r="B197" s="142">
        <v>2018</v>
      </c>
      <c r="C197" s="143" t="s">
        <v>979</v>
      </c>
      <c r="D197" s="142">
        <v>5</v>
      </c>
      <c r="E197" s="143" t="str">
        <f>IF(D197=1,'Tipo '!$B$2,IF(D197=2,'Tipo '!$B$3,IF(D197=3,'Tipo '!$B$4,IF(D197=4,'Tipo '!$B$5,IF(D197=5,'Tipo '!$B$6,IF(D197=6,'Tipo '!$B$7,IF(D197=7,'Tipo '!$B$8,IF(D197=8,'Tipo '!$B$9,IF(D197=9,'Tipo '!$B$10,IF(D197=10,'Tipo '!$B$11,IF(D197=11,'Tipo '!$B$12,IF(D197=12,'Tipo '!$B$13,IF(D197=13,'Tipo '!$B$14,IF(D197=14,'Tipo '!$B$15,IF(D197=15,'Tipo '!$B$16,IF(D197=16,'Tipo '!$B$17,IF(D197=17,'Tipo '!$B$18,IF(D197=18,'Tipo '!$B$19,IF(D197=19,'Tipo '!$B$20,IF(D197=20,'Tipo '!$B$21,"No ha seleccionado un tipo de contrato válido"))))))))))))))))))))</f>
        <v>CONTRATOS DE PRESTACIÓN DE SERVICIOS PROFESIONALES Y DE APOYO A LA GESTIÓN</v>
      </c>
      <c r="F197" s="143" t="s">
        <v>107</v>
      </c>
      <c r="G197" s="143" t="s">
        <v>116</v>
      </c>
      <c r="H197" s="144" t="s">
        <v>462</v>
      </c>
      <c r="I197" s="144" t="s">
        <v>163</v>
      </c>
      <c r="J197" s="145">
        <v>3</v>
      </c>
      <c r="K197" s="146" t="str">
        <f>IF(J197=1,'Equivalencia BH-BMPT'!$D$2,IF(J197=2,'Equivalencia BH-BMPT'!$D$3,IF(J197=3,'Equivalencia BH-BMPT'!$D$4,IF(J197=4,'Equivalencia BH-BMPT'!$D$5,IF(J197=5,'Equivalencia BH-BMPT'!$D$6,IF(J197=6,'Equivalencia BH-BMPT'!$D$7,IF(J197=7,'Equivalencia BH-BMPT'!$D$8,IF(J197=8,'Equivalencia BH-BMPT'!$D$9,IF(J197=9,'Equivalencia BH-BMPT'!$D$10,IF(J197=10,'Equivalencia BH-BMPT'!$D$11,IF(J197=11,'Equivalencia BH-BMPT'!$D$12,IF(J197=12,'Equivalencia BH-BMPT'!$D$13,IF(J197=13,'Equivalencia BH-BMPT'!$D$14,IF(J197=14,'Equivalencia BH-BMPT'!$D$15,IF(J197=15,'Equivalencia BH-BMPT'!$D$16,IF(J197=16,'Equivalencia BH-BMPT'!$D$17,IF(J197=17,'Equivalencia BH-BMPT'!$D$18,IF(J197=18,'Equivalencia BH-BMPT'!$D$19,IF(J197=19,'Equivalencia BH-BMPT'!$D$20,IF(J197=20,'Equivalencia BH-BMPT'!$D$21,IF(J197=21,'Equivalencia BH-BMPT'!$D$22,IF(J197=22,'Equivalencia BH-BMPT'!$D$23,IF(J197=23,'Equivalencia BH-BMPT'!#REF!,IF(J197=24,'Equivalencia BH-BMPT'!$D$25,IF(J197=25,'Equivalencia BH-BMPT'!$D$26,IF(J197=26,'Equivalencia BH-BMPT'!$D$27,IF(J197=27,'Equivalencia BH-BMPT'!$D$28,IF(J197=28,'Equivalencia BH-BMPT'!$D$29,IF(J197=29,'Equivalencia BH-BMPT'!$D$30,IF(J197=30,'Equivalencia BH-BMPT'!$D$31,IF(J197=31,'Equivalencia BH-BMPT'!$D$32,IF(J197=32,'Equivalencia BH-BMPT'!$D$33,IF(J197=33,'Equivalencia BH-BMPT'!$D$34,IF(J197=34,'Equivalencia BH-BMPT'!$D$35,IF(J197=35,'Equivalencia BH-BMPT'!$D$36,IF(J197=36,'Equivalencia BH-BMPT'!$D$37,IF(J197=37,'Equivalencia BH-BMPT'!$D$38,IF(J197=38,'Equivalencia BH-BMPT'!#REF!,IF(J197=39,'Equivalencia BH-BMPT'!$D$40,IF(J197=40,'Equivalencia BH-BMPT'!$D$41,IF(J197=41,'Equivalencia BH-BMPT'!$D$42,IF(J197=42,'Equivalencia BH-BMPT'!$D$43,IF(J197=43,'Equivalencia BH-BMPT'!$D$44,IF(J197=44,'Equivalencia BH-BMPT'!$D$45,IF(J197=45,'Equivalencia BH-BMPT'!$D$46,"No ha seleccionado un número de programa")))))))))))))))))))))))))))))))))))))))))))))</f>
        <v>Igualdad y autonomía para una Bogotá incluyente</v>
      </c>
      <c r="L197" s="147" t="s">
        <v>288</v>
      </c>
      <c r="M197" s="142">
        <v>79594273</v>
      </c>
      <c r="N197" s="148" t="s">
        <v>683</v>
      </c>
      <c r="O197" s="149">
        <v>11896659</v>
      </c>
      <c r="P197" s="150"/>
      <c r="Q197" s="151"/>
      <c r="R197" s="151">
        <v>1</v>
      </c>
      <c r="S197" s="151">
        <v>4300000</v>
      </c>
      <c r="T197" s="149">
        <f t="shared" si="19"/>
        <v>16196659</v>
      </c>
      <c r="U197" s="149">
        <v>7453328</v>
      </c>
      <c r="V197" s="152">
        <v>43378</v>
      </c>
      <c r="W197" s="152">
        <v>43382</v>
      </c>
      <c r="X197" s="152">
        <v>43465</v>
      </c>
      <c r="Y197" s="142"/>
      <c r="Z197" s="142"/>
      <c r="AA197" s="153"/>
      <c r="AB197" s="142"/>
      <c r="AC197" s="142" t="s">
        <v>954</v>
      </c>
      <c r="AD197" s="142"/>
      <c r="AE197" s="142"/>
      <c r="AF197" s="154">
        <f t="shared" si="11"/>
        <v>0.46017687968858267</v>
      </c>
      <c r="AG197" s="155"/>
      <c r="AH197" s="155" t="b">
        <f t="shared" si="10"/>
        <v>0</v>
      </c>
      <c r="AI197" s="156"/>
      <c r="AJ197" s="158"/>
      <c r="AK197" s="156"/>
    </row>
    <row r="198" spans="1:37" s="157" customFormat="1" ht="44.25" customHeight="1" thickBot="1" x14ac:dyDescent="0.3">
      <c r="A198" s="142">
        <v>195</v>
      </c>
      <c r="B198" s="142">
        <v>2018</v>
      </c>
      <c r="C198" s="143" t="s">
        <v>980</v>
      </c>
      <c r="D198" s="142">
        <v>6</v>
      </c>
      <c r="E198" s="143" t="str">
        <f>IF(D198=1,'Tipo '!$B$2,IF(D198=2,'Tipo '!$B$3,IF(D198=3,'Tipo '!$B$4,IF(D198=4,'Tipo '!$B$5,IF(D198=5,'Tipo '!$B$6,IF(D198=6,'Tipo '!$B$7,IF(D198=7,'Tipo '!$B$8,IF(D198=8,'Tipo '!$B$9,IF(D198=9,'Tipo '!$B$10,IF(D198=10,'Tipo '!$B$11,IF(D198=11,'Tipo '!$B$12,IF(D198=12,'Tipo '!$B$13,IF(D198=13,'Tipo '!$B$14,IF(D198=14,'Tipo '!$B$15,IF(D198=15,'Tipo '!$B$16,IF(D198=16,'Tipo '!$B$17,IF(D198=17,'Tipo '!$B$18,IF(D198=18,'Tipo '!$B$19,IF(D198=19,'Tipo '!$B$20,IF(D198=20,'Tipo '!$B$21,"No ha seleccionado un tipo de contrato válido"))))))))))))))))))))</f>
        <v>COMPRAVENTA DE BIENES MUEBLES</v>
      </c>
      <c r="F198" s="143" t="s">
        <v>104</v>
      </c>
      <c r="G198" s="143" t="s">
        <v>121</v>
      </c>
      <c r="H198" s="144" t="s">
        <v>463</v>
      </c>
      <c r="I198" s="144" t="s">
        <v>162</v>
      </c>
      <c r="J198" s="145">
        <v>0</v>
      </c>
      <c r="K198" s="146" t="str">
        <f>IF(J198=1,'Equivalencia BH-BMPT'!$D$2,IF(J198=2,'Equivalencia BH-BMPT'!$D$3,IF(J198=3,'Equivalencia BH-BMPT'!$D$4,IF(J198=4,'Equivalencia BH-BMPT'!$D$5,IF(J198=5,'Equivalencia BH-BMPT'!$D$6,IF(J198=6,'Equivalencia BH-BMPT'!$D$7,IF(J198=7,'Equivalencia BH-BMPT'!$D$8,IF(J198=8,'Equivalencia BH-BMPT'!$D$9,IF(J198=9,'Equivalencia BH-BMPT'!$D$10,IF(J198=10,'Equivalencia BH-BMPT'!$D$11,IF(J198=11,'Equivalencia BH-BMPT'!$D$12,IF(J198=12,'Equivalencia BH-BMPT'!$D$13,IF(J198=13,'Equivalencia BH-BMPT'!$D$14,IF(J198=14,'Equivalencia BH-BMPT'!$D$15,IF(J198=15,'Equivalencia BH-BMPT'!$D$16,IF(J198=16,'Equivalencia BH-BMPT'!$D$17,IF(J198=17,'Equivalencia BH-BMPT'!$D$18,IF(J198=18,'Equivalencia BH-BMPT'!$D$19,IF(J198=19,'Equivalencia BH-BMPT'!$D$20,IF(J198=20,'Equivalencia BH-BMPT'!$D$21,IF(J198=21,'Equivalencia BH-BMPT'!$D$22,IF(J198=22,'Equivalencia BH-BMPT'!$D$23,IF(J198=23,'Equivalencia BH-BMPT'!#REF!,IF(J198=24,'Equivalencia BH-BMPT'!$D$25,IF(J198=25,'Equivalencia BH-BMPT'!$D$26,IF(J198=26,'Equivalencia BH-BMPT'!$D$27,IF(J198=27,'Equivalencia BH-BMPT'!$D$28,IF(J198=28,'Equivalencia BH-BMPT'!$D$29,IF(J198=29,'Equivalencia BH-BMPT'!$D$30,IF(J198=30,'Equivalencia BH-BMPT'!$D$31,IF(J198=31,'Equivalencia BH-BMPT'!$D$32,IF(J198=32,'Equivalencia BH-BMPT'!$D$33,IF(J198=33,'Equivalencia BH-BMPT'!$D$34,IF(J198=34,'Equivalencia BH-BMPT'!$D$35,IF(J198=35,'Equivalencia BH-BMPT'!$D$36,IF(J198=36,'Equivalencia BH-BMPT'!$D$37,IF(J198=37,'Equivalencia BH-BMPT'!$D$38,IF(J198=38,'Equivalencia BH-BMPT'!#REF!,IF(J198=39,'Equivalencia BH-BMPT'!$D$40,IF(J198=40,'Equivalencia BH-BMPT'!$D$41,IF(J198=41,'Equivalencia BH-BMPT'!$D$42,IF(J198=42,'Equivalencia BH-BMPT'!$D$43,IF(J198=43,'Equivalencia BH-BMPT'!$D$44,IF(J198=44,'Equivalencia BH-BMPT'!$D$45,IF(J198=45,'Equivalencia BH-BMPT'!$D$46,"No ha seleccionado un número de programa")))))))))))))))))))))))))))))))))))))))))))))</f>
        <v>No ha seleccionado un número de programa</v>
      </c>
      <c r="L198" s="147" t="s">
        <v>290</v>
      </c>
      <c r="M198" s="142">
        <v>901039835</v>
      </c>
      <c r="N198" s="148" t="s">
        <v>684</v>
      </c>
      <c r="O198" s="149">
        <v>3823470</v>
      </c>
      <c r="P198" s="150"/>
      <c r="Q198" s="151"/>
      <c r="R198" s="151"/>
      <c r="S198" s="151"/>
      <c r="T198" s="149">
        <v>3823470</v>
      </c>
      <c r="U198" s="149">
        <v>0</v>
      </c>
      <c r="V198" s="152">
        <v>43381</v>
      </c>
      <c r="W198" s="152">
        <v>43392</v>
      </c>
      <c r="X198" s="152">
        <v>43406</v>
      </c>
      <c r="Y198" s="142"/>
      <c r="Z198" s="142"/>
      <c r="AA198" s="153"/>
      <c r="AB198" s="142"/>
      <c r="AC198" s="142"/>
      <c r="AD198" s="142" t="s">
        <v>954</v>
      </c>
      <c r="AE198" s="142"/>
      <c r="AF198" s="154">
        <f t="shared" si="11"/>
        <v>0</v>
      </c>
      <c r="AG198" s="155"/>
      <c r="AH198" s="155" t="b">
        <f t="shared" si="10"/>
        <v>1</v>
      </c>
      <c r="AI198" s="156"/>
      <c r="AJ198" s="158"/>
      <c r="AK198" s="156"/>
    </row>
    <row r="199" spans="1:37" s="157" customFormat="1" ht="44.25" customHeight="1" thickBot="1" x14ac:dyDescent="0.3">
      <c r="A199" s="142">
        <v>196</v>
      </c>
      <c r="B199" s="142">
        <v>2018</v>
      </c>
      <c r="C199" s="143" t="s">
        <v>981</v>
      </c>
      <c r="D199" s="142">
        <v>5</v>
      </c>
      <c r="E199" s="143" t="str">
        <f>IF(D199=1,'Tipo '!$B$2,IF(D199=2,'Tipo '!$B$3,IF(D199=3,'Tipo '!$B$4,IF(D199=4,'Tipo '!$B$5,IF(D199=5,'Tipo '!$B$6,IF(D199=6,'Tipo '!$B$7,IF(D199=7,'Tipo '!$B$8,IF(D199=8,'Tipo '!$B$9,IF(D199=9,'Tipo '!$B$10,IF(D199=10,'Tipo '!$B$11,IF(D199=11,'Tipo '!$B$12,IF(D199=12,'Tipo '!$B$13,IF(D199=13,'Tipo '!$B$14,IF(D199=14,'Tipo '!$B$15,IF(D199=15,'Tipo '!$B$16,IF(D199=16,'Tipo '!$B$17,IF(D199=17,'Tipo '!$B$18,IF(D199=18,'Tipo '!$B$19,IF(D199=19,'Tipo '!$B$20,IF(D199=20,'Tipo '!$B$21,"No ha seleccionado un tipo de contrato válido"))))))))))))))))))))</f>
        <v>CONTRATOS DE PRESTACIÓN DE SERVICIOS PROFESIONALES Y DE APOYO A LA GESTIÓN</v>
      </c>
      <c r="F199" s="143" t="s">
        <v>107</v>
      </c>
      <c r="G199" s="143" t="s">
        <v>116</v>
      </c>
      <c r="H199" s="144" t="s">
        <v>464</v>
      </c>
      <c r="I199" s="144" t="s">
        <v>163</v>
      </c>
      <c r="J199" s="145">
        <v>3</v>
      </c>
      <c r="K199" s="146" t="str">
        <f>IF(J199=1,'Equivalencia BH-BMPT'!$D$2,IF(J199=2,'Equivalencia BH-BMPT'!$D$3,IF(J199=3,'Equivalencia BH-BMPT'!$D$4,IF(J199=4,'Equivalencia BH-BMPT'!$D$5,IF(J199=5,'Equivalencia BH-BMPT'!$D$6,IF(J199=6,'Equivalencia BH-BMPT'!$D$7,IF(J199=7,'Equivalencia BH-BMPT'!$D$8,IF(J199=8,'Equivalencia BH-BMPT'!$D$9,IF(J199=9,'Equivalencia BH-BMPT'!$D$10,IF(J199=10,'Equivalencia BH-BMPT'!$D$11,IF(J199=11,'Equivalencia BH-BMPT'!$D$12,IF(J199=12,'Equivalencia BH-BMPT'!$D$13,IF(J199=13,'Equivalencia BH-BMPT'!$D$14,IF(J199=14,'Equivalencia BH-BMPT'!$D$15,IF(J199=15,'Equivalencia BH-BMPT'!$D$16,IF(J199=16,'Equivalencia BH-BMPT'!$D$17,IF(J199=17,'Equivalencia BH-BMPT'!$D$18,IF(J199=18,'Equivalencia BH-BMPT'!$D$19,IF(J199=19,'Equivalencia BH-BMPT'!$D$20,IF(J199=20,'Equivalencia BH-BMPT'!$D$21,IF(J199=21,'Equivalencia BH-BMPT'!$D$22,IF(J199=22,'Equivalencia BH-BMPT'!$D$23,IF(J199=23,'Equivalencia BH-BMPT'!#REF!,IF(J199=24,'Equivalencia BH-BMPT'!$D$25,IF(J199=25,'Equivalencia BH-BMPT'!$D$26,IF(J199=26,'Equivalencia BH-BMPT'!$D$27,IF(J199=27,'Equivalencia BH-BMPT'!$D$28,IF(J199=28,'Equivalencia BH-BMPT'!$D$29,IF(J199=29,'Equivalencia BH-BMPT'!$D$30,IF(J199=30,'Equivalencia BH-BMPT'!$D$31,IF(J199=31,'Equivalencia BH-BMPT'!$D$32,IF(J199=32,'Equivalencia BH-BMPT'!$D$33,IF(J199=33,'Equivalencia BH-BMPT'!$D$34,IF(J199=34,'Equivalencia BH-BMPT'!$D$35,IF(J199=35,'Equivalencia BH-BMPT'!$D$36,IF(J199=36,'Equivalencia BH-BMPT'!$D$37,IF(J199=37,'Equivalencia BH-BMPT'!$D$38,IF(J199=38,'Equivalencia BH-BMPT'!#REF!,IF(J199=39,'Equivalencia BH-BMPT'!$D$40,IF(J199=40,'Equivalencia BH-BMPT'!$D$41,IF(J199=41,'Equivalencia BH-BMPT'!$D$42,IF(J199=42,'Equivalencia BH-BMPT'!$D$43,IF(J199=43,'Equivalencia BH-BMPT'!$D$44,IF(J199=44,'Equivalencia BH-BMPT'!$D$45,IF(J199=45,'Equivalencia BH-BMPT'!$D$46,"No ha seleccionado un número de programa")))))))))))))))))))))))))))))))))))))))))))))</f>
        <v>Igualdad y autonomía para una Bogotá incluyente</v>
      </c>
      <c r="L199" s="147" t="s">
        <v>288</v>
      </c>
      <c r="M199" s="142">
        <v>52773565</v>
      </c>
      <c r="N199" s="148" t="s">
        <v>654</v>
      </c>
      <c r="O199" s="149">
        <v>11466666</v>
      </c>
      <c r="P199" s="150"/>
      <c r="Q199" s="151"/>
      <c r="R199" s="151">
        <v>1</v>
      </c>
      <c r="S199" s="151">
        <v>2866666</v>
      </c>
      <c r="T199" s="149">
        <f t="shared" ref="T199:T204" si="20">$O199+$S199</f>
        <v>14333332</v>
      </c>
      <c r="U199" s="149">
        <v>7166666</v>
      </c>
      <c r="V199" s="152">
        <v>43381</v>
      </c>
      <c r="W199" s="152">
        <v>43392</v>
      </c>
      <c r="X199" s="152">
        <v>43406</v>
      </c>
      <c r="Y199" s="142"/>
      <c r="Z199" s="142"/>
      <c r="AA199" s="153"/>
      <c r="AB199" s="142"/>
      <c r="AC199" s="142"/>
      <c r="AD199" s="142" t="s">
        <v>954</v>
      </c>
      <c r="AE199" s="142"/>
      <c r="AF199" s="154">
        <f t="shared" si="11"/>
        <v>0.5</v>
      </c>
      <c r="AG199" s="155"/>
      <c r="AH199" s="155" t="b">
        <f t="shared" si="10"/>
        <v>0</v>
      </c>
      <c r="AI199" s="156"/>
      <c r="AJ199" s="158"/>
      <c r="AK199" s="156"/>
    </row>
    <row r="200" spans="1:37" s="157" customFormat="1" ht="44.25" customHeight="1" thickBot="1" x14ac:dyDescent="0.3">
      <c r="A200" s="142">
        <v>197</v>
      </c>
      <c r="B200" s="142">
        <v>2018</v>
      </c>
      <c r="C200" s="143" t="s">
        <v>982</v>
      </c>
      <c r="D200" s="142">
        <v>5</v>
      </c>
      <c r="E200" s="143" t="str">
        <f>IF(D200=1,'Tipo '!$B$2,IF(D200=2,'Tipo '!$B$3,IF(D200=3,'Tipo '!$B$4,IF(D200=4,'Tipo '!$B$5,IF(D200=5,'Tipo '!$B$6,IF(D200=6,'Tipo '!$B$7,IF(D200=7,'Tipo '!$B$8,IF(D200=8,'Tipo '!$B$9,IF(D200=9,'Tipo '!$B$10,IF(D200=10,'Tipo '!$B$11,IF(D200=11,'Tipo '!$B$12,IF(D200=12,'Tipo '!$B$13,IF(D200=13,'Tipo '!$B$14,IF(D200=14,'Tipo '!$B$15,IF(D200=15,'Tipo '!$B$16,IF(D200=16,'Tipo '!$B$17,IF(D200=17,'Tipo '!$B$18,IF(D200=18,'Tipo '!$B$19,IF(D200=19,'Tipo '!$B$20,IF(D200=20,'Tipo '!$B$21,"No ha seleccionado un tipo de contrato válido"))))))))))))))))))))</f>
        <v>CONTRATOS DE PRESTACIÓN DE SERVICIOS PROFESIONALES Y DE APOYO A LA GESTIÓN</v>
      </c>
      <c r="F200" s="143" t="s">
        <v>107</v>
      </c>
      <c r="G200" s="143" t="s">
        <v>116</v>
      </c>
      <c r="H200" s="144" t="s">
        <v>465</v>
      </c>
      <c r="I200" s="144" t="s">
        <v>163</v>
      </c>
      <c r="J200" s="145">
        <v>45</v>
      </c>
      <c r="K200" s="146" t="str">
        <f>IF(J200=1,'Equivalencia BH-BMPT'!$D$2,IF(J200=2,'Equivalencia BH-BMPT'!$D$3,IF(J200=3,'Equivalencia BH-BMPT'!$D$4,IF(J200=4,'Equivalencia BH-BMPT'!$D$5,IF(J200=5,'Equivalencia BH-BMPT'!$D$6,IF(J200=6,'Equivalencia BH-BMPT'!$D$7,IF(J200=7,'Equivalencia BH-BMPT'!$D$8,IF(J200=8,'Equivalencia BH-BMPT'!$D$9,IF(J200=9,'Equivalencia BH-BMPT'!$D$10,IF(J200=10,'Equivalencia BH-BMPT'!$D$11,IF(J200=11,'Equivalencia BH-BMPT'!$D$12,IF(J200=12,'Equivalencia BH-BMPT'!$D$13,IF(J200=13,'Equivalencia BH-BMPT'!$D$14,IF(J200=14,'Equivalencia BH-BMPT'!$D$15,IF(J200=15,'Equivalencia BH-BMPT'!$D$16,IF(J200=16,'Equivalencia BH-BMPT'!$D$17,IF(J200=17,'Equivalencia BH-BMPT'!$D$18,IF(J200=18,'Equivalencia BH-BMPT'!$D$19,IF(J200=19,'Equivalencia BH-BMPT'!$D$20,IF(J200=20,'Equivalencia BH-BMPT'!$D$21,IF(J200=21,'Equivalencia BH-BMPT'!$D$22,IF(J200=22,'Equivalencia BH-BMPT'!$D$23,IF(J200=23,'Equivalencia BH-BMPT'!#REF!,IF(J200=24,'Equivalencia BH-BMPT'!$D$25,IF(J200=25,'Equivalencia BH-BMPT'!$D$26,IF(J200=26,'Equivalencia BH-BMPT'!$D$27,IF(J200=27,'Equivalencia BH-BMPT'!$D$28,IF(J200=28,'Equivalencia BH-BMPT'!$D$29,IF(J200=29,'Equivalencia BH-BMPT'!$D$30,IF(J200=30,'Equivalencia BH-BMPT'!$D$31,IF(J200=31,'Equivalencia BH-BMPT'!$D$32,IF(J200=32,'Equivalencia BH-BMPT'!$D$33,IF(J200=33,'Equivalencia BH-BMPT'!$D$34,IF(J200=34,'Equivalencia BH-BMPT'!$D$35,IF(J200=35,'Equivalencia BH-BMPT'!$D$36,IF(J200=36,'Equivalencia BH-BMPT'!$D$37,IF(J200=37,'Equivalencia BH-BMPT'!$D$38,IF(J200=38,'Equivalencia BH-BMPT'!#REF!,IF(J200=39,'Equivalencia BH-BMPT'!$D$40,IF(J200=40,'Equivalencia BH-BMPT'!$D$41,IF(J200=41,'Equivalencia BH-BMPT'!$D$42,IF(J200=42,'Equivalencia BH-BMPT'!$D$43,IF(J200=43,'Equivalencia BH-BMPT'!$D$44,IF(J200=44,'Equivalencia BH-BMPT'!$D$45,IF(J200=45,'Equivalencia BH-BMPT'!$D$46,"No ha seleccionado un número de programa")))))))))))))))))))))))))))))))))))))))))))))</f>
        <v>Gobernanza e influencia local, regional e internacional</v>
      </c>
      <c r="L200" s="147" t="s">
        <v>282</v>
      </c>
      <c r="M200" s="142">
        <v>1012392216</v>
      </c>
      <c r="N200" s="148" t="s">
        <v>685</v>
      </c>
      <c r="O200" s="149">
        <v>12375000</v>
      </c>
      <c r="P200" s="150"/>
      <c r="Q200" s="151"/>
      <c r="R200" s="151">
        <v>1</v>
      </c>
      <c r="S200" s="151">
        <v>3300000</v>
      </c>
      <c r="T200" s="149">
        <f t="shared" si="20"/>
        <v>15675000</v>
      </c>
      <c r="U200" s="149">
        <v>7425000</v>
      </c>
      <c r="V200" s="152">
        <v>43385</v>
      </c>
      <c r="W200" s="152">
        <v>43389</v>
      </c>
      <c r="X200" s="152">
        <v>43465</v>
      </c>
      <c r="Y200" s="142"/>
      <c r="Z200" s="142"/>
      <c r="AA200" s="153"/>
      <c r="AB200" s="142"/>
      <c r="AC200" s="142" t="s">
        <v>954</v>
      </c>
      <c r="AD200" s="142"/>
      <c r="AE200" s="142"/>
      <c r="AF200" s="154">
        <f t="shared" si="11"/>
        <v>0.47368421052631576</v>
      </c>
      <c r="AG200" s="155"/>
      <c r="AH200" s="155" t="b">
        <f t="shared" si="10"/>
        <v>0</v>
      </c>
      <c r="AI200" s="156"/>
      <c r="AJ200" s="158"/>
      <c r="AK200" s="156"/>
    </row>
    <row r="201" spans="1:37" s="157" customFormat="1" ht="44.25" customHeight="1" thickBot="1" x14ac:dyDescent="0.3">
      <c r="A201" s="142">
        <v>198</v>
      </c>
      <c r="B201" s="142">
        <v>2018</v>
      </c>
      <c r="C201" s="143" t="s">
        <v>983</v>
      </c>
      <c r="D201" s="142">
        <v>5</v>
      </c>
      <c r="E201" s="143" t="str">
        <f>IF(D201=1,'Tipo '!$B$2,IF(D201=2,'Tipo '!$B$3,IF(D201=3,'Tipo '!$B$4,IF(D201=4,'Tipo '!$B$5,IF(D201=5,'Tipo '!$B$6,IF(D201=6,'Tipo '!$B$7,IF(D201=7,'Tipo '!$B$8,IF(D201=8,'Tipo '!$B$9,IF(D201=9,'Tipo '!$B$10,IF(D201=10,'Tipo '!$B$11,IF(D201=11,'Tipo '!$B$12,IF(D201=12,'Tipo '!$B$13,IF(D201=13,'Tipo '!$B$14,IF(D201=14,'Tipo '!$B$15,IF(D201=15,'Tipo '!$B$16,IF(D201=16,'Tipo '!$B$17,IF(D201=17,'Tipo '!$B$18,IF(D201=18,'Tipo '!$B$19,IF(D201=19,'Tipo '!$B$20,IF(D201=20,'Tipo '!$B$21,"No ha seleccionado un tipo de contrato válido"))))))))))))))))))))</f>
        <v>CONTRATOS DE PRESTACIÓN DE SERVICIOS PROFESIONALES Y DE APOYO A LA GESTIÓN</v>
      </c>
      <c r="F201" s="143" t="s">
        <v>107</v>
      </c>
      <c r="G201" s="143" t="s">
        <v>116</v>
      </c>
      <c r="H201" s="144" t="s">
        <v>466</v>
      </c>
      <c r="I201" s="144" t="s">
        <v>163</v>
      </c>
      <c r="J201" s="145">
        <v>45</v>
      </c>
      <c r="K201" s="146" t="str">
        <f>IF(J201=1,'Equivalencia BH-BMPT'!$D$2,IF(J201=2,'Equivalencia BH-BMPT'!$D$3,IF(J201=3,'Equivalencia BH-BMPT'!$D$4,IF(J201=4,'Equivalencia BH-BMPT'!$D$5,IF(J201=5,'Equivalencia BH-BMPT'!$D$6,IF(J201=6,'Equivalencia BH-BMPT'!$D$7,IF(J201=7,'Equivalencia BH-BMPT'!$D$8,IF(J201=8,'Equivalencia BH-BMPT'!$D$9,IF(J201=9,'Equivalencia BH-BMPT'!$D$10,IF(J201=10,'Equivalencia BH-BMPT'!$D$11,IF(J201=11,'Equivalencia BH-BMPT'!$D$12,IF(J201=12,'Equivalencia BH-BMPT'!$D$13,IF(J201=13,'Equivalencia BH-BMPT'!$D$14,IF(J201=14,'Equivalencia BH-BMPT'!$D$15,IF(J201=15,'Equivalencia BH-BMPT'!$D$16,IF(J201=16,'Equivalencia BH-BMPT'!$D$17,IF(J201=17,'Equivalencia BH-BMPT'!$D$18,IF(J201=18,'Equivalencia BH-BMPT'!$D$19,IF(J201=19,'Equivalencia BH-BMPT'!$D$20,IF(J201=20,'Equivalencia BH-BMPT'!$D$21,IF(J201=21,'Equivalencia BH-BMPT'!$D$22,IF(J201=22,'Equivalencia BH-BMPT'!$D$23,IF(J201=23,'Equivalencia BH-BMPT'!#REF!,IF(J201=24,'Equivalencia BH-BMPT'!$D$25,IF(J201=25,'Equivalencia BH-BMPT'!$D$26,IF(J201=26,'Equivalencia BH-BMPT'!$D$27,IF(J201=27,'Equivalencia BH-BMPT'!$D$28,IF(J201=28,'Equivalencia BH-BMPT'!$D$29,IF(J201=29,'Equivalencia BH-BMPT'!$D$30,IF(J201=30,'Equivalencia BH-BMPT'!$D$31,IF(J201=31,'Equivalencia BH-BMPT'!$D$32,IF(J201=32,'Equivalencia BH-BMPT'!$D$33,IF(J201=33,'Equivalencia BH-BMPT'!$D$34,IF(J201=34,'Equivalencia BH-BMPT'!$D$35,IF(J201=35,'Equivalencia BH-BMPT'!$D$36,IF(J201=36,'Equivalencia BH-BMPT'!$D$37,IF(J201=37,'Equivalencia BH-BMPT'!$D$38,IF(J201=38,'Equivalencia BH-BMPT'!#REF!,IF(J201=39,'Equivalencia BH-BMPT'!$D$40,IF(J201=40,'Equivalencia BH-BMPT'!$D$41,IF(J201=41,'Equivalencia BH-BMPT'!$D$42,IF(J201=42,'Equivalencia BH-BMPT'!$D$43,IF(J201=43,'Equivalencia BH-BMPT'!$D$44,IF(J201=44,'Equivalencia BH-BMPT'!$D$45,IF(J201=45,'Equivalencia BH-BMPT'!$D$46,"No ha seleccionado un número de programa")))))))))))))))))))))))))))))))))))))))))))))</f>
        <v>Gobernanza e influencia local, regional e internacional</v>
      </c>
      <c r="L201" s="147" t="s">
        <v>282</v>
      </c>
      <c r="M201" s="142">
        <v>1023887298</v>
      </c>
      <c r="N201" s="148" t="s">
        <v>686</v>
      </c>
      <c r="O201" s="149">
        <v>11220000</v>
      </c>
      <c r="P201" s="150"/>
      <c r="Q201" s="151"/>
      <c r="R201" s="151">
        <v>1</v>
      </c>
      <c r="S201" s="151">
        <v>3300000</v>
      </c>
      <c r="T201" s="149">
        <f t="shared" si="20"/>
        <v>14520000</v>
      </c>
      <c r="U201" s="149">
        <v>7920000</v>
      </c>
      <c r="V201" s="152">
        <v>43392</v>
      </c>
      <c r="W201" s="152">
        <v>43396</v>
      </c>
      <c r="X201" s="152">
        <v>43465</v>
      </c>
      <c r="Y201" s="142"/>
      <c r="Z201" s="142"/>
      <c r="AA201" s="153"/>
      <c r="AB201" s="142"/>
      <c r="AC201" s="142" t="s">
        <v>954</v>
      </c>
      <c r="AD201" s="142"/>
      <c r="AE201" s="142"/>
      <c r="AF201" s="154">
        <f t="shared" si="11"/>
        <v>0.54545454545454541</v>
      </c>
      <c r="AG201" s="155"/>
      <c r="AH201" s="155" t="b">
        <f t="shared" si="10"/>
        <v>0</v>
      </c>
      <c r="AI201" s="156"/>
      <c r="AJ201" s="158"/>
      <c r="AK201" s="156"/>
    </row>
    <row r="202" spans="1:37" s="157" customFormat="1" ht="44.25" customHeight="1" thickBot="1" x14ac:dyDescent="0.3">
      <c r="A202" s="142">
        <v>199</v>
      </c>
      <c r="B202" s="142">
        <v>2018</v>
      </c>
      <c r="C202" s="143" t="s">
        <v>984</v>
      </c>
      <c r="D202" s="142">
        <v>5</v>
      </c>
      <c r="E202" s="143" t="str">
        <f>IF(D202=1,'Tipo '!$B$2,IF(D202=2,'Tipo '!$B$3,IF(D202=3,'Tipo '!$B$4,IF(D202=4,'Tipo '!$B$5,IF(D202=5,'Tipo '!$B$6,IF(D202=6,'Tipo '!$B$7,IF(D202=7,'Tipo '!$B$8,IF(D202=8,'Tipo '!$B$9,IF(D202=9,'Tipo '!$B$10,IF(D202=10,'Tipo '!$B$11,IF(D202=11,'Tipo '!$B$12,IF(D202=12,'Tipo '!$B$13,IF(D202=13,'Tipo '!$B$14,IF(D202=14,'Tipo '!$B$15,IF(D202=15,'Tipo '!$B$16,IF(D202=16,'Tipo '!$B$17,IF(D202=17,'Tipo '!$B$18,IF(D202=18,'Tipo '!$B$19,IF(D202=19,'Tipo '!$B$20,IF(D202=20,'Tipo '!$B$21,"No ha seleccionado un tipo de contrato válido"))))))))))))))))))))</f>
        <v>CONTRATOS DE PRESTACIÓN DE SERVICIOS PROFESIONALES Y DE APOYO A LA GESTIÓN</v>
      </c>
      <c r="F202" s="143" t="s">
        <v>107</v>
      </c>
      <c r="G202" s="143" t="s">
        <v>116</v>
      </c>
      <c r="H202" s="144" t="s">
        <v>467</v>
      </c>
      <c r="I202" s="144" t="s">
        <v>163</v>
      </c>
      <c r="J202" s="145">
        <v>45</v>
      </c>
      <c r="K202" s="146" t="str">
        <f>IF(J202=1,'Equivalencia BH-BMPT'!$D$2,IF(J202=2,'Equivalencia BH-BMPT'!$D$3,IF(J202=3,'Equivalencia BH-BMPT'!$D$4,IF(J202=4,'Equivalencia BH-BMPT'!$D$5,IF(J202=5,'Equivalencia BH-BMPT'!$D$6,IF(J202=6,'Equivalencia BH-BMPT'!$D$7,IF(J202=7,'Equivalencia BH-BMPT'!$D$8,IF(J202=8,'Equivalencia BH-BMPT'!$D$9,IF(J202=9,'Equivalencia BH-BMPT'!$D$10,IF(J202=10,'Equivalencia BH-BMPT'!$D$11,IF(J202=11,'Equivalencia BH-BMPT'!$D$12,IF(J202=12,'Equivalencia BH-BMPT'!$D$13,IF(J202=13,'Equivalencia BH-BMPT'!$D$14,IF(J202=14,'Equivalencia BH-BMPT'!$D$15,IF(J202=15,'Equivalencia BH-BMPT'!$D$16,IF(J202=16,'Equivalencia BH-BMPT'!$D$17,IF(J202=17,'Equivalencia BH-BMPT'!$D$18,IF(J202=18,'Equivalencia BH-BMPT'!$D$19,IF(J202=19,'Equivalencia BH-BMPT'!$D$20,IF(J202=20,'Equivalencia BH-BMPT'!$D$21,IF(J202=21,'Equivalencia BH-BMPT'!$D$22,IF(J202=22,'Equivalencia BH-BMPT'!$D$23,IF(J202=23,'Equivalencia BH-BMPT'!#REF!,IF(J202=24,'Equivalencia BH-BMPT'!$D$25,IF(J202=25,'Equivalencia BH-BMPT'!$D$26,IF(J202=26,'Equivalencia BH-BMPT'!$D$27,IF(J202=27,'Equivalencia BH-BMPT'!$D$28,IF(J202=28,'Equivalencia BH-BMPT'!$D$29,IF(J202=29,'Equivalencia BH-BMPT'!$D$30,IF(J202=30,'Equivalencia BH-BMPT'!$D$31,IF(J202=31,'Equivalencia BH-BMPT'!$D$32,IF(J202=32,'Equivalencia BH-BMPT'!$D$33,IF(J202=33,'Equivalencia BH-BMPT'!$D$34,IF(J202=34,'Equivalencia BH-BMPT'!$D$35,IF(J202=35,'Equivalencia BH-BMPT'!$D$36,IF(J202=36,'Equivalencia BH-BMPT'!$D$37,IF(J202=37,'Equivalencia BH-BMPT'!$D$38,IF(J202=38,'Equivalencia BH-BMPT'!#REF!,IF(J202=39,'Equivalencia BH-BMPT'!$D$40,IF(J202=40,'Equivalencia BH-BMPT'!$D$41,IF(J202=41,'Equivalencia BH-BMPT'!$D$42,IF(J202=42,'Equivalencia BH-BMPT'!$D$43,IF(J202=43,'Equivalencia BH-BMPT'!$D$44,IF(J202=44,'Equivalencia BH-BMPT'!$D$45,IF(J202=45,'Equivalencia BH-BMPT'!$D$46,"No ha seleccionado un número de programa")))))))))))))))))))))))))))))))))))))))))))))</f>
        <v>Gobernanza e influencia local, regional e internacional</v>
      </c>
      <c r="L202" s="147" t="s">
        <v>282</v>
      </c>
      <c r="M202" s="142">
        <v>79947636</v>
      </c>
      <c r="N202" s="148" t="s">
        <v>687</v>
      </c>
      <c r="O202" s="149">
        <v>12045000</v>
      </c>
      <c r="P202" s="150"/>
      <c r="Q202" s="151"/>
      <c r="R202" s="151">
        <v>1</v>
      </c>
      <c r="S202" s="151">
        <v>3300000</v>
      </c>
      <c r="T202" s="149">
        <f t="shared" si="20"/>
        <v>15345000</v>
      </c>
      <c r="U202" s="149">
        <v>12045000</v>
      </c>
      <c r="V202" s="152">
        <v>43390</v>
      </c>
      <c r="W202" s="152">
        <v>43391</v>
      </c>
      <c r="X202" s="152">
        <v>43465</v>
      </c>
      <c r="Y202" s="142"/>
      <c r="Z202" s="142"/>
      <c r="AA202" s="153"/>
      <c r="AB202" s="142"/>
      <c r="AC202" s="142" t="s">
        <v>954</v>
      </c>
      <c r="AD202" s="142"/>
      <c r="AE202" s="142"/>
      <c r="AF202" s="154">
        <f t="shared" ref="AF202:AF263" si="21">SUM(U202/T202)</f>
        <v>0.78494623655913975</v>
      </c>
      <c r="AG202" s="155"/>
      <c r="AH202" s="155" t="b">
        <f t="shared" si="10"/>
        <v>0</v>
      </c>
      <c r="AI202" s="156"/>
      <c r="AJ202" s="158"/>
      <c r="AK202" s="156"/>
    </row>
    <row r="203" spans="1:37" s="157" customFormat="1" ht="44.25" customHeight="1" thickBot="1" x14ac:dyDescent="0.3">
      <c r="A203" s="142">
        <v>200</v>
      </c>
      <c r="B203" s="142">
        <v>2018</v>
      </c>
      <c r="C203" s="143" t="s">
        <v>985</v>
      </c>
      <c r="D203" s="142">
        <v>5</v>
      </c>
      <c r="E203" s="143" t="str">
        <f>IF(D203=1,'Tipo '!$B$2,IF(D203=2,'Tipo '!$B$3,IF(D203=3,'Tipo '!$B$4,IF(D203=4,'Tipo '!$B$5,IF(D203=5,'Tipo '!$B$6,IF(D203=6,'Tipo '!$B$7,IF(D203=7,'Tipo '!$B$8,IF(D203=8,'Tipo '!$B$9,IF(D203=9,'Tipo '!$B$10,IF(D203=10,'Tipo '!$B$11,IF(D203=11,'Tipo '!$B$12,IF(D203=12,'Tipo '!$B$13,IF(D203=13,'Tipo '!$B$14,IF(D203=14,'Tipo '!$B$15,IF(D203=15,'Tipo '!$B$16,IF(D203=16,'Tipo '!$B$17,IF(D203=17,'Tipo '!$B$18,IF(D203=18,'Tipo '!$B$19,IF(D203=19,'Tipo '!$B$20,IF(D203=20,'Tipo '!$B$21,"No ha seleccionado un tipo de contrato válido"))))))))))))))))))))</f>
        <v>CONTRATOS DE PRESTACIÓN DE SERVICIOS PROFESIONALES Y DE APOYO A LA GESTIÓN</v>
      </c>
      <c r="F203" s="143" t="s">
        <v>107</v>
      </c>
      <c r="G203" s="143" t="s">
        <v>116</v>
      </c>
      <c r="H203" s="144" t="s">
        <v>468</v>
      </c>
      <c r="I203" s="144" t="s">
        <v>163</v>
      </c>
      <c r="J203" s="145">
        <v>45</v>
      </c>
      <c r="K203" s="146" t="str">
        <f>IF(J203=1,'Equivalencia BH-BMPT'!$D$2,IF(J203=2,'Equivalencia BH-BMPT'!$D$3,IF(J203=3,'Equivalencia BH-BMPT'!$D$4,IF(J203=4,'Equivalencia BH-BMPT'!$D$5,IF(J203=5,'Equivalencia BH-BMPT'!$D$6,IF(J203=6,'Equivalencia BH-BMPT'!$D$7,IF(J203=7,'Equivalencia BH-BMPT'!$D$8,IF(J203=8,'Equivalencia BH-BMPT'!$D$9,IF(J203=9,'Equivalencia BH-BMPT'!$D$10,IF(J203=10,'Equivalencia BH-BMPT'!$D$11,IF(J203=11,'Equivalencia BH-BMPT'!$D$12,IF(J203=12,'Equivalencia BH-BMPT'!$D$13,IF(J203=13,'Equivalencia BH-BMPT'!$D$14,IF(J203=14,'Equivalencia BH-BMPT'!$D$15,IF(J203=15,'Equivalencia BH-BMPT'!$D$16,IF(J203=16,'Equivalencia BH-BMPT'!$D$17,IF(J203=17,'Equivalencia BH-BMPT'!$D$18,IF(J203=18,'Equivalencia BH-BMPT'!$D$19,IF(J203=19,'Equivalencia BH-BMPT'!$D$20,IF(J203=20,'Equivalencia BH-BMPT'!$D$21,IF(J203=21,'Equivalencia BH-BMPT'!$D$22,IF(J203=22,'Equivalencia BH-BMPT'!$D$23,IF(J203=23,'Equivalencia BH-BMPT'!#REF!,IF(J203=24,'Equivalencia BH-BMPT'!$D$25,IF(J203=25,'Equivalencia BH-BMPT'!$D$26,IF(J203=26,'Equivalencia BH-BMPT'!$D$27,IF(J203=27,'Equivalencia BH-BMPT'!$D$28,IF(J203=28,'Equivalencia BH-BMPT'!$D$29,IF(J203=29,'Equivalencia BH-BMPT'!$D$30,IF(J203=30,'Equivalencia BH-BMPT'!$D$31,IF(J203=31,'Equivalencia BH-BMPT'!$D$32,IF(J203=32,'Equivalencia BH-BMPT'!$D$33,IF(J203=33,'Equivalencia BH-BMPT'!$D$34,IF(J203=34,'Equivalencia BH-BMPT'!$D$35,IF(J203=35,'Equivalencia BH-BMPT'!$D$36,IF(J203=36,'Equivalencia BH-BMPT'!$D$37,IF(J203=37,'Equivalencia BH-BMPT'!$D$38,IF(J203=38,'Equivalencia BH-BMPT'!#REF!,IF(J203=39,'Equivalencia BH-BMPT'!$D$40,IF(J203=40,'Equivalencia BH-BMPT'!$D$41,IF(J203=41,'Equivalencia BH-BMPT'!$D$42,IF(J203=42,'Equivalencia BH-BMPT'!$D$43,IF(J203=43,'Equivalencia BH-BMPT'!$D$44,IF(J203=44,'Equivalencia BH-BMPT'!$D$45,IF(J203=45,'Equivalencia BH-BMPT'!$D$46,"No ha seleccionado un número de programa")))))))))))))))))))))))))))))))))))))))))))))</f>
        <v>Gobernanza e influencia local, regional e internacional</v>
      </c>
      <c r="L203" s="147" t="s">
        <v>282</v>
      </c>
      <c r="M203" s="142">
        <v>1128417792</v>
      </c>
      <c r="N203" s="148" t="s">
        <v>688</v>
      </c>
      <c r="O203" s="149">
        <v>9003333</v>
      </c>
      <c r="P203" s="150"/>
      <c r="Q203" s="151"/>
      <c r="R203" s="151">
        <v>1</v>
      </c>
      <c r="S203" s="151">
        <v>2466666</v>
      </c>
      <c r="T203" s="149">
        <f t="shared" si="20"/>
        <v>11469999</v>
      </c>
      <c r="U203" s="149">
        <v>9003333</v>
      </c>
      <c r="V203" s="152">
        <v>43390</v>
      </c>
      <c r="W203" s="152">
        <v>43391</v>
      </c>
      <c r="X203" s="152">
        <v>43465</v>
      </c>
      <c r="Y203" s="142"/>
      <c r="Z203" s="142"/>
      <c r="AA203" s="153"/>
      <c r="AB203" s="142"/>
      <c r="AC203" s="142" t="s">
        <v>954</v>
      </c>
      <c r="AD203" s="142"/>
      <c r="AE203" s="142"/>
      <c r="AF203" s="154">
        <f t="shared" si="21"/>
        <v>0.78494627593254362</v>
      </c>
      <c r="AG203" s="155"/>
      <c r="AH203" s="155" t="b">
        <f t="shared" si="10"/>
        <v>0</v>
      </c>
      <c r="AI203" s="156"/>
      <c r="AJ203" s="158"/>
      <c r="AK203" s="156"/>
    </row>
    <row r="204" spans="1:37" s="157" customFormat="1" ht="44.25" customHeight="1" thickBot="1" x14ac:dyDescent="0.3">
      <c r="A204" s="142">
        <v>201</v>
      </c>
      <c r="B204" s="142">
        <v>2018</v>
      </c>
      <c r="C204" s="143" t="s">
        <v>986</v>
      </c>
      <c r="D204" s="142">
        <v>5</v>
      </c>
      <c r="E204" s="143" t="str">
        <f>IF(D204=1,'Tipo '!$B$2,IF(D204=2,'Tipo '!$B$3,IF(D204=3,'Tipo '!$B$4,IF(D204=4,'Tipo '!$B$5,IF(D204=5,'Tipo '!$B$6,IF(D204=6,'Tipo '!$B$7,IF(D204=7,'Tipo '!$B$8,IF(D204=8,'Tipo '!$B$9,IF(D204=9,'Tipo '!$B$10,IF(D204=10,'Tipo '!$B$11,IF(D204=11,'Tipo '!$B$12,IF(D204=12,'Tipo '!$B$13,IF(D204=13,'Tipo '!$B$14,IF(D204=14,'Tipo '!$B$15,IF(D204=15,'Tipo '!$B$16,IF(D204=16,'Tipo '!$B$17,IF(D204=17,'Tipo '!$B$18,IF(D204=18,'Tipo '!$B$19,IF(D204=19,'Tipo '!$B$20,IF(D204=20,'Tipo '!$B$21,"No ha seleccionado un tipo de contrato válido"))))))))))))))))))))</f>
        <v>CONTRATOS DE PRESTACIÓN DE SERVICIOS PROFESIONALES Y DE APOYO A LA GESTIÓN</v>
      </c>
      <c r="F204" s="143" t="s">
        <v>107</v>
      </c>
      <c r="G204" s="143" t="s">
        <v>116</v>
      </c>
      <c r="H204" s="144" t="s">
        <v>469</v>
      </c>
      <c r="I204" s="144" t="s">
        <v>163</v>
      </c>
      <c r="J204" s="145">
        <v>45</v>
      </c>
      <c r="K204" s="146" t="str">
        <f>IF(J204=1,'Equivalencia BH-BMPT'!$D$2,IF(J204=2,'Equivalencia BH-BMPT'!$D$3,IF(J204=3,'Equivalencia BH-BMPT'!$D$4,IF(J204=4,'Equivalencia BH-BMPT'!$D$5,IF(J204=5,'Equivalencia BH-BMPT'!$D$6,IF(J204=6,'Equivalencia BH-BMPT'!$D$7,IF(J204=7,'Equivalencia BH-BMPT'!$D$8,IF(J204=8,'Equivalencia BH-BMPT'!$D$9,IF(J204=9,'Equivalencia BH-BMPT'!$D$10,IF(J204=10,'Equivalencia BH-BMPT'!$D$11,IF(J204=11,'Equivalencia BH-BMPT'!$D$12,IF(J204=12,'Equivalencia BH-BMPT'!$D$13,IF(J204=13,'Equivalencia BH-BMPT'!$D$14,IF(J204=14,'Equivalencia BH-BMPT'!$D$15,IF(J204=15,'Equivalencia BH-BMPT'!$D$16,IF(J204=16,'Equivalencia BH-BMPT'!$D$17,IF(J204=17,'Equivalencia BH-BMPT'!$D$18,IF(J204=18,'Equivalencia BH-BMPT'!$D$19,IF(J204=19,'Equivalencia BH-BMPT'!$D$20,IF(J204=20,'Equivalencia BH-BMPT'!$D$21,IF(J204=21,'Equivalencia BH-BMPT'!$D$22,IF(J204=22,'Equivalencia BH-BMPT'!$D$23,IF(J204=23,'Equivalencia BH-BMPT'!#REF!,IF(J204=24,'Equivalencia BH-BMPT'!$D$25,IF(J204=25,'Equivalencia BH-BMPT'!$D$26,IF(J204=26,'Equivalencia BH-BMPT'!$D$27,IF(J204=27,'Equivalencia BH-BMPT'!$D$28,IF(J204=28,'Equivalencia BH-BMPT'!$D$29,IF(J204=29,'Equivalencia BH-BMPT'!$D$30,IF(J204=30,'Equivalencia BH-BMPT'!$D$31,IF(J204=31,'Equivalencia BH-BMPT'!$D$32,IF(J204=32,'Equivalencia BH-BMPT'!$D$33,IF(J204=33,'Equivalencia BH-BMPT'!$D$34,IF(J204=34,'Equivalencia BH-BMPT'!$D$35,IF(J204=35,'Equivalencia BH-BMPT'!$D$36,IF(J204=36,'Equivalencia BH-BMPT'!$D$37,IF(J204=37,'Equivalencia BH-BMPT'!$D$38,IF(J204=38,'Equivalencia BH-BMPT'!#REF!,IF(J204=39,'Equivalencia BH-BMPT'!$D$40,IF(J204=40,'Equivalencia BH-BMPT'!$D$41,IF(J204=41,'Equivalencia BH-BMPT'!$D$42,IF(J204=42,'Equivalencia BH-BMPT'!$D$43,IF(J204=43,'Equivalencia BH-BMPT'!$D$44,IF(J204=44,'Equivalencia BH-BMPT'!$D$45,IF(J204=45,'Equivalencia BH-BMPT'!$D$46,"No ha seleccionado un número de programa")))))))))))))))))))))))))))))))))))))))))))))</f>
        <v>Gobernanza e influencia local, regional e internacional</v>
      </c>
      <c r="L204" s="147" t="s">
        <v>282</v>
      </c>
      <c r="M204" s="142">
        <v>68298504</v>
      </c>
      <c r="N204" s="148" t="s">
        <v>689</v>
      </c>
      <c r="O204" s="149">
        <v>12000000</v>
      </c>
      <c r="P204" s="150"/>
      <c r="Q204" s="151"/>
      <c r="R204" s="151">
        <v>1</v>
      </c>
      <c r="S204" s="151">
        <v>3200000</v>
      </c>
      <c r="T204" s="149">
        <f t="shared" si="20"/>
        <v>15200000</v>
      </c>
      <c r="U204" s="149">
        <v>6240000</v>
      </c>
      <c r="V204" s="152">
        <v>43385</v>
      </c>
      <c r="W204" s="152">
        <v>43389</v>
      </c>
      <c r="X204" s="152">
        <v>43465</v>
      </c>
      <c r="Y204" s="142"/>
      <c r="Z204" s="142"/>
      <c r="AA204" s="153"/>
      <c r="AB204" s="142"/>
      <c r="AC204" s="142" t="s">
        <v>954</v>
      </c>
      <c r="AD204" s="142"/>
      <c r="AE204" s="142"/>
      <c r="AF204" s="154">
        <f t="shared" si="21"/>
        <v>0.41052631578947368</v>
      </c>
      <c r="AG204" s="155"/>
      <c r="AH204" s="155" t="b">
        <f t="shared" si="10"/>
        <v>0</v>
      </c>
      <c r="AI204" s="156"/>
      <c r="AJ204" s="158"/>
      <c r="AK204" s="156"/>
    </row>
    <row r="205" spans="1:37" s="157" customFormat="1" ht="44.25" customHeight="1" thickBot="1" x14ac:dyDescent="0.3">
      <c r="A205" s="142">
        <v>202</v>
      </c>
      <c r="B205" s="142">
        <v>2018</v>
      </c>
      <c r="C205" s="143" t="s">
        <v>987</v>
      </c>
      <c r="D205" s="142">
        <v>11</v>
      </c>
      <c r="E205" s="143" t="str">
        <f>IF(D205=1,'Tipo '!$B$2,IF(D205=2,'Tipo '!$B$3,IF(D205=3,'Tipo '!$B$4,IF(D205=4,'Tipo '!$B$5,IF(D205=5,'Tipo '!$B$6,IF(D205=6,'Tipo '!$B$7,IF(D205=7,'Tipo '!$B$8,IF(D205=8,'Tipo '!$B$9,IF(D205=9,'Tipo '!$B$10,IF(D205=10,'Tipo '!$B$11,IF(D205=11,'Tipo '!$B$12,IF(D205=12,'Tipo '!$B$13,IF(D205=13,'Tipo '!$B$14,IF(D205=14,'Tipo '!$B$15,IF(D205=15,'Tipo '!$B$16,IF(D205=16,'Tipo '!$B$17,IF(D205=17,'Tipo '!$B$18,IF(D205=18,'Tipo '!$B$19,IF(D205=19,'Tipo '!$B$20,IF(D205=20,'Tipo '!$B$21,"No ha seleccionado un tipo de contrato válido"))))))))))))))))))))</f>
        <v>SUMINISTRO</v>
      </c>
      <c r="F205" s="143" t="s">
        <v>104</v>
      </c>
      <c r="G205" s="143" t="s">
        <v>121</v>
      </c>
      <c r="H205" s="144" t="s">
        <v>470</v>
      </c>
      <c r="I205" s="144" t="s">
        <v>162</v>
      </c>
      <c r="J205" s="145">
        <v>0</v>
      </c>
      <c r="K205" s="146" t="str">
        <f>IF(J205=1,'Equivalencia BH-BMPT'!$D$2,IF(J205=2,'Equivalencia BH-BMPT'!$D$3,IF(J205=3,'Equivalencia BH-BMPT'!$D$4,IF(J205=4,'Equivalencia BH-BMPT'!$D$5,IF(J205=5,'Equivalencia BH-BMPT'!$D$6,IF(J205=6,'Equivalencia BH-BMPT'!$D$7,IF(J205=7,'Equivalencia BH-BMPT'!$D$8,IF(J205=8,'Equivalencia BH-BMPT'!$D$9,IF(J205=9,'Equivalencia BH-BMPT'!$D$10,IF(J205=10,'Equivalencia BH-BMPT'!$D$11,IF(J205=11,'Equivalencia BH-BMPT'!$D$12,IF(J205=12,'Equivalencia BH-BMPT'!$D$13,IF(J205=13,'Equivalencia BH-BMPT'!$D$14,IF(J205=14,'Equivalencia BH-BMPT'!$D$15,IF(J205=15,'Equivalencia BH-BMPT'!$D$16,IF(J205=16,'Equivalencia BH-BMPT'!$D$17,IF(J205=17,'Equivalencia BH-BMPT'!$D$18,IF(J205=18,'Equivalencia BH-BMPT'!$D$19,IF(J205=19,'Equivalencia BH-BMPT'!$D$20,IF(J205=20,'Equivalencia BH-BMPT'!$D$21,IF(J205=21,'Equivalencia BH-BMPT'!$D$22,IF(J205=22,'Equivalencia BH-BMPT'!$D$23,IF(J205=23,'Equivalencia BH-BMPT'!#REF!,IF(J205=24,'Equivalencia BH-BMPT'!$D$25,IF(J205=25,'Equivalencia BH-BMPT'!$D$26,IF(J205=26,'Equivalencia BH-BMPT'!$D$27,IF(J205=27,'Equivalencia BH-BMPT'!$D$28,IF(J205=28,'Equivalencia BH-BMPT'!$D$29,IF(J205=29,'Equivalencia BH-BMPT'!$D$30,IF(J205=30,'Equivalencia BH-BMPT'!$D$31,IF(J205=31,'Equivalencia BH-BMPT'!$D$32,IF(J205=32,'Equivalencia BH-BMPT'!$D$33,IF(J205=33,'Equivalencia BH-BMPT'!$D$34,IF(J205=34,'Equivalencia BH-BMPT'!$D$35,IF(J205=35,'Equivalencia BH-BMPT'!$D$36,IF(J205=36,'Equivalencia BH-BMPT'!$D$37,IF(J205=37,'Equivalencia BH-BMPT'!$D$38,IF(J205=38,'Equivalencia BH-BMPT'!#REF!,IF(J205=39,'Equivalencia BH-BMPT'!$D$40,IF(J205=40,'Equivalencia BH-BMPT'!$D$41,IF(J205=41,'Equivalencia BH-BMPT'!$D$42,IF(J205=42,'Equivalencia BH-BMPT'!$D$43,IF(J205=43,'Equivalencia BH-BMPT'!$D$44,IF(J205=44,'Equivalencia BH-BMPT'!$D$45,IF(J205=45,'Equivalencia BH-BMPT'!$D$46,"No ha seleccionado un número de programa")))))))))))))))))))))))))))))))))))))))))))))</f>
        <v>No ha seleccionado un número de programa</v>
      </c>
      <c r="L205" s="147" t="s">
        <v>290</v>
      </c>
      <c r="M205" s="142">
        <v>800216724</v>
      </c>
      <c r="N205" s="148" t="s">
        <v>690</v>
      </c>
      <c r="O205" s="149">
        <v>12000000</v>
      </c>
      <c r="P205" s="150"/>
      <c r="Q205" s="151"/>
      <c r="R205" s="151">
        <v>1</v>
      </c>
      <c r="S205" s="151">
        <v>6000000</v>
      </c>
      <c r="T205" s="149">
        <f>O205+S205</f>
        <v>18000000</v>
      </c>
      <c r="U205" s="149">
        <v>0</v>
      </c>
      <c r="V205" s="152">
        <v>43397</v>
      </c>
      <c r="W205" s="152">
        <v>43399</v>
      </c>
      <c r="X205" s="152">
        <v>43580</v>
      </c>
      <c r="Y205" s="142"/>
      <c r="Z205" s="142"/>
      <c r="AA205" s="153"/>
      <c r="AB205" s="142"/>
      <c r="AC205" s="142" t="s">
        <v>954</v>
      </c>
      <c r="AD205" s="142"/>
      <c r="AE205" s="142"/>
      <c r="AF205" s="154">
        <f t="shared" si="21"/>
        <v>0</v>
      </c>
      <c r="AG205" s="155"/>
      <c r="AH205" s="155" t="b">
        <f t="shared" si="10"/>
        <v>1</v>
      </c>
      <c r="AI205" s="156"/>
      <c r="AJ205" s="158"/>
      <c r="AK205" s="156"/>
    </row>
    <row r="206" spans="1:37" s="157" customFormat="1" ht="44.25" customHeight="1" thickBot="1" x14ac:dyDescent="0.3">
      <c r="A206" s="142">
        <v>203</v>
      </c>
      <c r="B206" s="142">
        <v>2018</v>
      </c>
      <c r="C206" s="143" t="s">
        <v>988</v>
      </c>
      <c r="D206" s="142">
        <v>5</v>
      </c>
      <c r="E206" s="143" t="str">
        <f>IF(D206=1,'Tipo '!$B$2,IF(D206=2,'Tipo '!$B$3,IF(D206=3,'Tipo '!$B$4,IF(D206=4,'Tipo '!$B$5,IF(D206=5,'Tipo '!$B$6,IF(D206=6,'Tipo '!$B$7,IF(D206=7,'Tipo '!$B$8,IF(D206=8,'Tipo '!$B$9,IF(D206=9,'Tipo '!$B$10,IF(D206=10,'Tipo '!$B$11,IF(D206=11,'Tipo '!$B$12,IF(D206=12,'Tipo '!$B$13,IF(D206=13,'Tipo '!$B$14,IF(D206=14,'Tipo '!$B$15,IF(D206=15,'Tipo '!$B$16,IF(D206=16,'Tipo '!$B$17,IF(D206=17,'Tipo '!$B$18,IF(D206=18,'Tipo '!$B$19,IF(D206=19,'Tipo '!$B$20,IF(D206=20,'Tipo '!$B$21,"No ha seleccionado un tipo de contrato válido"))))))))))))))))))))</f>
        <v>CONTRATOS DE PRESTACIÓN DE SERVICIOS PROFESIONALES Y DE APOYO A LA GESTIÓN</v>
      </c>
      <c r="F206" s="143" t="s">
        <v>107</v>
      </c>
      <c r="G206" s="143" t="s">
        <v>116</v>
      </c>
      <c r="H206" s="144" t="s">
        <v>471</v>
      </c>
      <c r="I206" s="144" t="s">
        <v>163</v>
      </c>
      <c r="J206" s="145">
        <v>45</v>
      </c>
      <c r="K206" s="146" t="str">
        <f>IF(J206=1,'Equivalencia BH-BMPT'!$D$2,IF(J206=2,'Equivalencia BH-BMPT'!$D$3,IF(J206=3,'Equivalencia BH-BMPT'!$D$4,IF(J206=4,'Equivalencia BH-BMPT'!$D$5,IF(J206=5,'Equivalencia BH-BMPT'!$D$6,IF(J206=6,'Equivalencia BH-BMPT'!$D$7,IF(J206=7,'Equivalencia BH-BMPT'!$D$8,IF(J206=8,'Equivalencia BH-BMPT'!$D$9,IF(J206=9,'Equivalencia BH-BMPT'!$D$10,IF(J206=10,'Equivalencia BH-BMPT'!$D$11,IF(J206=11,'Equivalencia BH-BMPT'!$D$12,IF(J206=12,'Equivalencia BH-BMPT'!$D$13,IF(J206=13,'Equivalencia BH-BMPT'!$D$14,IF(J206=14,'Equivalencia BH-BMPT'!$D$15,IF(J206=15,'Equivalencia BH-BMPT'!$D$16,IF(J206=16,'Equivalencia BH-BMPT'!$D$17,IF(J206=17,'Equivalencia BH-BMPT'!$D$18,IF(J206=18,'Equivalencia BH-BMPT'!$D$19,IF(J206=19,'Equivalencia BH-BMPT'!$D$20,IF(J206=20,'Equivalencia BH-BMPT'!$D$21,IF(J206=21,'Equivalencia BH-BMPT'!$D$22,IF(J206=22,'Equivalencia BH-BMPT'!$D$23,IF(J206=23,'Equivalencia BH-BMPT'!#REF!,IF(J206=24,'Equivalencia BH-BMPT'!$D$25,IF(J206=25,'Equivalencia BH-BMPT'!$D$26,IF(J206=26,'Equivalencia BH-BMPT'!$D$27,IF(J206=27,'Equivalencia BH-BMPT'!$D$28,IF(J206=28,'Equivalencia BH-BMPT'!$D$29,IF(J206=29,'Equivalencia BH-BMPT'!$D$30,IF(J206=30,'Equivalencia BH-BMPT'!$D$31,IF(J206=31,'Equivalencia BH-BMPT'!$D$32,IF(J206=32,'Equivalencia BH-BMPT'!$D$33,IF(J206=33,'Equivalencia BH-BMPT'!$D$34,IF(J206=34,'Equivalencia BH-BMPT'!$D$35,IF(J206=35,'Equivalencia BH-BMPT'!$D$36,IF(J206=36,'Equivalencia BH-BMPT'!$D$37,IF(J206=37,'Equivalencia BH-BMPT'!$D$38,IF(J206=38,'Equivalencia BH-BMPT'!#REF!,IF(J206=39,'Equivalencia BH-BMPT'!$D$40,IF(J206=40,'Equivalencia BH-BMPT'!$D$41,IF(J206=41,'Equivalencia BH-BMPT'!$D$42,IF(J206=42,'Equivalencia BH-BMPT'!$D$43,IF(J206=43,'Equivalencia BH-BMPT'!$D$44,IF(J206=44,'Equivalencia BH-BMPT'!$D$45,IF(J206=45,'Equivalencia BH-BMPT'!$D$46,"No ha seleccionado un número de programa")))))))))))))))))))))))))))))))))))))))))))))</f>
        <v>Gobernanza e influencia local, regional e internacional</v>
      </c>
      <c r="L206" s="147" t="s">
        <v>282</v>
      </c>
      <c r="M206" s="142">
        <v>93136010</v>
      </c>
      <c r="N206" s="148" t="s">
        <v>793</v>
      </c>
      <c r="O206" s="149">
        <v>4986666</v>
      </c>
      <c r="P206" s="150"/>
      <c r="Q206" s="151"/>
      <c r="R206" s="151">
        <v>1</v>
      </c>
      <c r="S206" s="151">
        <v>1466666</v>
      </c>
      <c r="T206" s="149">
        <f t="shared" ref="T206:T214" si="22">$O206+$S206</f>
        <v>6453332</v>
      </c>
      <c r="U206" s="149">
        <v>2273334</v>
      </c>
      <c r="V206" s="152">
        <v>43392</v>
      </c>
      <c r="W206" s="152">
        <v>43396</v>
      </c>
      <c r="X206" s="152">
        <v>43465</v>
      </c>
      <c r="Y206" s="142"/>
      <c r="Z206" s="142"/>
      <c r="AA206" s="153"/>
      <c r="AB206" s="142"/>
      <c r="AC206" s="142" t="s">
        <v>954</v>
      </c>
      <c r="AD206" s="142"/>
      <c r="AE206" s="142"/>
      <c r="AF206" s="154">
        <f t="shared" si="21"/>
        <v>0.3522729033621701</v>
      </c>
      <c r="AG206" s="155"/>
      <c r="AH206" s="155" t="b">
        <f t="shared" ref="AH206:AH226" si="23">IF(I206="Funcionamiento",J206=0,J206="")</f>
        <v>0</v>
      </c>
      <c r="AI206" s="156"/>
      <c r="AJ206" s="158"/>
      <c r="AK206" s="156"/>
    </row>
    <row r="207" spans="1:37" s="157" customFormat="1" ht="44.25" customHeight="1" thickBot="1" x14ac:dyDescent="0.3">
      <c r="A207" s="142">
        <v>204</v>
      </c>
      <c r="B207" s="142">
        <v>2018</v>
      </c>
      <c r="C207" s="143" t="s">
        <v>989</v>
      </c>
      <c r="D207" s="142">
        <v>5</v>
      </c>
      <c r="E207" s="143" t="str">
        <f>IF(D207=1,'Tipo '!$B$2,IF(D207=2,'Tipo '!$B$3,IF(D207=3,'Tipo '!$B$4,IF(D207=4,'Tipo '!$B$5,IF(D207=5,'Tipo '!$B$6,IF(D207=6,'Tipo '!$B$7,IF(D207=7,'Tipo '!$B$8,IF(D207=8,'Tipo '!$B$9,IF(D207=9,'Tipo '!$B$10,IF(D207=10,'Tipo '!$B$11,IF(D207=11,'Tipo '!$B$12,IF(D207=12,'Tipo '!$B$13,IF(D207=13,'Tipo '!$B$14,IF(D207=14,'Tipo '!$B$15,IF(D207=15,'Tipo '!$B$16,IF(D207=16,'Tipo '!$B$17,IF(D207=17,'Tipo '!$B$18,IF(D207=18,'Tipo '!$B$19,IF(D207=19,'Tipo '!$B$20,IF(D207=20,'Tipo '!$B$21,"No ha seleccionado un tipo de contrato válido"))))))))))))))))))))</f>
        <v>CONTRATOS DE PRESTACIÓN DE SERVICIOS PROFESIONALES Y DE APOYO A LA GESTIÓN</v>
      </c>
      <c r="F207" s="143" t="s">
        <v>107</v>
      </c>
      <c r="G207" s="143" t="s">
        <v>116</v>
      </c>
      <c r="H207" s="144" t="s">
        <v>472</v>
      </c>
      <c r="I207" s="144" t="s">
        <v>163</v>
      </c>
      <c r="J207" s="145">
        <v>11</v>
      </c>
      <c r="K207" s="146" t="str">
        <f>IF(J207=1,'Equivalencia BH-BMPT'!$D$2,IF(J207=2,'Equivalencia BH-BMPT'!$D$3,IF(J207=3,'Equivalencia BH-BMPT'!$D$4,IF(J207=4,'Equivalencia BH-BMPT'!$D$5,IF(J207=5,'Equivalencia BH-BMPT'!$D$6,IF(J207=6,'Equivalencia BH-BMPT'!$D$7,IF(J207=7,'Equivalencia BH-BMPT'!$D$8,IF(J207=8,'Equivalencia BH-BMPT'!$D$9,IF(J207=9,'Equivalencia BH-BMPT'!$D$10,IF(J207=10,'Equivalencia BH-BMPT'!$D$11,IF(J207=11,'Equivalencia BH-BMPT'!$D$12,IF(J207=12,'Equivalencia BH-BMPT'!$D$13,IF(J207=13,'Equivalencia BH-BMPT'!$D$14,IF(J207=14,'Equivalencia BH-BMPT'!$D$15,IF(J207=15,'Equivalencia BH-BMPT'!$D$16,IF(J207=16,'Equivalencia BH-BMPT'!$D$17,IF(J207=17,'Equivalencia BH-BMPT'!$D$18,IF(J207=18,'Equivalencia BH-BMPT'!$D$19,IF(J207=19,'Equivalencia BH-BMPT'!$D$20,IF(J207=20,'Equivalencia BH-BMPT'!$D$21,IF(J207=21,'Equivalencia BH-BMPT'!$D$22,IF(J207=22,'Equivalencia BH-BMPT'!$D$23,IF(J207=23,'Equivalencia BH-BMPT'!#REF!,IF(J207=24,'Equivalencia BH-BMPT'!$D$25,IF(J207=25,'Equivalencia BH-BMPT'!$D$26,IF(J207=26,'Equivalencia BH-BMPT'!$D$27,IF(J207=27,'Equivalencia BH-BMPT'!$D$28,IF(J207=28,'Equivalencia BH-BMPT'!$D$29,IF(J207=29,'Equivalencia BH-BMPT'!$D$30,IF(J207=30,'Equivalencia BH-BMPT'!$D$31,IF(J207=31,'Equivalencia BH-BMPT'!$D$32,IF(J207=32,'Equivalencia BH-BMPT'!$D$33,IF(J207=33,'Equivalencia BH-BMPT'!$D$34,IF(J207=34,'Equivalencia BH-BMPT'!$D$35,IF(J207=35,'Equivalencia BH-BMPT'!$D$36,IF(J207=36,'Equivalencia BH-BMPT'!$D$37,IF(J207=37,'Equivalencia BH-BMPT'!$D$38,IF(J207=38,'Equivalencia BH-BMPT'!#REF!,IF(J207=39,'Equivalencia BH-BMPT'!$D$40,IF(J207=40,'Equivalencia BH-BMPT'!$D$41,IF(J207=41,'Equivalencia BH-BMPT'!$D$42,IF(J207=42,'Equivalencia BH-BMPT'!$D$43,IF(J207=43,'Equivalencia BH-BMPT'!$D$44,IF(J207=44,'Equivalencia BH-BMPT'!$D$45,IF(J207=45,'Equivalencia BH-BMPT'!$D$46,"No ha seleccionado un número de programa")))))))))))))))))))))))))))))))))))))))))))))</f>
        <v>Mejores oportunidades para el desarrollo a través de la cultura, la recreación y el deporte</v>
      </c>
      <c r="L207" s="147" t="s">
        <v>756</v>
      </c>
      <c r="M207" s="142">
        <v>53131667</v>
      </c>
      <c r="N207" s="148" t="s">
        <v>691</v>
      </c>
      <c r="O207" s="149">
        <v>8200000</v>
      </c>
      <c r="P207" s="150"/>
      <c r="Q207" s="151"/>
      <c r="R207" s="151">
        <v>1</v>
      </c>
      <c r="S207" s="151">
        <v>1913333</v>
      </c>
      <c r="T207" s="149">
        <f t="shared" si="22"/>
        <v>10113333</v>
      </c>
      <c r="U207" s="149">
        <v>8200000</v>
      </c>
      <c r="V207" s="152">
        <v>43404</v>
      </c>
      <c r="W207" s="152">
        <v>43405</v>
      </c>
      <c r="X207" s="152">
        <v>43489</v>
      </c>
      <c r="Y207" s="142"/>
      <c r="Z207" s="142"/>
      <c r="AA207" s="153"/>
      <c r="AB207" s="142"/>
      <c r="AC207" s="142" t="s">
        <v>954</v>
      </c>
      <c r="AD207" s="142"/>
      <c r="AE207" s="142"/>
      <c r="AF207" s="154">
        <f t="shared" si="21"/>
        <v>0.81081083753496497</v>
      </c>
      <c r="AG207" s="155"/>
      <c r="AH207" s="155" t="b">
        <f t="shared" si="23"/>
        <v>0</v>
      </c>
      <c r="AI207" s="156"/>
      <c r="AJ207" s="158"/>
      <c r="AK207" s="156"/>
    </row>
    <row r="208" spans="1:37" s="157" customFormat="1" ht="44.25" customHeight="1" thickBot="1" x14ac:dyDescent="0.3">
      <c r="A208" s="142">
        <v>205</v>
      </c>
      <c r="B208" s="142">
        <v>2018</v>
      </c>
      <c r="C208" s="143" t="s">
        <v>990</v>
      </c>
      <c r="D208" s="142">
        <v>5</v>
      </c>
      <c r="E208" s="143" t="str">
        <f>IF(D208=1,'Tipo '!$B$2,IF(D208=2,'Tipo '!$B$3,IF(D208=3,'Tipo '!$B$4,IF(D208=4,'Tipo '!$B$5,IF(D208=5,'Tipo '!$B$6,IF(D208=6,'Tipo '!$B$7,IF(D208=7,'Tipo '!$B$8,IF(D208=8,'Tipo '!$B$9,IF(D208=9,'Tipo '!$B$10,IF(D208=10,'Tipo '!$B$11,IF(D208=11,'Tipo '!$B$12,IF(D208=12,'Tipo '!$B$13,IF(D208=13,'Tipo '!$B$14,IF(D208=14,'Tipo '!$B$15,IF(D208=15,'Tipo '!$B$16,IF(D208=16,'Tipo '!$B$17,IF(D208=17,'Tipo '!$B$18,IF(D208=18,'Tipo '!$B$19,IF(D208=19,'Tipo '!$B$20,IF(D208=20,'Tipo '!$B$21,"No ha seleccionado un tipo de contrato válido"))))))))))))))))))))</f>
        <v>CONTRATOS DE PRESTACIÓN DE SERVICIOS PROFESIONALES Y DE APOYO A LA GESTIÓN</v>
      </c>
      <c r="F208" s="143" t="s">
        <v>107</v>
      </c>
      <c r="G208" s="143" t="s">
        <v>116</v>
      </c>
      <c r="H208" s="144" t="s">
        <v>473</v>
      </c>
      <c r="I208" s="144" t="s">
        <v>163</v>
      </c>
      <c r="J208" s="145">
        <v>11</v>
      </c>
      <c r="K208" s="146" t="str">
        <f>IF(J208=1,'Equivalencia BH-BMPT'!$D$2,IF(J208=2,'Equivalencia BH-BMPT'!$D$3,IF(J208=3,'Equivalencia BH-BMPT'!$D$4,IF(J208=4,'Equivalencia BH-BMPT'!$D$5,IF(J208=5,'Equivalencia BH-BMPT'!$D$6,IF(J208=6,'Equivalencia BH-BMPT'!$D$7,IF(J208=7,'Equivalencia BH-BMPT'!$D$8,IF(J208=8,'Equivalencia BH-BMPT'!$D$9,IF(J208=9,'Equivalencia BH-BMPT'!$D$10,IF(J208=10,'Equivalencia BH-BMPT'!$D$11,IF(J208=11,'Equivalencia BH-BMPT'!$D$12,IF(J208=12,'Equivalencia BH-BMPT'!$D$13,IF(J208=13,'Equivalencia BH-BMPT'!$D$14,IF(J208=14,'Equivalencia BH-BMPT'!$D$15,IF(J208=15,'Equivalencia BH-BMPT'!$D$16,IF(J208=16,'Equivalencia BH-BMPT'!$D$17,IF(J208=17,'Equivalencia BH-BMPT'!$D$18,IF(J208=18,'Equivalencia BH-BMPT'!$D$19,IF(J208=19,'Equivalencia BH-BMPT'!$D$20,IF(J208=20,'Equivalencia BH-BMPT'!$D$21,IF(J208=21,'Equivalencia BH-BMPT'!$D$22,IF(J208=22,'Equivalencia BH-BMPT'!$D$23,IF(J208=23,'Equivalencia BH-BMPT'!#REF!,IF(J208=24,'Equivalencia BH-BMPT'!$D$25,IF(J208=25,'Equivalencia BH-BMPT'!$D$26,IF(J208=26,'Equivalencia BH-BMPT'!$D$27,IF(J208=27,'Equivalencia BH-BMPT'!$D$28,IF(J208=28,'Equivalencia BH-BMPT'!$D$29,IF(J208=29,'Equivalencia BH-BMPT'!$D$30,IF(J208=30,'Equivalencia BH-BMPT'!$D$31,IF(J208=31,'Equivalencia BH-BMPT'!$D$32,IF(J208=32,'Equivalencia BH-BMPT'!$D$33,IF(J208=33,'Equivalencia BH-BMPT'!$D$34,IF(J208=34,'Equivalencia BH-BMPT'!$D$35,IF(J208=35,'Equivalencia BH-BMPT'!$D$36,IF(J208=36,'Equivalencia BH-BMPT'!$D$37,IF(J208=37,'Equivalencia BH-BMPT'!$D$38,IF(J208=38,'Equivalencia BH-BMPT'!#REF!,IF(J208=39,'Equivalencia BH-BMPT'!$D$40,IF(J208=40,'Equivalencia BH-BMPT'!$D$41,IF(J208=41,'Equivalencia BH-BMPT'!$D$42,IF(J208=42,'Equivalencia BH-BMPT'!$D$43,IF(J208=43,'Equivalencia BH-BMPT'!$D$44,IF(J208=44,'Equivalencia BH-BMPT'!$D$45,IF(J208=45,'Equivalencia BH-BMPT'!$D$46,"No ha seleccionado un número de programa")))))))))))))))))))))))))))))))))))))))))))))</f>
        <v>Mejores oportunidades para el desarrollo a través de la cultura, la recreación y el deporte</v>
      </c>
      <c r="L208" s="147" t="s">
        <v>756</v>
      </c>
      <c r="M208" s="142">
        <v>1012371517</v>
      </c>
      <c r="N208" s="148" t="s">
        <v>692</v>
      </c>
      <c r="O208" s="149">
        <v>6000000</v>
      </c>
      <c r="P208" s="150"/>
      <c r="Q208" s="151"/>
      <c r="R208" s="151">
        <v>1</v>
      </c>
      <c r="S208" s="151">
        <v>1400000</v>
      </c>
      <c r="T208" s="149">
        <f t="shared" si="22"/>
        <v>7400000</v>
      </c>
      <c r="U208" s="149">
        <v>6000000</v>
      </c>
      <c r="V208" s="152">
        <v>43404</v>
      </c>
      <c r="W208" s="152">
        <v>43405</v>
      </c>
      <c r="X208" s="152">
        <v>43489</v>
      </c>
      <c r="Y208" s="142"/>
      <c r="Z208" s="142"/>
      <c r="AA208" s="153"/>
      <c r="AB208" s="142"/>
      <c r="AC208" s="142" t="s">
        <v>954</v>
      </c>
      <c r="AD208" s="142"/>
      <c r="AE208" s="142"/>
      <c r="AF208" s="154">
        <f t="shared" si="21"/>
        <v>0.81081081081081086</v>
      </c>
      <c r="AG208" s="155"/>
      <c r="AH208" s="155" t="b">
        <f t="shared" si="23"/>
        <v>0</v>
      </c>
      <c r="AI208" s="156"/>
      <c r="AJ208" s="158"/>
      <c r="AK208" s="156"/>
    </row>
    <row r="209" spans="1:37" s="157" customFormat="1" ht="44.25" customHeight="1" thickBot="1" x14ac:dyDescent="0.3">
      <c r="A209" s="142">
        <v>206</v>
      </c>
      <c r="B209" s="142">
        <v>2018</v>
      </c>
      <c r="C209" s="143" t="s">
        <v>991</v>
      </c>
      <c r="D209" s="142">
        <v>5</v>
      </c>
      <c r="E209" s="143" t="str">
        <f>IF(D209=1,'Tipo '!$B$2,IF(D209=2,'Tipo '!$B$3,IF(D209=3,'Tipo '!$B$4,IF(D209=4,'Tipo '!$B$5,IF(D209=5,'Tipo '!$B$6,IF(D209=6,'Tipo '!$B$7,IF(D209=7,'Tipo '!$B$8,IF(D209=8,'Tipo '!$B$9,IF(D209=9,'Tipo '!$B$10,IF(D209=10,'Tipo '!$B$11,IF(D209=11,'Tipo '!$B$12,IF(D209=12,'Tipo '!$B$13,IF(D209=13,'Tipo '!$B$14,IF(D209=14,'Tipo '!$B$15,IF(D209=15,'Tipo '!$B$16,IF(D209=16,'Tipo '!$B$17,IF(D209=17,'Tipo '!$B$18,IF(D209=18,'Tipo '!$B$19,IF(D209=19,'Tipo '!$B$20,IF(D209=20,'Tipo '!$B$21,"No ha seleccionado un tipo de contrato válido"))))))))))))))))))))</f>
        <v>CONTRATOS DE PRESTACIÓN DE SERVICIOS PROFESIONALES Y DE APOYO A LA GESTIÓN</v>
      </c>
      <c r="F209" s="143" t="s">
        <v>107</v>
      </c>
      <c r="G209" s="143" t="s">
        <v>116</v>
      </c>
      <c r="H209" s="144" t="s">
        <v>473</v>
      </c>
      <c r="I209" s="144" t="s">
        <v>163</v>
      </c>
      <c r="J209" s="145">
        <v>11</v>
      </c>
      <c r="K209" s="146" t="str">
        <f>IF(J209=1,'Equivalencia BH-BMPT'!$D$2,IF(J209=2,'Equivalencia BH-BMPT'!$D$3,IF(J209=3,'Equivalencia BH-BMPT'!$D$4,IF(J209=4,'Equivalencia BH-BMPT'!$D$5,IF(J209=5,'Equivalencia BH-BMPT'!$D$6,IF(J209=6,'Equivalencia BH-BMPT'!$D$7,IF(J209=7,'Equivalencia BH-BMPT'!$D$8,IF(J209=8,'Equivalencia BH-BMPT'!$D$9,IF(J209=9,'Equivalencia BH-BMPT'!$D$10,IF(J209=10,'Equivalencia BH-BMPT'!$D$11,IF(J209=11,'Equivalencia BH-BMPT'!$D$12,IF(J209=12,'Equivalencia BH-BMPT'!$D$13,IF(J209=13,'Equivalencia BH-BMPT'!$D$14,IF(J209=14,'Equivalencia BH-BMPT'!$D$15,IF(J209=15,'Equivalencia BH-BMPT'!$D$16,IF(J209=16,'Equivalencia BH-BMPT'!$D$17,IF(J209=17,'Equivalencia BH-BMPT'!$D$18,IF(J209=18,'Equivalencia BH-BMPT'!$D$19,IF(J209=19,'Equivalencia BH-BMPT'!$D$20,IF(J209=20,'Equivalencia BH-BMPT'!$D$21,IF(J209=21,'Equivalencia BH-BMPT'!$D$22,IF(J209=22,'Equivalencia BH-BMPT'!$D$23,IF(J209=23,'Equivalencia BH-BMPT'!#REF!,IF(J209=24,'Equivalencia BH-BMPT'!$D$25,IF(J209=25,'Equivalencia BH-BMPT'!$D$26,IF(J209=26,'Equivalencia BH-BMPT'!$D$27,IF(J209=27,'Equivalencia BH-BMPT'!$D$28,IF(J209=28,'Equivalencia BH-BMPT'!$D$29,IF(J209=29,'Equivalencia BH-BMPT'!$D$30,IF(J209=30,'Equivalencia BH-BMPT'!$D$31,IF(J209=31,'Equivalencia BH-BMPT'!$D$32,IF(J209=32,'Equivalencia BH-BMPT'!$D$33,IF(J209=33,'Equivalencia BH-BMPT'!$D$34,IF(J209=34,'Equivalencia BH-BMPT'!$D$35,IF(J209=35,'Equivalencia BH-BMPT'!$D$36,IF(J209=36,'Equivalencia BH-BMPT'!$D$37,IF(J209=37,'Equivalencia BH-BMPT'!$D$38,IF(J209=38,'Equivalencia BH-BMPT'!#REF!,IF(J209=39,'Equivalencia BH-BMPT'!$D$40,IF(J209=40,'Equivalencia BH-BMPT'!$D$41,IF(J209=41,'Equivalencia BH-BMPT'!$D$42,IF(J209=42,'Equivalencia BH-BMPT'!$D$43,IF(J209=43,'Equivalencia BH-BMPT'!$D$44,IF(J209=44,'Equivalencia BH-BMPT'!$D$45,IF(J209=45,'Equivalencia BH-BMPT'!$D$46,"No ha seleccionado un número de programa")))))))))))))))))))))))))))))))))))))))))))))</f>
        <v>Mejores oportunidades para el desarrollo a través de la cultura, la recreación y el deporte</v>
      </c>
      <c r="L209" s="147" t="s">
        <v>756</v>
      </c>
      <c r="M209" s="142">
        <v>1012405684</v>
      </c>
      <c r="N209" s="148" t="s">
        <v>693</v>
      </c>
      <c r="O209" s="149">
        <v>5900000</v>
      </c>
      <c r="P209" s="150"/>
      <c r="Q209" s="151"/>
      <c r="R209" s="151">
        <v>1</v>
      </c>
      <c r="S209" s="151">
        <v>1400000</v>
      </c>
      <c r="T209" s="149">
        <f t="shared" si="22"/>
        <v>7300000</v>
      </c>
      <c r="U209" s="149">
        <v>5900000</v>
      </c>
      <c r="V209" s="152">
        <v>43404</v>
      </c>
      <c r="W209" s="152">
        <v>43406</v>
      </c>
      <c r="X209" s="152">
        <v>43489</v>
      </c>
      <c r="Y209" s="142"/>
      <c r="Z209" s="142"/>
      <c r="AA209" s="153"/>
      <c r="AB209" s="142"/>
      <c r="AC209" s="142" t="s">
        <v>954</v>
      </c>
      <c r="AD209" s="142"/>
      <c r="AE209" s="142"/>
      <c r="AF209" s="154">
        <f t="shared" si="21"/>
        <v>0.80821917808219179</v>
      </c>
      <c r="AG209" s="155"/>
      <c r="AH209" s="155" t="b">
        <f t="shared" si="23"/>
        <v>0</v>
      </c>
      <c r="AI209" s="156"/>
      <c r="AJ209" s="158"/>
      <c r="AK209" s="156"/>
    </row>
    <row r="210" spans="1:37" s="157" customFormat="1" ht="44.25" customHeight="1" thickBot="1" x14ac:dyDescent="0.3">
      <c r="A210" s="142">
        <v>208</v>
      </c>
      <c r="B210" s="142">
        <v>2018</v>
      </c>
      <c r="C210" s="143" t="s">
        <v>992</v>
      </c>
      <c r="D210" s="142">
        <v>5</v>
      </c>
      <c r="E210" s="143" t="str">
        <f>IF(D210=1,'Tipo '!$B$2,IF(D210=2,'Tipo '!$B$3,IF(D210=3,'Tipo '!$B$4,IF(D210=4,'Tipo '!$B$5,IF(D210=5,'Tipo '!$B$6,IF(D210=6,'Tipo '!$B$7,IF(D210=7,'Tipo '!$B$8,IF(D210=8,'Tipo '!$B$9,IF(D210=9,'Tipo '!$B$10,IF(D210=10,'Tipo '!$B$11,IF(D210=11,'Tipo '!$B$12,IF(D210=12,'Tipo '!$B$13,IF(D210=13,'Tipo '!$B$14,IF(D210=14,'Tipo '!$B$15,IF(D210=15,'Tipo '!$B$16,IF(D210=16,'Tipo '!$B$17,IF(D210=17,'Tipo '!$B$18,IF(D210=18,'Tipo '!$B$19,IF(D210=19,'Tipo '!$B$20,IF(D210=20,'Tipo '!$B$21,"No ha seleccionado un tipo de contrato válido"))))))))))))))))))))</f>
        <v>CONTRATOS DE PRESTACIÓN DE SERVICIOS PROFESIONALES Y DE APOYO A LA GESTIÓN</v>
      </c>
      <c r="F210" s="143" t="s">
        <v>107</v>
      </c>
      <c r="G210" s="143" t="s">
        <v>116</v>
      </c>
      <c r="H210" s="144" t="s">
        <v>473</v>
      </c>
      <c r="I210" s="144" t="s">
        <v>163</v>
      </c>
      <c r="J210" s="145">
        <v>11</v>
      </c>
      <c r="K210" s="146" t="str">
        <f>IF(J210=1,'Equivalencia BH-BMPT'!$D$2,IF(J210=2,'Equivalencia BH-BMPT'!$D$3,IF(J210=3,'Equivalencia BH-BMPT'!$D$4,IF(J210=4,'Equivalencia BH-BMPT'!$D$5,IF(J210=5,'Equivalencia BH-BMPT'!$D$6,IF(J210=6,'Equivalencia BH-BMPT'!$D$7,IF(J210=7,'Equivalencia BH-BMPT'!$D$8,IF(J210=8,'Equivalencia BH-BMPT'!$D$9,IF(J210=9,'Equivalencia BH-BMPT'!$D$10,IF(J210=10,'Equivalencia BH-BMPT'!$D$11,IF(J210=11,'Equivalencia BH-BMPT'!$D$12,IF(J210=12,'Equivalencia BH-BMPT'!$D$13,IF(J210=13,'Equivalencia BH-BMPT'!$D$14,IF(J210=14,'Equivalencia BH-BMPT'!$D$15,IF(J210=15,'Equivalencia BH-BMPT'!$D$16,IF(J210=16,'Equivalencia BH-BMPT'!$D$17,IF(J210=17,'Equivalencia BH-BMPT'!$D$18,IF(J210=18,'Equivalencia BH-BMPT'!$D$19,IF(J210=19,'Equivalencia BH-BMPT'!$D$20,IF(J210=20,'Equivalencia BH-BMPT'!$D$21,IF(J210=21,'Equivalencia BH-BMPT'!$D$22,IF(J210=22,'Equivalencia BH-BMPT'!$D$23,IF(J210=23,'Equivalencia BH-BMPT'!#REF!,IF(J210=24,'Equivalencia BH-BMPT'!$D$25,IF(J210=25,'Equivalencia BH-BMPT'!$D$26,IF(J210=26,'Equivalencia BH-BMPT'!$D$27,IF(J210=27,'Equivalencia BH-BMPT'!$D$28,IF(J210=28,'Equivalencia BH-BMPT'!$D$29,IF(J210=29,'Equivalencia BH-BMPT'!$D$30,IF(J210=30,'Equivalencia BH-BMPT'!$D$31,IF(J210=31,'Equivalencia BH-BMPT'!$D$32,IF(J210=32,'Equivalencia BH-BMPT'!$D$33,IF(J210=33,'Equivalencia BH-BMPT'!$D$34,IF(J210=34,'Equivalencia BH-BMPT'!$D$35,IF(J210=35,'Equivalencia BH-BMPT'!$D$36,IF(J210=36,'Equivalencia BH-BMPT'!$D$37,IF(J210=37,'Equivalencia BH-BMPT'!$D$38,IF(J210=38,'Equivalencia BH-BMPT'!#REF!,IF(J210=39,'Equivalencia BH-BMPT'!$D$40,IF(J210=40,'Equivalencia BH-BMPT'!$D$41,IF(J210=41,'Equivalencia BH-BMPT'!$D$42,IF(J210=42,'Equivalencia BH-BMPT'!$D$43,IF(J210=43,'Equivalencia BH-BMPT'!$D$44,IF(J210=44,'Equivalencia BH-BMPT'!$D$45,IF(J210=45,'Equivalencia BH-BMPT'!$D$46,"No ha seleccionado un número de programa")))))))))))))))))))))))))))))))))))))))))))))</f>
        <v>Mejores oportunidades para el desarrollo a través de la cultura, la recreación y el deporte</v>
      </c>
      <c r="L210" s="147" t="s">
        <v>756</v>
      </c>
      <c r="M210" s="142">
        <v>1022384587</v>
      </c>
      <c r="N210" s="148" t="s">
        <v>694</v>
      </c>
      <c r="O210" s="149">
        <v>5900000</v>
      </c>
      <c r="P210" s="150"/>
      <c r="Q210" s="151"/>
      <c r="R210" s="151">
        <v>1</v>
      </c>
      <c r="S210" s="151">
        <v>1400000</v>
      </c>
      <c r="T210" s="149">
        <f t="shared" si="22"/>
        <v>7300000</v>
      </c>
      <c r="U210" s="149">
        <v>5900000</v>
      </c>
      <c r="V210" s="152">
        <v>43404</v>
      </c>
      <c r="W210" s="152">
        <v>43406</v>
      </c>
      <c r="X210" s="152">
        <v>43489</v>
      </c>
      <c r="Y210" s="142"/>
      <c r="Z210" s="142"/>
      <c r="AA210" s="153"/>
      <c r="AB210" s="142"/>
      <c r="AC210" s="142" t="s">
        <v>963</v>
      </c>
      <c r="AD210" s="142"/>
      <c r="AE210" s="142"/>
      <c r="AF210" s="154">
        <f t="shared" si="21"/>
        <v>0.80821917808219179</v>
      </c>
      <c r="AG210" s="155"/>
      <c r="AH210" s="155" t="b">
        <f t="shared" si="23"/>
        <v>0</v>
      </c>
      <c r="AI210" s="156"/>
      <c r="AJ210" s="158"/>
      <c r="AK210" s="156"/>
    </row>
    <row r="211" spans="1:37" s="157" customFormat="1" ht="44.25" customHeight="1" thickBot="1" x14ac:dyDescent="0.3">
      <c r="A211" s="142">
        <v>209</v>
      </c>
      <c r="B211" s="142">
        <v>2018</v>
      </c>
      <c r="C211" s="143" t="s">
        <v>993</v>
      </c>
      <c r="D211" s="142">
        <v>5</v>
      </c>
      <c r="E211" s="143" t="str">
        <f>IF(D211=1,'Tipo '!$B$2,IF(D211=2,'Tipo '!$B$3,IF(D211=3,'Tipo '!$B$4,IF(D211=4,'Tipo '!$B$5,IF(D211=5,'Tipo '!$B$6,IF(D211=6,'Tipo '!$B$7,IF(D211=7,'Tipo '!$B$8,IF(D211=8,'Tipo '!$B$9,IF(D211=9,'Tipo '!$B$10,IF(D211=10,'Tipo '!$B$11,IF(D211=11,'Tipo '!$B$12,IF(D211=12,'Tipo '!$B$13,IF(D211=13,'Tipo '!$B$14,IF(D211=14,'Tipo '!$B$15,IF(D211=15,'Tipo '!$B$16,IF(D211=16,'Tipo '!$B$17,IF(D211=17,'Tipo '!$B$18,IF(D211=18,'Tipo '!$B$19,IF(D211=19,'Tipo '!$B$20,IF(D211=20,'Tipo '!$B$21,"No ha seleccionado un tipo de contrato válido"))))))))))))))))))))</f>
        <v>CONTRATOS DE PRESTACIÓN DE SERVICIOS PROFESIONALES Y DE APOYO A LA GESTIÓN</v>
      </c>
      <c r="F211" s="143" t="s">
        <v>107</v>
      </c>
      <c r="G211" s="143" t="s">
        <v>116</v>
      </c>
      <c r="H211" s="144" t="s">
        <v>473</v>
      </c>
      <c r="I211" s="144" t="s">
        <v>163</v>
      </c>
      <c r="J211" s="145">
        <v>11</v>
      </c>
      <c r="K211" s="146" t="str">
        <f>IF(J211=1,'Equivalencia BH-BMPT'!$D$2,IF(J211=2,'Equivalencia BH-BMPT'!$D$3,IF(J211=3,'Equivalencia BH-BMPT'!$D$4,IF(J211=4,'Equivalencia BH-BMPT'!$D$5,IF(J211=5,'Equivalencia BH-BMPT'!$D$6,IF(J211=6,'Equivalencia BH-BMPT'!$D$7,IF(J211=7,'Equivalencia BH-BMPT'!$D$8,IF(J211=8,'Equivalencia BH-BMPT'!$D$9,IF(J211=9,'Equivalencia BH-BMPT'!$D$10,IF(J211=10,'Equivalencia BH-BMPT'!$D$11,IF(J211=11,'Equivalencia BH-BMPT'!$D$12,IF(J211=12,'Equivalencia BH-BMPT'!$D$13,IF(J211=13,'Equivalencia BH-BMPT'!$D$14,IF(J211=14,'Equivalencia BH-BMPT'!$D$15,IF(J211=15,'Equivalencia BH-BMPT'!$D$16,IF(J211=16,'Equivalencia BH-BMPT'!$D$17,IF(J211=17,'Equivalencia BH-BMPT'!$D$18,IF(J211=18,'Equivalencia BH-BMPT'!$D$19,IF(J211=19,'Equivalencia BH-BMPT'!$D$20,IF(J211=20,'Equivalencia BH-BMPT'!$D$21,IF(J211=21,'Equivalencia BH-BMPT'!$D$22,IF(J211=22,'Equivalencia BH-BMPT'!$D$23,IF(J211=23,'Equivalencia BH-BMPT'!#REF!,IF(J211=24,'Equivalencia BH-BMPT'!$D$25,IF(J211=25,'Equivalencia BH-BMPT'!$D$26,IF(J211=26,'Equivalencia BH-BMPT'!$D$27,IF(J211=27,'Equivalencia BH-BMPT'!$D$28,IF(J211=28,'Equivalencia BH-BMPT'!$D$29,IF(J211=29,'Equivalencia BH-BMPT'!$D$30,IF(J211=30,'Equivalencia BH-BMPT'!$D$31,IF(J211=31,'Equivalencia BH-BMPT'!$D$32,IF(J211=32,'Equivalencia BH-BMPT'!$D$33,IF(J211=33,'Equivalencia BH-BMPT'!$D$34,IF(J211=34,'Equivalencia BH-BMPT'!$D$35,IF(J211=35,'Equivalencia BH-BMPT'!$D$36,IF(J211=36,'Equivalencia BH-BMPT'!$D$37,IF(J211=37,'Equivalencia BH-BMPT'!$D$38,IF(J211=38,'Equivalencia BH-BMPT'!#REF!,IF(J211=39,'Equivalencia BH-BMPT'!$D$40,IF(J211=40,'Equivalencia BH-BMPT'!$D$41,IF(J211=41,'Equivalencia BH-BMPT'!$D$42,IF(J211=42,'Equivalencia BH-BMPT'!$D$43,IF(J211=43,'Equivalencia BH-BMPT'!$D$44,IF(J211=44,'Equivalencia BH-BMPT'!$D$45,IF(J211=45,'Equivalencia BH-BMPT'!$D$46,"No ha seleccionado un número de programa")))))))))))))))))))))))))))))))))))))))))))))</f>
        <v>Mejores oportunidades para el desarrollo a través de la cultura, la recreación y el deporte</v>
      </c>
      <c r="L211" s="147" t="s">
        <v>756</v>
      </c>
      <c r="M211" s="142">
        <v>1030647714</v>
      </c>
      <c r="N211" s="148" t="s">
        <v>695</v>
      </c>
      <c r="O211" s="149">
        <v>5900000</v>
      </c>
      <c r="P211" s="150"/>
      <c r="Q211" s="151"/>
      <c r="R211" s="151">
        <v>1</v>
      </c>
      <c r="S211" s="151">
        <v>1400000</v>
      </c>
      <c r="T211" s="149">
        <f t="shared" si="22"/>
        <v>7300000</v>
      </c>
      <c r="U211" s="149">
        <v>5900000</v>
      </c>
      <c r="V211" s="152">
        <v>43404</v>
      </c>
      <c r="W211" s="152">
        <v>43406</v>
      </c>
      <c r="X211" s="152">
        <v>43489</v>
      </c>
      <c r="Y211" s="142"/>
      <c r="Z211" s="142"/>
      <c r="AA211" s="153"/>
      <c r="AB211" s="142"/>
      <c r="AC211" s="142" t="s">
        <v>963</v>
      </c>
      <c r="AD211" s="142"/>
      <c r="AE211" s="142"/>
      <c r="AF211" s="154">
        <f t="shared" si="21"/>
        <v>0.80821917808219179</v>
      </c>
      <c r="AG211" s="155"/>
      <c r="AH211" s="155" t="b">
        <f t="shared" si="23"/>
        <v>0</v>
      </c>
      <c r="AI211" s="156"/>
      <c r="AJ211" s="158"/>
      <c r="AK211" s="156"/>
    </row>
    <row r="212" spans="1:37" s="157" customFormat="1" ht="44.25" customHeight="1" thickBot="1" x14ac:dyDescent="0.3">
      <c r="A212" s="142">
        <v>210</v>
      </c>
      <c r="B212" s="142">
        <v>2018</v>
      </c>
      <c r="C212" s="143" t="s">
        <v>994</v>
      </c>
      <c r="D212" s="142">
        <v>5</v>
      </c>
      <c r="E212" s="143" t="str">
        <f>IF(D212=1,'Tipo '!$B$2,IF(D212=2,'Tipo '!$B$3,IF(D212=3,'Tipo '!$B$4,IF(D212=4,'Tipo '!$B$5,IF(D212=5,'Tipo '!$B$6,IF(D212=6,'Tipo '!$B$7,IF(D212=7,'Tipo '!$B$8,IF(D212=8,'Tipo '!$B$9,IF(D212=9,'Tipo '!$B$10,IF(D212=10,'Tipo '!$B$11,IF(D212=11,'Tipo '!$B$12,IF(D212=12,'Tipo '!$B$13,IF(D212=13,'Tipo '!$B$14,IF(D212=14,'Tipo '!$B$15,IF(D212=15,'Tipo '!$B$16,IF(D212=16,'Tipo '!$B$17,IF(D212=17,'Tipo '!$B$18,IF(D212=18,'Tipo '!$B$19,IF(D212=19,'Tipo '!$B$20,IF(D212=20,'Tipo '!$B$21,"No ha seleccionado un tipo de contrato válido"))))))))))))))))))))</f>
        <v>CONTRATOS DE PRESTACIÓN DE SERVICIOS PROFESIONALES Y DE APOYO A LA GESTIÓN</v>
      </c>
      <c r="F212" s="143" t="s">
        <v>107</v>
      </c>
      <c r="G212" s="143" t="s">
        <v>116</v>
      </c>
      <c r="H212" s="144" t="s">
        <v>473</v>
      </c>
      <c r="I212" s="144" t="s">
        <v>163</v>
      </c>
      <c r="J212" s="145">
        <v>11</v>
      </c>
      <c r="K212" s="146" t="str">
        <f>IF(J212=1,'Equivalencia BH-BMPT'!$D$2,IF(J212=2,'Equivalencia BH-BMPT'!$D$3,IF(J212=3,'Equivalencia BH-BMPT'!$D$4,IF(J212=4,'Equivalencia BH-BMPT'!$D$5,IF(J212=5,'Equivalencia BH-BMPT'!$D$6,IF(J212=6,'Equivalencia BH-BMPT'!$D$7,IF(J212=7,'Equivalencia BH-BMPT'!$D$8,IF(J212=8,'Equivalencia BH-BMPT'!$D$9,IF(J212=9,'Equivalencia BH-BMPT'!$D$10,IF(J212=10,'Equivalencia BH-BMPT'!$D$11,IF(J212=11,'Equivalencia BH-BMPT'!$D$12,IF(J212=12,'Equivalencia BH-BMPT'!$D$13,IF(J212=13,'Equivalencia BH-BMPT'!$D$14,IF(J212=14,'Equivalencia BH-BMPT'!$D$15,IF(J212=15,'Equivalencia BH-BMPT'!$D$16,IF(J212=16,'Equivalencia BH-BMPT'!$D$17,IF(J212=17,'Equivalencia BH-BMPT'!$D$18,IF(J212=18,'Equivalencia BH-BMPT'!$D$19,IF(J212=19,'Equivalencia BH-BMPT'!$D$20,IF(J212=20,'Equivalencia BH-BMPT'!$D$21,IF(J212=21,'Equivalencia BH-BMPT'!$D$22,IF(J212=22,'Equivalencia BH-BMPT'!$D$23,IF(J212=23,'Equivalencia BH-BMPT'!#REF!,IF(J212=24,'Equivalencia BH-BMPT'!$D$25,IF(J212=25,'Equivalencia BH-BMPT'!$D$26,IF(J212=26,'Equivalencia BH-BMPT'!$D$27,IF(J212=27,'Equivalencia BH-BMPT'!$D$28,IF(J212=28,'Equivalencia BH-BMPT'!$D$29,IF(J212=29,'Equivalencia BH-BMPT'!$D$30,IF(J212=30,'Equivalencia BH-BMPT'!$D$31,IF(J212=31,'Equivalencia BH-BMPT'!$D$32,IF(J212=32,'Equivalencia BH-BMPT'!$D$33,IF(J212=33,'Equivalencia BH-BMPT'!$D$34,IF(J212=34,'Equivalencia BH-BMPT'!$D$35,IF(J212=35,'Equivalencia BH-BMPT'!$D$36,IF(J212=36,'Equivalencia BH-BMPT'!$D$37,IF(J212=37,'Equivalencia BH-BMPT'!$D$38,IF(J212=38,'Equivalencia BH-BMPT'!#REF!,IF(J212=39,'Equivalencia BH-BMPT'!$D$40,IF(J212=40,'Equivalencia BH-BMPT'!$D$41,IF(J212=41,'Equivalencia BH-BMPT'!$D$42,IF(J212=42,'Equivalencia BH-BMPT'!$D$43,IF(J212=43,'Equivalencia BH-BMPT'!$D$44,IF(J212=44,'Equivalencia BH-BMPT'!$D$45,IF(J212=45,'Equivalencia BH-BMPT'!$D$46,"No ha seleccionado un número de programa")))))))))))))))))))))))))))))))))))))))))))))</f>
        <v>Mejores oportunidades para el desarrollo a través de la cultura, la recreación y el deporte</v>
      </c>
      <c r="L212" s="147" t="s">
        <v>756</v>
      </c>
      <c r="M212" s="142">
        <v>1024489951</v>
      </c>
      <c r="N212" s="148" t="s">
        <v>696</v>
      </c>
      <c r="O212" s="149">
        <v>5900000</v>
      </c>
      <c r="P212" s="150"/>
      <c r="Q212" s="151"/>
      <c r="R212" s="151">
        <v>1</v>
      </c>
      <c r="S212" s="151">
        <v>1400000</v>
      </c>
      <c r="T212" s="149">
        <f t="shared" si="22"/>
        <v>7300000</v>
      </c>
      <c r="U212" s="149">
        <v>5900000</v>
      </c>
      <c r="V212" s="152">
        <v>43404</v>
      </c>
      <c r="W212" s="152">
        <v>43404</v>
      </c>
      <c r="X212" s="152">
        <v>43489</v>
      </c>
      <c r="Y212" s="142"/>
      <c r="Z212" s="142"/>
      <c r="AA212" s="153"/>
      <c r="AB212" s="142"/>
      <c r="AC212" s="142" t="s">
        <v>963</v>
      </c>
      <c r="AD212" s="142"/>
      <c r="AE212" s="142"/>
      <c r="AF212" s="154">
        <f t="shared" si="21"/>
        <v>0.80821917808219179</v>
      </c>
      <c r="AG212" s="155"/>
      <c r="AH212" s="155" t="b">
        <f t="shared" si="23"/>
        <v>0</v>
      </c>
      <c r="AI212" s="156"/>
      <c r="AJ212" s="158"/>
      <c r="AK212" s="156"/>
    </row>
    <row r="213" spans="1:37" s="157" customFormat="1" ht="44.25" customHeight="1" thickBot="1" x14ac:dyDescent="0.3">
      <c r="A213" s="142">
        <v>211</v>
      </c>
      <c r="B213" s="142">
        <v>2018</v>
      </c>
      <c r="C213" s="143" t="s">
        <v>995</v>
      </c>
      <c r="D213" s="142">
        <v>5</v>
      </c>
      <c r="E213" s="143" t="str">
        <f>IF(D213=1,'Tipo '!$B$2,IF(D213=2,'Tipo '!$B$3,IF(D213=3,'Tipo '!$B$4,IF(D213=4,'Tipo '!$B$5,IF(D213=5,'Tipo '!$B$6,IF(D213=6,'Tipo '!$B$7,IF(D213=7,'Tipo '!$B$8,IF(D213=8,'Tipo '!$B$9,IF(D213=9,'Tipo '!$B$10,IF(D213=10,'Tipo '!$B$11,IF(D213=11,'Tipo '!$B$12,IF(D213=12,'Tipo '!$B$13,IF(D213=13,'Tipo '!$B$14,IF(D213=14,'Tipo '!$B$15,IF(D213=15,'Tipo '!$B$16,IF(D213=16,'Tipo '!$B$17,IF(D213=17,'Tipo '!$B$18,IF(D213=18,'Tipo '!$B$19,IF(D213=19,'Tipo '!$B$20,IF(D213=20,'Tipo '!$B$21,"No ha seleccionado un tipo de contrato válido"))))))))))))))))))))</f>
        <v>CONTRATOS DE PRESTACIÓN DE SERVICIOS PROFESIONALES Y DE APOYO A LA GESTIÓN</v>
      </c>
      <c r="F213" s="143" t="s">
        <v>107</v>
      </c>
      <c r="G213" s="143" t="s">
        <v>116</v>
      </c>
      <c r="H213" s="144" t="s">
        <v>473</v>
      </c>
      <c r="I213" s="144" t="s">
        <v>163</v>
      </c>
      <c r="J213" s="145">
        <v>11</v>
      </c>
      <c r="K213" s="146" t="str">
        <f>IF(J213=1,'Equivalencia BH-BMPT'!$D$2,IF(J213=2,'Equivalencia BH-BMPT'!$D$3,IF(J213=3,'Equivalencia BH-BMPT'!$D$4,IF(J213=4,'Equivalencia BH-BMPT'!$D$5,IF(J213=5,'Equivalencia BH-BMPT'!$D$6,IF(J213=6,'Equivalencia BH-BMPT'!$D$7,IF(J213=7,'Equivalencia BH-BMPT'!$D$8,IF(J213=8,'Equivalencia BH-BMPT'!$D$9,IF(J213=9,'Equivalencia BH-BMPT'!$D$10,IF(J213=10,'Equivalencia BH-BMPT'!$D$11,IF(J213=11,'Equivalencia BH-BMPT'!$D$12,IF(J213=12,'Equivalencia BH-BMPT'!$D$13,IF(J213=13,'Equivalencia BH-BMPT'!$D$14,IF(J213=14,'Equivalencia BH-BMPT'!$D$15,IF(J213=15,'Equivalencia BH-BMPT'!$D$16,IF(J213=16,'Equivalencia BH-BMPT'!$D$17,IF(J213=17,'Equivalencia BH-BMPT'!$D$18,IF(J213=18,'Equivalencia BH-BMPT'!$D$19,IF(J213=19,'Equivalencia BH-BMPT'!$D$20,IF(J213=20,'Equivalencia BH-BMPT'!$D$21,IF(J213=21,'Equivalencia BH-BMPT'!$D$22,IF(J213=22,'Equivalencia BH-BMPT'!$D$23,IF(J213=23,'Equivalencia BH-BMPT'!#REF!,IF(J213=24,'Equivalencia BH-BMPT'!$D$25,IF(J213=25,'Equivalencia BH-BMPT'!$D$26,IF(J213=26,'Equivalencia BH-BMPT'!$D$27,IF(J213=27,'Equivalencia BH-BMPT'!$D$28,IF(J213=28,'Equivalencia BH-BMPT'!$D$29,IF(J213=29,'Equivalencia BH-BMPT'!$D$30,IF(J213=30,'Equivalencia BH-BMPT'!$D$31,IF(J213=31,'Equivalencia BH-BMPT'!$D$32,IF(J213=32,'Equivalencia BH-BMPT'!$D$33,IF(J213=33,'Equivalencia BH-BMPT'!$D$34,IF(J213=34,'Equivalencia BH-BMPT'!$D$35,IF(J213=35,'Equivalencia BH-BMPT'!$D$36,IF(J213=36,'Equivalencia BH-BMPT'!$D$37,IF(J213=37,'Equivalencia BH-BMPT'!$D$38,IF(J213=38,'Equivalencia BH-BMPT'!#REF!,IF(J213=39,'Equivalencia BH-BMPT'!$D$40,IF(J213=40,'Equivalencia BH-BMPT'!$D$41,IF(J213=41,'Equivalencia BH-BMPT'!$D$42,IF(J213=42,'Equivalencia BH-BMPT'!$D$43,IF(J213=43,'Equivalencia BH-BMPT'!$D$44,IF(J213=44,'Equivalencia BH-BMPT'!$D$45,IF(J213=45,'Equivalencia BH-BMPT'!$D$46,"No ha seleccionado un número de programa")))))))))))))))))))))))))))))))))))))))))))))</f>
        <v>Mejores oportunidades para el desarrollo a través de la cultura, la recreación y el deporte</v>
      </c>
      <c r="L213" s="147" t="s">
        <v>756</v>
      </c>
      <c r="M213" s="142">
        <v>1033727179</v>
      </c>
      <c r="N213" s="148" t="s">
        <v>697</v>
      </c>
      <c r="O213" s="149">
        <v>5900000</v>
      </c>
      <c r="P213" s="150"/>
      <c r="Q213" s="151"/>
      <c r="R213" s="151">
        <v>1</v>
      </c>
      <c r="S213" s="151">
        <v>1400000</v>
      </c>
      <c r="T213" s="149">
        <f t="shared" si="22"/>
        <v>7300000</v>
      </c>
      <c r="U213" s="149">
        <v>5900000</v>
      </c>
      <c r="V213" s="152">
        <v>43404</v>
      </c>
      <c r="W213" s="152">
        <v>43406</v>
      </c>
      <c r="X213" s="152">
        <v>43489</v>
      </c>
      <c r="Y213" s="142"/>
      <c r="Z213" s="142"/>
      <c r="AA213" s="153"/>
      <c r="AB213" s="142"/>
      <c r="AC213" s="142" t="s">
        <v>963</v>
      </c>
      <c r="AD213" s="142"/>
      <c r="AE213" s="142"/>
      <c r="AF213" s="154">
        <f t="shared" si="21"/>
        <v>0.80821917808219179</v>
      </c>
      <c r="AG213" s="155"/>
      <c r="AH213" s="155" t="b">
        <f t="shared" si="23"/>
        <v>0</v>
      </c>
      <c r="AI213" s="156"/>
      <c r="AJ213" s="158"/>
      <c r="AK213" s="156"/>
    </row>
    <row r="214" spans="1:37" s="157" customFormat="1" ht="44.25" customHeight="1" thickBot="1" x14ac:dyDescent="0.3">
      <c r="A214" s="142">
        <v>212</v>
      </c>
      <c r="B214" s="142">
        <v>2018</v>
      </c>
      <c r="C214" s="143" t="s">
        <v>996</v>
      </c>
      <c r="D214" s="142">
        <v>5</v>
      </c>
      <c r="E214" s="143" t="str">
        <f>IF(D214=1,'Tipo '!$B$2,IF(D214=2,'Tipo '!$B$3,IF(D214=3,'Tipo '!$B$4,IF(D214=4,'Tipo '!$B$5,IF(D214=5,'Tipo '!$B$6,IF(D214=6,'Tipo '!$B$7,IF(D214=7,'Tipo '!$B$8,IF(D214=8,'Tipo '!$B$9,IF(D214=9,'Tipo '!$B$10,IF(D214=10,'Tipo '!$B$11,IF(D214=11,'Tipo '!$B$12,IF(D214=12,'Tipo '!$B$13,IF(D214=13,'Tipo '!$B$14,IF(D214=14,'Tipo '!$B$15,IF(D214=15,'Tipo '!$B$16,IF(D214=16,'Tipo '!$B$17,IF(D214=17,'Tipo '!$B$18,IF(D214=18,'Tipo '!$B$19,IF(D214=19,'Tipo '!$B$20,IF(D214=20,'Tipo '!$B$21,"No ha seleccionado un tipo de contrato válido"))))))))))))))))))))</f>
        <v>CONTRATOS DE PRESTACIÓN DE SERVICIOS PROFESIONALES Y DE APOYO A LA GESTIÓN</v>
      </c>
      <c r="F214" s="143" t="s">
        <v>107</v>
      </c>
      <c r="G214" s="143" t="s">
        <v>116</v>
      </c>
      <c r="H214" s="144" t="s">
        <v>473</v>
      </c>
      <c r="I214" s="144" t="s">
        <v>163</v>
      </c>
      <c r="J214" s="145">
        <v>11</v>
      </c>
      <c r="K214" s="146" t="str">
        <f>IF(J214=1,'Equivalencia BH-BMPT'!$D$2,IF(J214=2,'Equivalencia BH-BMPT'!$D$3,IF(J214=3,'Equivalencia BH-BMPT'!$D$4,IF(J214=4,'Equivalencia BH-BMPT'!$D$5,IF(J214=5,'Equivalencia BH-BMPT'!$D$6,IF(J214=6,'Equivalencia BH-BMPT'!$D$7,IF(J214=7,'Equivalencia BH-BMPT'!$D$8,IF(J214=8,'Equivalencia BH-BMPT'!$D$9,IF(J214=9,'Equivalencia BH-BMPT'!$D$10,IF(J214=10,'Equivalencia BH-BMPT'!$D$11,IF(J214=11,'Equivalencia BH-BMPT'!$D$12,IF(J214=12,'Equivalencia BH-BMPT'!$D$13,IF(J214=13,'Equivalencia BH-BMPT'!$D$14,IF(J214=14,'Equivalencia BH-BMPT'!$D$15,IF(J214=15,'Equivalencia BH-BMPT'!$D$16,IF(J214=16,'Equivalencia BH-BMPT'!$D$17,IF(J214=17,'Equivalencia BH-BMPT'!$D$18,IF(J214=18,'Equivalencia BH-BMPT'!$D$19,IF(J214=19,'Equivalencia BH-BMPT'!$D$20,IF(J214=20,'Equivalencia BH-BMPT'!$D$21,IF(J214=21,'Equivalencia BH-BMPT'!$D$22,IF(J214=22,'Equivalencia BH-BMPT'!$D$23,IF(J214=23,'Equivalencia BH-BMPT'!#REF!,IF(J214=24,'Equivalencia BH-BMPT'!$D$25,IF(J214=25,'Equivalencia BH-BMPT'!$D$26,IF(J214=26,'Equivalencia BH-BMPT'!$D$27,IF(J214=27,'Equivalencia BH-BMPT'!$D$28,IF(J214=28,'Equivalencia BH-BMPT'!$D$29,IF(J214=29,'Equivalencia BH-BMPT'!$D$30,IF(J214=30,'Equivalencia BH-BMPT'!$D$31,IF(J214=31,'Equivalencia BH-BMPT'!$D$32,IF(J214=32,'Equivalencia BH-BMPT'!$D$33,IF(J214=33,'Equivalencia BH-BMPT'!$D$34,IF(J214=34,'Equivalencia BH-BMPT'!$D$35,IF(J214=35,'Equivalencia BH-BMPT'!$D$36,IF(J214=36,'Equivalencia BH-BMPT'!$D$37,IF(J214=37,'Equivalencia BH-BMPT'!$D$38,IF(J214=38,'Equivalencia BH-BMPT'!#REF!,IF(J214=39,'Equivalencia BH-BMPT'!$D$40,IF(J214=40,'Equivalencia BH-BMPT'!$D$41,IF(J214=41,'Equivalencia BH-BMPT'!$D$42,IF(J214=42,'Equivalencia BH-BMPT'!$D$43,IF(J214=43,'Equivalencia BH-BMPT'!$D$44,IF(J214=44,'Equivalencia BH-BMPT'!$D$45,IF(J214=45,'Equivalencia BH-BMPT'!$D$46,"No ha seleccionado un número de programa")))))))))))))))))))))))))))))))))))))))))))))</f>
        <v>Mejores oportunidades para el desarrollo a través de la cultura, la recreación y el deporte</v>
      </c>
      <c r="L214" s="147" t="s">
        <v>756</v>
      </c>
      <c r="M214" s="142">
        <v>1030599885</v>
      </c>
      <c r="N214" s="148" t="s">
        <v>698</v>
      </c>
      <c r="O214" s="149">
        <v>5900000</v>
      </c>
      <c r="P214" s="150"/>
      <c r="Q214" s="151"/>
      <c r="R214" s="151">
        <v>1</v>
      </c>
      <c r="S214" s="151">
        <v>1400000</v>
      </c>
      <c r="T214" s="149">
        <f t="shared" si="22"/>
        <v>7300000</v>
      </c>
      <c r="U214" s="149">
        <v>5900000</v>
      </c>
      <c r="V214" s="152">
        <v>43404</v>
      </c>
      <c r="W214" s="152">
        <v>43406</v>
      </c>
      <c r="X214" s="152">
        <v>43489</v>
      </c>
      <c r="Y214" s="142"/>
      <c r="Z214" s="142"/>
      <c r="AA214" s="153"/>
      <c r="AB214" s="142"/>
      <c r="AC214" s="142" t="s">
        <v>963</v>
      </c>
      <c r="AD214" s="142"/>
      <c r="AE214" s="142"/>
      <c r="AF214" s="154">
        <f t="shared" si="21"/>
        <v>0.80821917808219179</v>
      </c>
      <c r="AG214" s="155"/>
      <c r="AH214" s="155" t="b">
        <f t="shared" si="23"/>
        <v>0</v>
      </c>
      <c r="AI214" s="156"/>
      <c r="AJ214" s="158"/>
      <c r="AK214" s="156"/>
    </row>
    <row r="215" spans="1:37" s="157" customFormat="1" ht="44.25" customHeight="1" thickBot="1" x14ac:dyDescent="0.3">
      <c r="A215" s="142">
        <v>213</v>
      </c>
      <c r="B215" s="142">
        <v>2018</v>
      </c>
      <c r="C215" s="143" t="s">
        <v>997</v>
      </c>
      <c r="D215" s="142">
        <v>5</v>
      </c>
      <c r="E215" s="143" t="str">
        <f>IF(D215=1,'Tipo '!$B$2,IF(D215=2,'Tipo '!$B$3,IF(D215=3,'Tipo '!$B$4,IF(D215=4,'Tipo '!$B$5,IF(D215=5,'Tipo '!$B$6,IF(D215=6,'Tipo '!$B$7,IF(D215=7,'Tipo '!$B$8,IF(D215=8,'Tipo '!$B$9,IF(D215=9,'Tipo '!$B$10,IF(D215=10,'Tipo '!$B$11,IF(D215=11,'Tipo '!$B$12,IF(D215=12,'Tipo '!$B$13,IF(D215=13,'Tipo '!$B$14,IF(D215=14,'Tipo '!$B$15,IF(D215=15,'Tipo '!$B$16,IF(D215=16,'Tipo '!$B$17,IF(D215=17,'Tipo '!$B$18,IF(D215=18,'Tipo '!$B$19,IF(D215=19,'Tipo '!$B$20,IF(D215=20,'Tipo '!$B$21,"No ha seleccionado un tipo de contrato válido"))))))))))))))))))))</f>
        <v>CONTRATOS DE PRESTACIÓN DE SERVICIOS PROFESIONALES Y DE APOYO A LA GESTIÓN</v>
      </c>
      <c r="F215" s="143" t="s">
        <v>107</v>
      </c>
      <c r="G215" s="143" t="s">
        <v>116</v>
      </c>
      <c r="H215" s="144" t="s">
        <v>474</v>
      </c>
      <c r="I215" s="144" t="s">
        <v>162</v>
      </c>
      <c r="J215" s="145">
        <v>0</v>
      </c>
      <c r="K215" s="146" t="str">
        <f>IF(J215=1,'Equivalencia BH-BMPT'!$D$2,IF(J215=2,'Equivalencia BH-BMPT'!$D$3,IF(J215=3,'Equivalencia BH-BMPT'!$D$4,IF(J215=4,'Equivalencia BH-BMPT'!$D$5,IF(J215=5,'Equivalencia BH-BMPT'!$D$6,IF(J215=6,'Equivalencia BH-BMPT'!$D$7,IF(J215=7,'Equivalencia BH-BMPT'!$D$8,IF(J215=8,'Equivalencia BH-BMPT'!$D$9,IF(J215=9,'Equivalencia BH-BMPT'!$D$10,IF(J215=10,'Equivalencia BH-BMPT'!$D$11,IF(J215=11,'Equivalencia BH-BMPT'!$D$12,IF(J215=12,'Equivalencia BH-BMPT'!$D$13,IF(J215=13,'Equivalencia BH-BMPT'!$D$14,IF(J215=14,'Equivalencia BH-BMPT'!$D$15,IF(J215=15,'Equivalencia BH-BMPT'!$D$16,IF(J215=16,'Equivalencia BH-BMPT'!$D$17,IF(J215=17,'Equivalencia BH-BMPT'!$D$18,IF(J215=18,'Equivalencia BH-BMPT'!$D$19,IF(J215=19,'Equivalencia BH-BMPT'!$D$20,IF(J215=20,'Equivalencia BH-BMPT'!$D$21,IF(J215=21,'Equivalencia BH-BMPT'!$D$22,IF(J215=22,'Equivalencia BH-BMPT'!$D$23,IF(J215=23,'Equivalencia BH-BMPT'!#REF!,IF(J215=24,'Equivalencia BH-BMPT'!$D$25,IF(J215=25,'Equivalencia BH-BMPT'!$D$26,IF(J215=26,'Equivalencia BH-BMPT'!$D$27,IF(J215=27,'Equivalencia BH-BMPT'!$D$28,IF(J215=28,'Equivalencia BH-BMPT'!$D$29,IF(J215=29,'Equivalencia BH-BMPT'!$D$30,IF(J215=30,'Equivalencia BH-BMPT'!$D$31,IF(J215=31,'Equivalencia BH-BMPT'!$D$32,IF(J215=32,'Equivalencia BH-BMPT'!$D$33,IF(J215=33,'Equivalencia BH-BMPT'!$D$34,IF(J215=34,'Equivalencia BH-BMPT'!$D$35,IF(J215=35,'Equivalencia BH-BMPT'!$D$36,IF(J215=36,'Equivalencia BH-BMPT'!$D$37,IF(J215=37,'Equivalencia BH-BMPT'!$D$38,IF(J215=38,'Equivalencia BH-BMPT'!#REF!,IF(J215=39,'Equivalencia BH-BMPT'!$D$40,IF(J215=40,'Equivalencia BH-BMPT'!$D$41,IF(J215=41,'Equivalencia BH-BMPT'!$D$42,IF(J215=42,'Equivalencia BH-BMPT'!$D$43,IF(J215=43,'Equivalencia BH-BMPT'!$D$44,IF(J215=44,'Equivalencia BH-BMPT'!$D$45,IF(J215=45,'Equivalencia BH-BMPT'!$D$46,"No ha seleccionado un número de programa")))))))))))))))))))))))))))))))))))))))))))))</f>
        <v>No ha seleccionado un número de programa</v>
      </c>
      <c r="L215" s="147" t="s">
        <v>290</v>
      </c>
      <c r="M215" s="142">
        <v>52499737</v>
      </c>
      <c r="N215" s="148" t="s">
        <v>699</v>
      </c>
      <c r="O215" s="149">
        <v>8400000</v>
      </c>
      <c r="P215" s="150"/>
      <c r="Q215" s="151"/>
      <c r="R215" s="151"/>
      <c r="S215" s="151"/>
      <c r="T215" s="149">
        <v>8400000</v>
      </c>
      <c r="U215" s="149">
        <v>2800000</v>
      </c>
      <c r="V215" s="152">
        <v>43405</v>
      </c>
      <c r="W215" s="152">
        <v>43407</v>
      </c>
      <c r="X215" s="152">
        <v>43498</v>
      </c>
      <c r="Y215" s="142"/>
      <c r="Z215" s="142"/>
      <c r="AA215" s="153"/>
      <c r="AB215" s="142"/>
      <c r="AC215" s="142" t="s">
        <v>963</v>
      </c>
      <c r="AD215" s="142"/>
      <c r="AE215" s="142"/>
      <c r="AF215" s="154">
        <f t="shared" si="21"/>
        <v>0.33333333333333331</v>
      </c>
      <c r="AG215" s="155"/>
      <c r="AH215" s="155" t="b">
        <f t="shared" si="23"/>
        <v>1</v>
      </c>
      <c r="AI215" s="156"/>
      <c r="AJ215" s="158"/>
      <c r="AK215" s="156"/>
    </row>
    <row r="216" spans="1:37" s="157" customFormat="1" ht="44.25" customHeight="1" thickBot="1" x14ac:dyDescent="0.3">
      <c r="A216" s="142">
        <v>214</v>
      </c>
      <c r="B216" s="142">
        <v>2018</v>
      </c>
      <c r="C216" s="143">
        <v>32419</v>
      </c>
      <c r="D216" s="142">
        <v>6</v>
      </c>
      <c r="E216" s="143" t="str">
        <f>IF(D216=1,'Tipo '!$B$2,IF(D216=2,'Tipo '!$B$3,IF(D216=3,'Tipo '!$B$4,IF(D216=4,'Tipo '!$B$5,IF(D216=5,'Tipo '!$B$6,IF(D216=6,'Tipo '!$B$7,IF(D216=7,'Tipo '!$B$8,IF(D216=8,'Tipo '!$B$9,IF(D216=9,'Tipo '!$B$10,IF(D216=10,'Tipo '!$B$11,IF(D216=11,'Tipo '!$B$12,IF(D216=12,'Tipo '!$B$13,IF(D216=13,'Tipo '!$B$14,IF(D216=14,'Tipo '!$B$15,IF(D216=15,'Tipo '!$B$16,IF(D216=16,'Tipo '!$B$17,IF(D216=17,'Tipo '!$B$18,IF(D216=18,'Tipo '!$B$19,IF(D216=19,'Tipo '!$B$20,IF(D216=20,'Tipo '!$B$21,"No ha seleccionado un tipo de contrato válido"))))))))))))))))))))</f>
        <v>COMPRAVENTA DE BIENES MUEBLES</v>
      </c>
      <c r="F216" s="143" t="s">
        <v>108</v>
      </c>
      <c r="G216" s="143" t="s">
        <v>124</v>
      </c>
      <c r="H216" s="144" t="s">
        <v>475</v>
      </c>
      <c r="I216" s="144" t="s">
        <v>163</v>
      </c>
      <c r="J216" s="145">
        <v>19</v>
      </c>
      <c r="K216" s="146" t="str">
        <f>IF(J216=1,'Equivalencia BH-BMPT'!$D$2,IF(J216=2,'Equivalencia BH-BMPT'!$D$3,IF(J216=3,'Equivalencia BH-BMPT'!$D$4,IF(J216=4,'Equivalencia BH-BMPT'!$D$5,IF(J216=5,'Equivalencia BH-BMPT'!$D$6,IF(J216=6,'Equivalencia BH-BMPT'!$D$7,IF(J216=7,'Equivalencia BH-BMPT'!$D$8,IF(J216=8,'Equivalencia BH-BMPT'!$D$9,IF(J216=9,'Equivalencia BH-BMPT'!$D$10,IF(J216=10,'Equivalencia BH-BMPT'!$D$11,IF(J216=11,'Equivalencia BH-BMPT'!$D$12,IF(J216=12,'Equivalencia BH-BMPT'!$D$13,IF(J216=13,'Equivalencia BH-BMPT'!$D$14,IF(J216=14,'Equivalencia BH-BMPT'!$D$15,IF(J216=15,'Equivalencia BH-BMPT'!$D$16,IF(J216=16,'Equivalencia BH-BMPT'!$D$17,IF(J216=17,'Equivalencia BH-BMPT'!$D$18,IF(J216=18,'Equivalencia BH-BMPT'!$D$19,IF(J216=19,'Equivalencia BH-BMPT'!$D$20,IF(J216=20,'Equivalencia BH-BMPT'!$D$21,IF(J216=21,'Equivalencia BH-BMPT'!$D$22,IF(J216=22,'Equivalencia BH-BMPT'!$D$23,IF(J216=23,'Equivalencia BH-BMPT'!#REF!,IF(J216=24,'Equivalencia BH-BMPT'!$D$25,IF(J216=25,'Equivalencia BH-BMPT'!$D$26,IF(J216=26,'Equivalencia BH-BMPT'!$D$27,IF(J216=27,'Equivalencia BH-BMPT'!$D$28,IF(J216=28,'Equivalencia BH-BMPT'!$D$29,IF(J216=29,'Equivalencia BH-BMPT'!$D$30,IF(J216=30,'Equivalencia BH-BMPT'!$D$31,IF(J216=31,'Equivalencia BH-BMPT'!$D$32,IF(J216=32,'Equivalencia BH-BMPT'!$D$33,IF(J216=33,'Equivalencia BH-BMPT'!$D$34,IF(J216=34,'Equivalencia BH-BMPT'!$D$35,IF(J216=35,'Equivalencia BH-BMPT'!$D$36,IF(J216=36,'Equivalencia BH-BMPT'!$D$37,IF(J216=37,'Equivalencia BH-BMPT'!$D$38,IF(J216=38,'Equivalencia BH-BMPT'!#REF!,IF(J216=39,'Equivalencia BH-BMPT'!$D$40,IF(J216=40,'Equivalencia BH-BMPT'!$D$41,IF(J216=41,'Equivalencia BH-BMPT'!$D$42,IF(J216=42,'Equivalencia BH-BMPT'!$D$43,IF(J216=43,'Equivalencia BH-BMPT'!$D$44,IF(J216=44,'Equivalencia BH-BMPT'!$D$45,IF(J216=45,'Equivalencia BH-BMPT'!$D$46,"No ha seleccionado un número de programa")))))))))))))))))))))))))))))))))))))))))))))</f>
        <v>Seguridad y convivencia para todos</v>
      </c>
      <c r="L216" s="147" t="s">
        <v>759</v>
      </c>
      <c r="M216" s="142">
        <v>860025792</v>
      </c>
      <c r="N216" s="148" t="s">
        <v>700</v>
      </c>
      <c r="O216" s="149">
        <v>228430800</v>
      </c>
      <c r="P216" s="150"/>
      <c r="Q216" s="151"/>
      <c r="R216" s="151"/>
      <c r="S216" s="151"/>
      <c r="T216" s="149">
        <f t="shared" ref="T216:T229" si="24">$O216+$S216</f>
        <v>228430800</v>
      </c>
      <c r="U216" s="149">
        <v>0</v>
      </c>
      <c r="V216" s="152">
        <v>43398</v>
      </c>
      <c r="W216" s="152">
        <v>43398</v>
      </c>
      <c r="X216" s="152">
        <v>43521</v>
      </c>
      <c r="Y216" s="142"/>
      <c r="Z216" s="142"/>
      <c r="AA216" s="153"/>
      <c r="AB216" s="142"/>
      <c r="AC216" s="142" t="s">
        <v>963</v>
      </c>
      <c r="AD216" s="142"/>
      <c r="AE216" s="142"/>
      <c r="AF216" s="154">
        <f t="shared" si="21"/>
        <v>0</v>
      </c>
      <c r="AG216" s="155"/>
      <c r="AH216" s="155" t="b">
        <f t="shared" si="23"/>
        <v>0</v>
      </c>
      <c r="AI216" s="156"/>
      <c r="AJ216" s="158"/>
      <c r="AK216" s="156"/>
    </row>
    <row r="217" spans="1:37" s="157" customFormat="1" ht="44.25" customHeight="1" thickBot="1" x14ac:dyDescent="0.3">
      <c r="A217" s="142">
        <v>215</v>
      </c>
      <c r="B217" s="142">
        <v>2018</v>
      </c>
      <c r="C217" s="143">
        <v>32421</v>
      </c>
      <c r="D217" s="142">
        <v>6</v>
      </c>
      <c r="E217" s="143" t="str">
        <f>IF(D217=1,'Tipo '!$B$2,IF(D217=2,'Tipo '!$B$3,IF(D217=3,'Tipo '!$B$4,IF(D217=4,'Tipo '!$B$5,IF(D217=5,'Tipo '!$B$6,IF(D217=6,'Tipo '!$B$7,IF(D217=7,'Tipo '!$B$8,IF(D217=8,'Tipo '!$B$9,IF(D217=9,'Tipo '!$B$10,IF(D217=10,'Tipo '!$B$11,IF(D217=11,'Tipo '!$B$12,IF(D217=12,'Tipo '!$B$13,IF(D217=13,'Tipo '!$B$14,IF(D217=14,'Tipo '!$B$15,IF(D217=15,'Tipo '!$B$16,IF(D217=16,'Tipo '!$B$17,IF(D217=17,'Tipo '!$B$18,IF(D217=18,'Tipo '!$B$19,IF(D217=19,'Tipo '!$B$20,IF(D217=20,'Tipo '!$B$21,"No ha seleccionado un tipo de contrato válido"))))))))))))))))))))</f>
        <v>COMPRAVENTA DE BIENES MUEBLES</v>
      </c>
      <c r="F217" s="143" t="s">
        <v>108</v>
      </c>
      <c r="G217" s="143" t="s">
        <v>124</v>
      </c>
      <c r="H217" s="144" t="s">
        <v>476</v>
      </c>
      <c r="I217" s="144" t="s">
        <v>163</v>
      </c>
      <c r="J217" s="145">
        <v>19</v>
      </c>
      <c r="K217" s="146" t="str">
        <f>IF(J217=1,'Equivalencia BH-BMPT'!$D$2,IF(J217=2,'Equivalencia BH-BMPT'!$D$3,IF(J217=3,'Equivalencia BH-BMPT'!$D$4,IF(J217=4,'Equivalencia BH-BMPT'!$D$5,IF(J217=5,'Equivalencia BH-BMPT'!$D$6,IF(J217=6,'Equivalencia BH-BMPT'!$D$7,IF(J217=7,'Equivalencia BH-BMPT'!$D$8,IF(J217=8,'Equivalencia BH-BMPT'!$D$9,IF(J217=9,'Equivalencia BH-BMPT'!$D$10,IF(J217=10,'Equivalencia BH-BMPT'!$D$11,IF(J217=11,'Equivalencia BH-BMPT'!$D$12,IF(J217=12,'Equivalencia BH-BMPT'!$D$13,IF(J217=13,'Equivalencia BH-BMPT'!$D$14,IF(J217=14,'Equivalencia BH-BMPT'!$D$15,IF(J217=15,'Equivalencia BH-BMPT'!$D$16,IF(J217=16,'Equivalencia BH-BMPT'!$D$17,IF(J217=17,'Equivalencia BH-BMPT'!$D$18,IF(J217=18,'Equivalencia BH-BMPT'!$D$19,IF(J217=19,'Equivalencia BH-BMPT'!$D$20,IF(J217=20,'Equivalencia BH-BMPT'!$D$21,IF(J217=21,'Equivalencia BH-BMPT'!$D$22,IF(J217=22,'Equivalencia BH-BMPT'!$D$23,IF(J217=23,'Equivalencia BH-BMPT'!#REF!,IF(J217=24,'Equivalencia BH-BMPT'!$D$25,IF(J217=25,'Equivalencia BH-BMPT'!$D$26,IF(J217=26,'Equivalencia BH-BMPT'!$D$27,IF(J217=27,'Equivalencia BH-BMPT'!$D$28,IF(J217=28,'Equivalencia BH-BMPT'!$D$29,IF(J217=29,'Equivalencia BH-BMPT'!$D$30,IF(J217=30,'Equivalencia BH-BMPT'!$D$31,IF(J217=31,'Equivalencia BH-BMPT'!$D$32,IF(J217=32,'Equivalencia BH-BMPT'!$D$33,IF(J217=33,'Equivalencia BH-BMPT'!$D$34,IF(J217=34,'Equivalencia BH-BMPT'!$D$35,IF(J217=35,'Equivalencia BH-BMPT'!$D$36,IF(J217=36,'Equivalencia BH-BMPT'!$D$37,IF(J217=37,'Equivalencia BH-BMPT'!$D$38,IF(J217=38,'Equivalencia BH-BMPT'!#REF!,IF(J217=39,'Equivalencia BH-BMPT'!$D$40,IF(J217=40,'Equivalencia BH-BMPT'!$D$41,IF(J217=41,'Equivalencia BH-BMPT'!$D$42,IF(J217=42,'Equivalencia BH-BMPT'!$D$43,IF(J217=43,'Equivalencia BH-BMPT'!$D$44,IF(J217=44,'Equivalencia BH-BMPT'!$D$45,IF(J217=45,'Equivalencia BH-BMPT'!$D$46,"No ha seleccionado un número de programa")))))))))))))))))))))))))))))))))))))))))))))</f>
        <v>Seguridad y convivencia para todos</v>
      </c>
      <c r="L217" s="147" t="s">
        <v>759</v>
      </c>
      <c r="M217" s="142">
        <v>891410137</v>
      </c>
      <c r="N217" s="148" t="s">
        <v>701</v>
      </c>
      <c r="O217" s="149">
        <v>955057500</v>
      </c>
      <c r="P217" s="150"/>
      <c r="Q217" s="151"/>
      <c r="R217" s="151">
        <v>1</v>
      </c>
      <c r="S217" s="151">
        <v>247607500</v>
      </c>
      <c r="T217" s="149">
        <f t="shared" si="24"/>
        <v>1202665000</v>
      </c>
      <c r="U217" s="149">
        <v>0</v>
      </c>
      <c r="V217" s="152">
        <v>43398</v>
      </c>
      <c r="W217" s="152">
        <v>43398</v>
      </c>
      <c r="X217" s="152">
        <v>43459</v>
      </c>
      <c r="Y217" s="142"/>
      <c r="Z217" s="142"/>
      <c r="AA217" s="153"/>
      <c r="AB217" s="142"/>
      <c r="AC217" s="142"/>
      <c r="AD217" s="142" t="s">
        <v>963</v>
      </c>
      <c r="AE217" s="142"/>
      <c r="AF217" s="154">
        <f t="shared" si="21"/>
        <v>0</v>
      </c>
      <c r="AG217" s="155"/>
      <c r="AH217" s="155" t="b">
        <f t="shared" si="23"/>
        <v>0</v>
      </c>
      <c r="AI217" s="156"/>
      <c r="AJ217" s="158"/>
      <c r="AK217" s="156"/>
    </row>
    <row r="218" spans="1:37" s="157" customFormat="1" ht="44.25" customHeight="1" thickBot="1" x14ac:dyDescent="0.3">
      <c r="A218" s="142">
        <v>216</v>
      </c>
      <c r="B218" s="142">
        <v>2018</v>
      </c>
      <c r="C218" s="143">
        <v>32420</v>
      </c>
      <c r="D218" s="142">
        <v>6</v>
      </c>
      <c r="E218" s="143" t="str">
        <f>IF(D218=1,'Tipo '!$B$2,IF(D218=2,'Tipo '!$B$3,IF(D218=3,'Tipo '!$B$4,IF(D218=4,'Tipo '!$B$5,IF(D218=5,'Tipo '!$B$6,IF(D218=6,'Tipo '!$B$7,IF(D218=7,'Tipo '!$B$8,IF(D218=8,'Tipo '!$B$9,IF(D218=9,'Tipo '!$B$10,IF(D218=10,'Tipo '!$B$11,IF(D218=11,'Tipo '!$B$12,IF(D218=12,'Tipo '!$B$13,IF(D218=13,'Tipo '!$B$14,IF(D218=14,'Tipo '!$B$15,IF(D218=15,'Tipo '!$B$16,IF(D218=16,'Tipo '!$B$17,IF(D218=17,'Tipo '!$B$18,IF(D218=18,'Tipo '!$B$19,IF(D218=19,'Tipo '!$B$20,IF(D218=20,'Tipo '!$B$21,"No ha seleccionado un tipo de contrato válido"))))))))))))))))))))</f>
        <v>COMPRAVENTA DE BIENES MUEBLES</v>
      </c>
      <c r="F218" s="143" t="s">
        <v>108</v>
      </c>
      <c r="G218" s="143" t="s">
        <v>124</v>
      </c>
      <c r="H218" s="144" t="s">
        <v>477</v>
      </c>
      <c r="I218" s="144" t="s">
        <v>163</v>
      </c>
      <c r="J218" s="145">
        <v>19</v>
      </c>
      <c r="K218" s="146" t="str">
        <f>IF(J218=1,'Equivalencia BH-BMPT'!$D$2,IF(J218=2,'Equivalencia BH-BMPT'!$D$3,IF(J218=3,'Equivalencia BH-BMPT'!$D$4,IF(J218=4,'Equivalencia BH-BMPT'!$D$5,IF(J218=5,'Equivalencia BH-BMPT'!$D$6,IF(J218=6,'Equivalencia BH-BMPT'!$D$7,IF(J218=7,'Equivalencia BH-BMPT'!$D$8,IF(J218=8,'Equivalencia BH-BMPT'!$D$9,IF(J218=9,'Equivalencia BH-BMPT'!$D$10,IF(J218=10,'Equivalencia BH-BMPT'!$D$11,IF(J218=11,'Equivalencia BH-BMPT'!$D$12,IF(J218=12,'Equivalencia BH-BMPT'!$D$13,IF(J218=13,'Equivalencia BH-BMPT'!$D$14,IF(J218=14,'Equivalencia BH-BMPT'!$D$15,IF(J218=15,'Equivalencia BH-BMPT'!$D$16,IF(J218=16,'Equivalencia BH-BMPT'!$D$17,IF(J218=17,'Equivalencia BH-BMPT'!$D$18,IF(J218=18,'Equivalencia BH-BMPT'!$D$19,IF(J218=19,'Equivalencia BH-BMPT'!$D$20,IF(J218=20,'Equivalencia BH-BMPT'!$D$21,IF(J218=21,'Equivalencia BH-BMPT'!$D$22,IF(J218=22,'Equivalencia BH-BMPT'!$D$23,IF(J218=23,'Equivalencia BH-BMPT'!#REF!,IF(J218=24,'Equivalencia BH-BMPT'!$D$25,IF(J218=25,'Equivalencia BH-BMPT'!$D$26,IF(J218=26,'Equivalencia BH-BMPT'!$D$27,IF(J218=27,'Equivalencia BH-BMPT'!$D$28,IF(J218=28,'Equivalencia BH-BMPT'!$D$29,IF(J218=29,'Equivalencia BH-BMPT'!$D$30,IF(J218=30,'Equivalencia BH-BMPT'!$D$31,IF(J218=31,'Equivalencia BH-BMPT'!$D$32,IF(J218=32,'Equivalencia BH-BMPT'!$D$33,IF(J218=33,'Equivalencia BH-BMPT'!$D$34,IF(J218=34,'Equivalencia BH-BMPT'!$D$35,IF(J218=35,'Equivalencia BH-BMPT'!$D$36,IF(J218=36,'Equivalencia BH-BMPT'!$D$37,IF(J218=37,'Equivalencia BH-BMPT'!$D$38,IF(J218=38,'Equivalencia BH-BMPT'!#REF!,IF(J218=39,'Equivalencia BH-BMPT'!$D$40,IF(J218=40,'Equivalencia BH-BMPT'!$D$41,IF(J218=41,'Equivalencia BH-BMPT'!$D$42,IF(J218=42,'Equivalencia BH-BMPT'!$D$43,IF(J218=43,'Equivalencia BH-BMPT'!$D$44,IF(J218=44,'Equivalencia BH-BMPT'!$D$45,IF(J218=45,'Equivalencia BH-BMPT'!$D$46,"No ha seleccionado un número de programa")))))))))))))))))))))))))))))))))))))))))))))</f>
        <v>Seguridad y convivencia para todos</v>
      </c>
      <c r="L218" s="147" t="s">
        <v>759</v>
      </c>
      <c r="M218" s="142">
        <v>890916911</v>
      </c>
      <c r="N218" s="148" t="s">
        <v>702</v>
      </c>
      <c r="O218" s="149">
        <v>194703048</v>
      </c>
      <c r="P218" s="150"/>
      <c r="Q218" s="151"/>
      <c r="R218" s="151">
        <v>1</v>
      </c>
      <c r="S218" s="151">
        <v>86534688</v>
      </c>
      <c r="T218" s="149">
        <f t="shared" si="24"/>
        <v>281237736</v>
      </c>
      <c r="U218" s="149">
        <v>0</v>
      </c>
      <c r="V218" s="152">
        <v>43398</v>
      </c>
      <c r="W218" s="152">
        <v>43398</v>
      </c>
      <c r="X218" s="152">
        <v>43490</v>
      </c>
      <c r="Y218" s="142"/>
      <c r="Z218" s="142"/>
      <c r="AA218" s="153"/>
      <c r="AB218" s="142"/>
      <c r="AC218" s="142" t="s">
        <v>963</v>
      </c>
      <c r="AD218" s="142"/>
      <c r="AE218" s="142"/>
      <c r="AF218" s="154">
        <f t="shared" si="21"/>
        <v>0</v>
      </c>
      <c r="AG218" s="155"/>
      <c r="AH218" s="155" t="b">
        <f t="shared" si="23"/>
        <v>0</v>
      </c>
      <c r="AI218" s="156"/>
      <c r="AJ218" s="158"/>
      <c r="AK218" s="156"/>
    </row>
    <row r="219" spans="1:37" s="157" customFormat="1" ht="44.25" customHeight="1" thickBot="1" x14ac:dyDescent="0.3">
      <c r="A219" s="142">
        <v>217</v>
      </c>
      <c r="B219" s="142">
        <v>2018</v>
      </c>
      <c r="C219" s="143">
        <v>32418</v>
      </c>
      <c r="D219" s="142">
        <v>6</v>
      </c>
      <c r="E219" s="143" t="str">
        <f>IF(D219=1,'Tipo '!$B$2,IF(D219=2,'Tipo '!$B$3,IF(D219=3,'Tipo '!$B$4,IF(D219=4,'Tipo '!$B$5,IF(D219=5,'Tipo '!$B$6,IF(D219=6,'Tipo '!$B$7,IF(D219=7,'Tipo '!$B$8,IF(D219=8,'Tipo '!$B$9,IF(D219=9,'Tipo '!$B$10,IF(D219=10,'Tipo '!$B$11,IF(D219=11,'Tipo '!$B$12,IF(D219=12,'Tipo '!$B$13,IF(D219=13,'Tipo '!$B$14,IF(D219=14,'Tipo '!$B$15,IF(D219=15,'Tipo '!$B$16,IF(D219=16,'Tipo '!$B$17,IF(D219=17,'Tipo '!$B$18,IF(D219=18,'Tipo '!$B$19,IF(D219=19,'Tipo '!$B$20,IF(D219=20,'Tipo '!$B$21,"No ha seleccionado un tipo de contrato válido"))))))))))))))))))))</f>
        <v>COMPRAVENTA DE BIENES MUEBLES</v>
      </c>
      <c r="F219" s="143" t="s">
        <v>108</v>
      </c>
      <c r="G219" s="143" t="s">
        <v>124</v>
      </c>
      <c r="H219" s="144" t="s">
        <v>478</v>
      </c>
      <c r="I219" s="144" t="s">
        <v>163</v>
      </c>
      <c r="J219" s="145">
        <v>19</v>
      </c>
      <c r="K219" s="146" t="str">
        <f>IF(J219=1,'Equivalencia BH-BMPT'!$D$2,IF(J219=2,'Equivalencia BH-BMPT'!$D$3,IF(J219=3,'Equivalencia BH-BMPT'!$D$4,IF(J219=4,'Equivalencia BH-BMPT'!$D$5,IF(J219=5,'Equivalencia BH-BMPT'!$D$6,IF(J219=6,'Equivalencia BH-BMPT'!$D$7,IF(J219=7,'Equivalencia BH-BMPT'!$D$8,IF(J219=8,'Equivalencia BH-BMPT'!$D$9,IF(J219=9,'Equivalencia BH-BMPT'!$D$10,IF(J219=10,'Equivalencia BH-BMPT'!$D$11,IF(J219=11,'Equivalencia BH-BMPT'!$D$12,IF(J219=12,'Equivalencia BH-BMPT'!$D$13,IF(J219=13,'Equivalencia BH-BMPT'!$D$14,IF(J219=14,'Equivalencia BH-BMPT'!$D$15,IF(J219=15,'Equivalencia BH-BMPT'!$D$16,IF(J219=16,'Equivalencia BH-BMPT'!$D$17,IF(J219=17,'Equivalencia BH-BMPT'!$D$18,IF(J219=18,'Equivalencia BH-BMPT'!$D$19,IF(J219=19,'Equivalencia BH-BMPT'!$D$20,IF(J219=20,'Equivalencia BH-BMPT'!$D$21,IF(J219=21,'Equivalencia BH-BMPT'!$D$22,IF(J219=22,'Equivalencia BH-BMPT'!$D$23,IF(J219=23,'Equivalencia BH-BMPT'!#REF!,IF(J219=24,'Equivalencia BH-BMPT'!$D$25,IF(J219=25,'Equivalencia BH-BMPT'!$D$26,IF(J219=26,'Equivalencia BH-BMPT'!$D$27,IF(J219=27,'Equivalencia BH-BMPT'!$D$28,IF(J219=28,'Equivalencia BH-BMPT'!$D$29,IF(J219=29,'Equivalencia BH-BMPT'!$D$30,IF(J219=30,'Equivalencia BH-BMPT'!$D$31,IF(J219=31,'Equivalencia BH-BMPT'!$D$32,IF(J219=32,'Equivalencia BH-BMPT'!$D$33,IF(J219=33,'Equivalencia BH-BMPT'!$D$34,IF(J219=34,'Equivalencia BH-BMPT'!$D$35,IF(J219=35,'Equivalencia BH-BMPT'!$D$36,IF(J219=36,'Equivalencia BH-BMPT'!$D$37,IF(J219=37,'Equivalencia BH-BMPT'!$D$38,IF(J219=38,'Equivalencia BH-BMPT'!#REF!,IF(J219=39,'Equivalencia BH-BMPT'!$D$40,IF(J219=40,'Equivalencia BH-BMPT'!$D$41,IF(J219=41,'Equivalencia BH-BMPT'!$D$42,IF(J219=42,'Equivalencia BH-BMPT'!$D$43,IF(J219=43,'Equivalencia BH-BMPT'!$D$44,IF(J219=44,'Equivalencia BH-BMPT'!$D$45,IF(J219=45,'Equivalencia BH-BMPT'!$D$46,"No ha seleccionado un número de programa")))))))))))))))))))))))))))))))))))))))))))))</f>
        <v>Seguridad y convivencia para todos</v>
      </c>
      <c r="L219" s="147" t="s">
        <v>759</v>
      </c>
      <c r="M219" s="142">
        <v>860025792</v>
      </c>
      <c r="N219" s="148" t="s">
        <v>700</v>
      </c>
      <c r="O219" s="149">
        <v>1178251000</v>
      </c>
      <c r="P219" s="150"/>
      <c r="Q219" s="151"/>
      <c r="R219" s="151"/>
      <c r="S219" s="151"/>
      <c r="T219" s="149">
        <f t="shared" si="24"/>
        <v>1178251000</v>
      </c>
      <c r="U219" s="149">
        <v>0</v>
      </c>
      <c r="V219" s="152">
        <v>43398</v>
      </c>
      <c r="W219" s="152">
        <v>43398</v>
      </c>
      <c r="X219" s="152">
        <v>43521</v>
      </c>
      <c r="Y219" s="142"/>
      <c r="Z219" s="142"/>
      <c r="AA219" s="153"/>
      <c r="AB219" s="142"/>
      <c r="AC219" s="142" t="s">
        <v>963</v>
      </c>
      <c r="AD219" s="142"/>
      <c r="AE219" s="142"/>
      <c r="AF219" s="154">
        <f t="shared" si="21"/>
        <v>0</v>
      </c>
      <c r="AG219" s="155"/>
      <c r="AH219" s="155" t="b">
        <f t="shared" si="23"/>
        <v>0</v>
      </c>
      <c r="AI219" s="156"/>
      <c r="AJ219" s="158"/>
      <c r="AK219" s="156"/>
    </row>
    <row r="220" spans="1:37" s="157" customFormat="1" ht="44.25" customHeight="1" thickBot="1" x14ac:dyDescent="0.3">
      <c r="A220" s="142">
        <v>219</v>
      </c>
      <c r="B220" s="142">
        <v>2018</v>
      </c>
      <c r="C220" s="143" t="s">
        <v>998</v>
      </c>
      <c r="D220" s="142">
        <v>4</v>
      </c>
      <c r="E220" s="143" t="str">
        <f>IF(D220=1,'Tipo '!$B$2,IF(D220=2,'Tipo '!$B$3,IF(D220=3,'Tipo '!$B$4,IF(D220=4,'Tipo '!$B$5,IF(D220=5,'Tipo '!$B$6,IF(D220=6,'Tipo '!$B$7,IF(D220=7,'Tipo '!$B$8,IF(D220=8,'Tipo '!$B$9,IF(D220=9,'Tipo '!$B$10,IF(D220=10,'Tipo '!$B$11,IF(D220=11,'Tipo '!$B$12,IF(D220=12,'Tipo '!$B$13,IF(D220=13,'Tipo '!$B$14,IF(D220=14,'Tipo '!$B$15,IF(D220=15,'Tipo '!$B$16,IF(D220=16,'Tipo '!$B$17,IF(D220=17,'Tipo '!$B$18,IF(D220=18,'Tipo '!$B$19,IF(D220=19,'Tipo '!$B$20,IF(D220=20,'Tipo '!$B$21,"No ha seleccionado un tipo de contrato válido"))))))))))))))))))))</f>
        <v>CONTRATOS DE PRESTACIÓN DE SERVICIOS</v>
      </c>
      <c r="F220" s="143" t="s">
        <v>108</v>
      </c>
      <c r="G220" s="143" t="s">
        <v>125</v>
      </c>
      <c r="H220" s="144" t="s">
        <v>479</v>
      </c>
      <c r="I220" s="144" t="s">
        <v>163</v>
      </c>
      <c r="J220" s="145">
        <v>45</v>
      </c>
      <c r="K220" s="146" t="str">
        <f>IF(J220=1,'Equivalencia BH-BMPT'!$D$2,IF(J220=2,'Equivalencia BH-BMPT'!$D$3,IF(J220=3,'Equivalencia BH-BMPT'!$D$4,IF(J220=4,'Equivalencia BH-BMPT'!$D$5,IF(J220=5,'Equivalencia BH-BMPT'!$D$6,IF(J220=6,'Equivalencia BH-BMPT'!$D$7,IF(J220=7,'Equivalencia BH-BMPT'!$D$8,IF(J220=8,'Equivalencia BH-BMPT'!$D$9,IF(J220=9,'Equivalencia BH-BMPT'!$D$10,IF(J220=10,'Equivalencia BH-BMPT'!$D$11,IF(J220=11,'Equivalencia BH-BMPT'!$D$12,IF(J220=12,'Equivalencia BH-BMPT'!$D$13,IF(J220=13,'Equivalencia BH-BMPT'!$D$14,IF(J220=14,'Equivalencia BH-BMPT'!$D$15,IF(J220=15,'Equivalencia BH-BMPT'!$D$16,IF(J220=16,'Equivalencia BH-BMPT'!$D$17,IF(J220=17,'Equivalencia BH-BMPT'!$D$18,IF(J220=18,'Equivalencia BH-BMPT'!$D$19,IF(J220=19,'Equivalencia BH-BMPT'!$D$20,IF(J220=20,'Equivalencia BH-BMPT'!$D$21,IF(J220=21,'Equivalencia BH-BMPT'!$D$22,IF(J220=22,'Equivalencia BH-BMPT'!$D$23,IF(J220=23,'Equivalencia BH-BMPT'!#REF!,IF(J220=24,'Equivalencia BH-BMPT'!$D$25,IF(J220=25,'Equivalencia BH-BMPT'!$D$26,IF(J220=26,'Equivalencia BH-BMPT'!$D$27,IF(J220=27,'Equivalencia BH-BMPT'!$D$28,IF(J220=28,'Equivalencia BH-BMPT'!$D$29,IF(J220=29,'Equivalencia BH-BMPT'!$D$30,IF(J220=30,'Equivalencia BH-BMPT'!$D$31,IF(J220=31,'Equivalencia BH-BMPT'!$D$32,IF(J220=32,'Equivalencia BH-BMPT'!$D$33,IF(J220=33,'Equivalencia BH-BMPT'!$D$34,IF(J220=34,'Equivalencia BH-BMPT'!$D$35,IF(J220=35,'Equivalencia BH-BMPT'!$D$36,IF(J220=36,'Equivalencia BH-BMPT'!$D$37,IF(J220=37,'Equivalencia BH-BMPT'!$D$38,IF(J220=38,'Equivalencia BH-BMPT'!#REF!,IF(J220=39,'Equivalencia BH-BMPT'!$D$40,IF(J220=40,'Equivalencia BH-BMPT'!$D$41,IF(J220=41,'Equivalencia BH-BMPT'!$D$42,IF(J220=42,'Equivalencia BH-BMPT'!$D$43,IF(J220=43,'Equivalencia BH-BMPT'!$D$44,IF(J220=44,'Equivalencia BH-BMPT'!$D$45,IF(J220=45,'Equivalencia BH-BMPT'!$D$46,"No ha seleccionado un número de programa")))))))))))))))))))))))))))))))))))))))))))))</f>
        <v>Gobernanza e influencia local, regional e internacional</v>
      </c>
      <c r="L220" s="147" t="s">
        <v>285</v>
      </c>
      <c r="M220" s="142">
        <v>830145974</v>
      </c>
      <c r="N220" s="148" t="s">
        <v>703</v>
      </c>
      <c r="O220" s="149">
        <v>148863355</v>
      </c>
      <c r="P220" s="150"/>
      <c r="Q220" s="151"/>
      <c r="R220" s="151"/>
      <c r="S220" s="151"/>
      <c r="T220" s="149">
        <f t="shared" si="24"/>
        <v>148863355</v>
      </c>
      <c r="U220" s="149">
        <v>119177355</v>
      </c>
      <c r="V220" s="152">
        <v>43406</v>
      </c>
      <c r="W220" s="152">
        <v>43406</v>
      </c>
      <c r="X220" s="152">
        <v>43450</v>
      </c>
      <c r="Y220" s="142"/>
      <c r="Z220" s="142"/>
      <c r="AA220" s="153"/>
      <c r="AB220" s="142"/>
      <c r="AC220" s="142"/>
      <c r="AD220" s="142" t="s">
        <v>954</v>
      </c>
      <c r="AE220" s="142"/>
      <c r="AF220" s="154">
        <f t="shared" si="21"/>
        <v>0.80058221850501754</v>
      </c>
      <c r="AG220" s="155"/>
      <c r="AH220" s="155" t="b">
        <f t="shared" si="23"/>
        <v>0</v>
      </c>
      <c r="AI220" s="156"/>
      <c r="AJ220" s="158"/>
      <c r="AK220" s="156"/>
    </row>
    <row r="221" spans="1:37" s="157" customFormat="1" ht="86.25" customHeight="1" thickBot="1" x14ac:dyDescent="0.3">
      <c r="A221" s="142">
        <v>220</v>
      </c>
      <c r="B221" s="142">
        <v>2018</v>
      </c>
      <c r="C221" s="143" t="s">
        <v>999</v>
      </c>
      <c r="D221" s="142">
        <v>11</v>
      </c>
      <c r="E221" s="143" t="str">
        <f>IF(D221=1,'Tipo '!$B$2,IF(D221=2,'Tipo '!$B$3,IF(D221=3,'Tipo '!$B$4,IF(D221=4,'Tipo '!$B$5,IF(D221=5,'Tipo '!$B$6,IF(D221=6,'Tipo '!$B$7,IF(D221=7,'Tipo '!$B$8,IF(D221=8,'Tipo '!$B$9,IF(D221=9,'Tipo '!$B$10,IF(D221=10,'Tipo '!$B$11,IF(D221=11,'Tipo '!$B$12,IF(D221=12,'Tipo '!$B$13,IF(D221=13,'Tipo '!$B$14,IF(D221=14,'Tipo '!$B$15,IF(D221=15,'Tipo '!$B$16,IF(D221=16,'Tipo '!$B$17,IF(D221=17,'Tipo '!$B$18,IF(D221=18,'Tipo '!$B$19,IF(D221=19,'Tipo '!$B$20,IF(D221=20,'Tipo '!$B$21,"No ha seleccionado un tipo de contrato válido"))))))))))))))))))))</f>
        <v>SUMINISTRO</v>
      </c>
      <c r="F221" s="143" t="s">
        <v>108</v>
      </c>
      <c r="G221" s="143" t="s">
        <v>125</v>
      </c>
      <c r="H221" s="144" t="s">
        <v>480</v>
      </c>
      <c r="I221" s="144" t="s">
        <v>163</v>
      </c>
      <c r="J221" s="145">
        <v>45</v>
      </c>
      <c r="K221" s="146" t="str">
        <f>IF(J221=1,'Equivalencia BH-BMPT'!$D$2,IF(J221=2,'Equivalencia BH-BMPT'!$D$3,IF(J221=3,'Equivalencia BH-BMPT'!$D$4,IF(J221=4,'Equivalencia BH-BMPT'!$D$5,IF(J221=5,'Equivalencia BH-BMPT'!$D$6,IF(J221=6,'Equivalencia BH-BMPT'!$D$7,IF(J221=7,'Equivalencia BH-BMPT'!$D$8,IF(J221=8,'Equivalencia BH-BMPT'!$D$9,IF(J221=9,'Equivalencia BH-BMPT'!$D$10,IF(J221=10,'Equivalencia BH-BMPT'!$D$11,IF(J221=11,'Equivalencia BH-BMPT'!$D$12,IF(J221=12,'Equivalencia BH-BMPT'!$D$13,IF(J221=13,'Equivalencia BH-BMPT'!$D$14,IF(J221=14,'Equivalencia BH-BMPT'!$D$15,IF(J221=15,'Equivalencia BH-BMPT'!$D$16,IF(J221=16,'Equivalencia BH-BMPT'!$D$17,IF(J221=17,'Equivalencia BH-BMPT'!$D$18,IF(J221=18,'Equivalencia BH-BMPT'!$D$19,IF(J221=19,'Equivalencia BH-BMPT'!$D$20,IF(J221=20,'Equivalencia BH-BMPT'!$D$21,IF(J221=21,'Equivalencia BH-BMPT'!$D$22,IF(J221=22,'Equivalencia BH-BMPT'!$D$23,IF(J221=23,'Equivalencia BH-BMPT'!#REF!,IF(J221=24,'Equivalencia BH-BMPT'!$D$25,IF(J221=25,'Equivalencia BH-BMPT'!$D$26,IF(J221=26,'Equivalencia BH-BMPT'!$D$27,IF(J221=27,'Equivalencia BH-BMPT'!$D$28,IF(J221=28,'Equivalencia BH-BMPT'!$D$29,IF(J221=29,'Equivalencia BH-BMPT'!$D$30,IF(J221=30,'Equivalencia BH-BMPT'!$D$31,IF(J221=31,'Equivalencia BH-BMPT'!$D$32,IF(J221=32,'Equivalencia BH-BMPT'!$D$33,IF(J221=33,'Equivalencia BH-BMPT'!$D$34,IF(J221=34,'Equivalencia BH-BMPT'!$D$35,IF(J221=35,'Equivalencia BH-BMPT'!$D$36,IF(J221=36,'Equivalencia BH-BMPT'!$D$37,IF(J221=37,'Equivalencia BH-BMPT'!$D$38,IF(J221=38,'Equivalencia BH-BMPT'!#REF!,IF(J221=39,'Equivalencia BH-BMPT'!$D$40,IF(J221=40,'Equivalencia BH-BMPT'!$D$41,IF(J221=41,'Equivalencia BH-BMPT'!$D$42,IF(J221=42,'Equivalencia BH-BMPT'!$D$43,IF(J221=43,'Equivalencia BH-BMPT'!$D$44,IF(J221=44,'Equivalencia BH-BMPT'!$D$45,IF(J221=45,'Equivalencia BH-BMPT'!$D$46,"No ha seleccionado un número de programa")))))))))))))))))))))))))))))))))))))))))))))</f>
        <v>Gobernanza e influencia local, regional e internacional</v>
      </c>
      <c r="L221" s="147" t="s">
        <v>282</v>
      </c>
      <c r="M221" s="142">
        <v>830059289</v>
      </c>
      <c r="N221" s="148" t="s">
        <v>704</v>
      </c>
      <c r="O221" s="149">
        <v>150000000</v>
      </c>
      <c r="P221" s="150"/>
      <c r="Q221" s="151"/>
      <c r="R221" s="151">
        <v>1</v>
      </c>
      <c r="S221" s="151">
        <v>68747760</v>
      </c>
      <c r="T221" s="149">
        <f t="shared" si="24"/>
        <v>218747760</v>
      </c>
      <c r="U221" s="149">
        <v>0</v>
      </c>
      <c r="V221" s="152">
        <v>43413</v>
      </c>
      <c r="W221" s="152">
        <v>43424</v>
      </c>
      <c r="X221" s="152">
        <v>43604</v>
      </c>
      <c r="Y221" s="142"/>
      <c r="Z221" s="142"/>
      <c r="AA221" s="153"/>
      <c r="AB221" s="142"/>
      <c r="AC221" s="142" t="s">
        <v>954</v>
      </c>
      <c r="AD221" s="142"/>
      <c r="AE221" s="142"/>
      <c r="AF221" s="154">
        <f t="shared" si="21"/>
        <v>0</v>
      </c>
      <c r="AG221" s="155"/>
      <c r="AH221" s="155" t="b">
        <f t="shared" si="23"/>
        <v>0</v>
      </c>
      <c r="AI221" s="156"/>
      <c r="AJ221" s="158"/>
      <c r="AK221" s="156"/>
    </row>
    <row r="222" spans="1:37" s="157" customFormat="1" ht="44.25" customHeight="1" thickBot="1" x14ac:dyDescent="0.3">
      <c r="A222" s="142">
        <v>221</v>
      </c>
      <c r="B222" s="142">
        <v>2018</v>
      </c>
      <c r="C222" s="143" t="s">
        <v>1000</v>
      </c>
      <c r="D222" s="142">
        <v>5</v>
      </c>
      <c r="E222" s="143" t="str">
        <f>IF(D222=1,'Tipo '!$B$2,IF(D222=2,'Tipo '!$B$3,IF(D222=3,'Tipo '!$B$4,IF(D222=4,'Tipo '!$B$5,IF(D222=5,'Tipo '!$B$6,IF(D222=6,'Tipo '!$B$7,IF(D222=7,'Tipo '!$B$8,IF(D222=8,'Tipo '!$B$9,IF(D222=9,'Tipo '!$B$10,IF(D222=10,'Tipo '!$B$11,IF(D222=11,'Tipo '!$B$12,IF(D222=12,'Tipo '!$B$13,IF(D222=13,'Tipo '!$B$14,IF(D222=14,'Tipo '!$B$15,IF(D222=15,'Tipo '!$B$16,IF(D222=16,'Tipo '!$B$17,IF(D222=17,'Tipo '!$B$18,IF(D222=18,'Tipo '!$B$19,IF(D222=19,'Tipo '!$B$20,IF(D222=20,'Tipo '!$B$21,"No ha seleccionado un tipo de contrato válido"))))))))))))))))))))</f>
        <v>CONTRATOS DE PRESTACIÓN DE SERVICIOS PROFESIONALES Y DE APOYO A LA GESTIÓN</v>
      </c>
      <c r="F222" s="143" t="s">
        <v>107</v>
      </c>
      <c r="G222" s="143" t="s">
        <v>116</v>
      </c>
      <c r="H222" s="144" t="s">
        <v>473</v>
      </c>
      <c r="I222" s="144" t="s">
        <v>163</v>
      </c>
      <c r="J222" s="145">
        <v>11</v>
      </c>
      <c r="K222" s="146" t="str">
        <f>IF(J222=1,'Equivalencia BH-BMPT'!$D$2,IF(J222=2,'Equivalencia BH-BMPT'!$D$3,IF(J222=3,'Equivalencia BH-BMPT'!$D$4,IF(J222=4,'Equivalencia BH-BMPT'!$D$5,IF(J222=5,'Equivalencia BH-BMPT'!$D$6,IF(J222=6,'Equivalencia BH-BMPT'!$D$7,IF(J222=7,'Equivalencia BH-BMPT'!$D$8,IF(J222=8,'Equivalencia BH-BMPT'!$D$9,IF(J222=9,'Equivalencia BH-BMPT'!$D$10,IF(J222=10,'Equivalencia BH-BMPT'!$D$11,IF(J222=11,'Equivalencia BH-BMPT'!$D$12,IF(J222=12,'Equivalencia BH-BMPT'!$D$13,IF(J222=13,'Equivalencia BH-BMPT'!$D$14,IF(J222=14,'Equivalencia BH-BMPT'!$D$15,IF(J222=15,'Equivalencia BH-BMPT'!$D$16,IF(J222=16,'Equivalencia BH-BMPT'!$D$17,IF(J222=17,'Equivalencia BH-BMPT'!$D$18,IF(J222=18,'Equivalencia BH-BMPT'!$D$19,IF(J222=19,'Equivalencia BH-BMPT'!$D$20,IF(J222=20,'Equivalencia BH-BMPT'!$D$21,IF(J222=21,'Equivalencia BH-BMPT'!$D$22,IF(J222=22,'Equivalencia BH-BMPT'!$D$23,IF(J222=23,'Equivalencia BH-BMPT'!#REF!,IF(J222=24,'Equivalencia BH-BMPT'!$D$25,IF(J222=25,'Equivalencia BH-BMPT'!$D$26,IF(J222=26,'Equivalencia BH-BMPT'!$D$27,IF(J222=27,'Equivalencia BH-BMPT'!$D$28,IF(J222=28,'Equivalencia BH-BMPT'!$D$29,IF(J222=29,'Equivalencia BH-BMPT'!$D$30,IF(J222=30,'Equivalencia BH-BMPT'!$D$31,IF(J222=31,'Equivalencia BH-BMPT'!$D$32,IF(J222=32,'Equivalencia BH-BMPT'!$D$33,IF(J222=33,'Equivalencia BH-BMPT'!$D$34,IF(J222=34,'Equivalencia BH-BMPT'!$D$35,IF(J222=35,'Equivalencia BH-BMPT'!$D$36,IF(J222=36,'Equivalencia BH-BMPT'!$D$37,IF(J222=37,'Equivalencia BH-BMPT'!$D$38,IF(J222=38,'Equivalencia BH-BMPT'!#REF!,IF(J222=39,'Equivalencia BH-BMPT'!$D$40,IF(J222=40,'Equivalencia BH-BMPT'!$D$41,IF(J222=41,'Equivalencia BH-BMPT'!$D$42,IF(J222=42,'Equivalencia BH-BMPT'!$D$43,IF(J222=43,'Equivalencia BH-BMPT'!$D$44,IF(J222=44,'Equivalencia BH-BMPT'!$D$45,IF(J222=45,'Equivalencia BH-BMPT'!$D$46,"No ha seleccionado un número de programa")))))))))))))))))))))))))))))))))))))))))))))</f>
        <v>Mejores oportunidades para el desarrollo a través de la cultura, la recreación y el deporte</v>
      </c>
      <c r="L222" s="147" t="s">
        <v>756</v>
      </c>
      <c r="M222" s="142">
        <v>80218344</v>
      </c>
      <c r="N222" s="148" t="s">
        <v>705</v>
      </c>
      <c r="O222" s="149">
        <v>4500000</v>
      </c>
      <c r="P222" s="150"/>
      <c r="Q222" s="151"/>
      <c r="R222" s="151"/>
      <c r="S222" s="151"/>
      <c r="T222" s="149">
        <f t="shared" si="24"/>
        <v>4500000</v>
      </c>
      <c r="U222" s="149">
        <v>900000</v>
      </c>
      <c r="V222" s="152">
        <v>43418</v>
      </c>
      <c r="W222" s="152">
        <v>43420</v>
      </c>
      <c r="X222" s="152">
        <v>43465</v>
      </c>
      <c r="Y222" s="142"/>
      <c r="Z222" s="142"/>
      <c r="AA222" s="153"/>
      <c r="AB222" s="142"/>
      <c r="AC222" s="142" t="s">
        <v>954</v>
      </c>
      <c r="AD222" s="142"/>
      <c r="AE222" s="142"/>
      <c r="AF222" s="154">
        <f t="shared" si="21"/>
        <v>0.2</v>
      </c>
      <c r="AG222" s="155"/>
      <c r="AH222" s="155" t="b">
        <f t="shared" si="23"/>
        <v>0</v>
      </c>
      <c r="AI222" s="156"/>
      <c r="AJ222" s="158"/>
      <c r="AK222" s="156"/>
    </row>
    <row r="223" spans="1:37" s="157" customFormat="1" ht="44.25" customHeight="1" thickBot="1" x14ac:dyDescent="0.3">
      <c r="A223" s="142">
        <v>222</v>
      </c>
      <c r="B223" s="142">
        <v>2018</v>
      </c>
      <c r="C223" s="143" t="s">
        <v>1001</v>
      </c>
      <c r="D223" s="142">
        <v>5</v>
      </c>
      <c r="E223" s="143" t="str">
        <f>IF(D223=1,'Tipo '!$B$2,IF(D223=2,'Tipo '!$B$3,IF(D223=3,'Tipo '!$B$4,IF(D223=4,'Tipo '!$B$5,IF(D223=5,'Tipo '!$B$6,IF(D223=6,'Tipo '!$B$7,IF(D223=7,'Tipo '!$B$8,IF(D223=8,'Tipo '!$B$9,IF(D223=9,'Tipo '!$B$10,IF(D223=10,'Tipo '!$B$11,IF(D223=11,'Tipo '!$B$12,IF(D223=12,'Tipo '!$B$13,IF(D223=13,'Tipo '!$B$14,IF(D223=14,'Tipo '!$B$15,IF(D223=15,'Tipo '!$B$16,IF(D223=16,'Tipo '!$B$17,IF(D223=17,'Tipo '!$B$18,IF(D223=18,'Tipo '!$B$19,IF(D223=19,'Tipo '!$B$20,IF(D223=20,'Tipo '!$B$21,"No ha seleccionado un tipo de contrato válido"))))))))))))))))))))</f>
        <v>CONTRATOS DE PRESTACIÓN DE SERVICIOS PROFESIONALES Y DE APOYO A LA GESTIÓN</v>
      </c>
      <c r="F223" s="143" t="s">
        <v>107</v>
      </c>
      <c r="G223" s="143" t="s">
        <v>116</v>
      </c>
      <c r="H223" s="144" t="s">
        <v>481</v>
      </c>
      <c r="I223" s="144" t="s">
        <v>163</v>
      </c>
      <c r="J223" s="145">
        <v>45</v>
      </c>
      <c r="K223" s="146" t="str">
        <f>IF(J223=1,'Equivalencia BH-BMPT'!$D$2,IF(J223=2,'Equivalencia BH-BMPT'!$D$3,IF(J223=3,'Equivalencia BH-BMPT'!$D$4,IF(J223=4,'Equivalencia BH-BMPT'!$D$5,IF(J223=5,'Equivalencia BH-BMPT'!$D$6,IF(J223=6,'Equivalencia BH-BMPT'!$D$7,IF(J223=7,'Equivalencia BH-BMPT'!$D$8,IF(J223=8,'Equivalencia BH-BMPT'!$D$9,IF(J223=9,'Equivalencia BH-BMPT'!$D$10,IF(J223=10,'Equivalencia BH-BMPT'!$D$11,IF(J223=11,'Equivalencia BH-BMPT'!$D$12,IF(J223=12,'Equivalencia BH-BMPT'!$D$13,IF(J223=13,'Equivalencia BH-BMPT'!$D$14,IF(J223=14,'Equivalencia BH-BMPT'!$D$15,IF(J223=15,'Equivalencia BH-BMPT'!$D$16,IF(J223=16,'Equivalencia BH-BMPT'!$D$17,IF(J223=17,'Equivalencia BH-BMPT'!$D$18,IF(J223=18,'Equivalencia BH-BMPT'!$D$19,IF(J223=19,'Equivalencia BH-BMPT'!$D$20,IF(J223=20,'Equivalencia BH-BMPT'!$D$21,IF(J223=21,'Equivalencia BH-BMPT'!$D$22,IF(J223=22,'Equivalencia BH-BMPT'!$D$23,IF(J223=23,'Equivalencia BH-BMPT'!#REF!,IF(J223=24,'Equivalencia BH-BMPT'!$D$25,IF(J223=25,'Equivalencia BH-BMPT'!$D$26,IF(J223=26,'Equivalencia BH-BMPT'!$D$27,IF(J223=27,'Equivalencia BH-BMPT'!$D$28,IF(J223=28,'Equivalencia BH-BMPT'!$D$29,IF(J223=29,'Equivalencia BH-BMPT'!$D$30,IF(J223=30,'Equivalencia BH-BMPT'!$D$31,IF(J223=31,'Equivalencia BH-BMPT'!$D$32,IF(J223=32,'Equivalencia BH-BMPT'!$D$33,IF(J223=33,'Equivalencia BH-BMPT'!$D$34,IF(J223=34,'Equivalencia BH-BMPT'!$D$35,IF(J223=35,'Equivalencia BH-BMPT'!$D$36,IF(J223=36,'Equivalencia BH-BMPT'!$D$37,IF(J223=37,'Equivalencia BH-BMPT'!$D$38,IF(J223=38,'Equivalencia BH-BMPT'!#REF!,IF(J223=39,'Equivalencia BH-BMPT'!$D$40,IF(J223=40,'Equivalencia BH-BMPT'!$D$41,IF(J223=41,'Equivalencia BH-BMPT'!$D$42,IF(J223=42,'Equivalencia BH-BMPT'!$D$43,IF(J223=43,'Equivalencia BH-BMPT'!$D$44,IF(J223=44,'Equivalencia BH-BMPT'!$D$45,IF(J223=45,'Equivalencia BH-BMPT'!$D$46,"No ha seleccionado un número de programa")))))))))))))))))))))))))))))))))))))))))))))</f>
        <v>Gobernanza e influencia local, regional e internacional</v>
      </c>
      <c r="L223" s="147" t="s">
        <v>282</v>
      </c>
      <c r="M223" s="142">
        <v>53031139</v>
      </c>
      <c r="N223" s="148" t="s">
        <v>706</v>
      </c>
      <c r="O223" s="149">
        <v>4500000</v>
      </c>
      <c r="P223" s="150"/>
      <c r="Q223" s="151"/>
      <c r="R223" s="151">
        <v>1</v>
      </c>
      <c r="S223" s="151">
        <v>2000000</v>
      </c>
      <c r="T223" s="149">
        <f t="shared" si="24"/>
        <v>6500000</v>
      </c>
      <c r="U223" s="149">
        <v>4200000</v>
      </c>
      <c r="V223" s="152">
        <v>43418</v>
      </c>
      <c r="W223" s="152">
        <v>43423</v>
      </c>
      <c r="X223" s="152">
        <v>43485</v>
      </c>
      <c r="Y223" s="142"/>
      <c r="Z223" s="142"/>
      <c r="AA223" s="153"/>
      <c r="AB223" s="142"/>
      <c r="AC223" s="142" t="s">
        <v>954</v>
      </c>
      <c r="AD223" s="142"/>
      <c r="AE223" s="142"/>
      <c r="AF223" s="154">
        <f t="shared" si="21"/>
        <v>0.64615384615384619</v>
      </c>
      <c r="AG223" s="155"/>
      <c r="AH223" s="155" t="b">
        <f t="shared" si="23"/>
        <v>0</v>
      </c>
      <c r="AI223" s="156"/>
      <c r="AJ223" s="158"/>
      <c r="AK223" s="156"/>
    </row>
    <row r="224" spans="1:37" s="157" customFormat="1" ht="44.25" customHeight="1" thickBot="1" x14ac:dyDescent="0.3">
      <c r="A224" s="142">
        <v>223</v>
      </c>
      <c r="B224" s="142">
        <v>2018</v>
      </c>
      <c r="C224" s="143" t="s">
        <v>1002</v>
      </c>
      <c r="D224" s="142">
        <v>5</v>
      </c>
      <c r="E224" s="143" t="str">
        <f>IF(D224=1,'Tipo '!$B$2,IF(D224=2,'Tipo '!$B$3,IF(D224=3,'Tipo '!$B$4,IF(D224=4,'Tipo '!$B$5,IF(D224=5,'Tipo '!$B$6,IF(D224=6,'Tipo '!$B$7,IF(D224=7,'Tipo '!$B$8,IF(D224=8,'Tipo '!$B$9,IF(D224=9,'Tipo '!$B$10,IF(D224=10,'Tipo '!$B$11,IF(D224=11,'Tipo '!$B$12,IF(D224=12,'Tipo '!$B$13,IF(D224=13,'Tipo '!$B$14,IF(D224=14,'Tipo '!$B$15,IF(D224=15,'Tipo '!$B$16,IF(D224=16,'Tipo '!$B$17,IF(D224=17,'Tipo '!$B$18,IF(D224=18,'Tipo '!$B$19,IF(D224=19,'Tipo '!$B$20,IF(D224=20,'Tipo '!$B$21,"No ha seleccionado un tipo de contrato válido"))))))))))))))))))))</f>
        <v>CONTRATOS DE PRESTACIÓN DE SERVICIOS PROFESIONALES Y DE APOYO A LA GESTIÓN</v>
      </c>
      <c r="F224" s="143" t="s">
        <v>107</v>
      </c>
      <c r="G224" s="143" t="s">
        <v>116</v>
      </c>
      <c r="H224" s="144" t="s">
        <v>482</v>
      </c>
      <c r="I224" s="144" t="s">
        <v>163</v>
      </c>
      <c r="J224" s="145">
        <v>11</v>
      </c>
      <c r="K224" s="146" t="str">
        <f>IF(J224=1,'Equivalencia BH-BMPT'!$D$2,IF(J224=2,'Equivalencia BH-BMPT'!$D$3,IF(J224=3,'Equivalencia BH-BMPT'!$D$4,IF(J224=4,'Equivalencia BH-BMPT'!$D$5,IF(J224=5,'Equivalencia BH-BMPT'!$D$6,IF(J224=6,'Equivalencia BH-BMPT'!$D$7,IF(J224=7,'Equivalencia BH-BMPT'!$D$8,IF(J224=8,'Equivalencia BH-BMPT'!$D$9,IF(J224=9,'Equivalencia BH-BMPT'!$D$10,IF(J224=10,'Equivalencia BH-BMPT'!$D$11,IF(J224=11,'Equivalencia BH-BMPT'!$D$12,IF(J224=12,'Equivalencia BH-BMPT'!$D$13,IF(J224=13,'Equivalencia BH-BMPT'!$D$14,IF(J224=14,'Equivalencia BH-BMPT'!$D$15,IF(J224=15,'Equivalencia BH-BMPT'!$D$16,IF(J224=16,'Equivalencia BH-BMPT'!$D$17,IF(J224=17,'Equivalencia BH-BMPT'!$D$18,IF(J224=18,'Equivalencia BH-BMPT'!$D$19,IF(J224=19,'Equivalencia BH-BMPT'!$D$20,IF(J224=20,'Equivalencia BH-BMPT'!$D$21,IF(J224=21,'Equivalencia BH-BMPT'!$D$22,IF(J224=22,'Equivalencia BH-BMPT'!$D$23,IF(J224=23,'Equivalencia BH-BMPT'!#REF!,IF(J224=24,'Equivalencia BH-BMPT'!$D$25,IF(J224=25,'Equivalencia BH-BMPT'!$D$26,IF(J224=26,'Equivalencia BH-BMPT'!$D$27,IF(J224=27,'Equivalencia BH-BMPT'!$D$28,IF(J224=28,'Equivalencia BH-BMPT'!$D$29,IF(J224=29,'Equivalencia BH-BMPT'!$D$30,IF(J224=30,'Equivalencia BH-BMPT'!$D$31,IF(J224=31,'Equivalencia BH-BMPT'!$D$32,IF(J224=32,'Equivalencia BH-BMPT'!$D$33,IF(J224=33,'Equivalencia BH-BMPT'!$D$34,IF(J224=34,'Equivalencia BH-BMPT'!$D$35,IF(J224=35,'Equivalencia BH-BMPT'!$D$36,IF(J224=36,'Equivalencia BH-BMPT'!$D$37,IF(J224=37,'Equivalencia BH-BMPT'!$D$38,IF(J224=38,'Equivalencia BH-BMPT'!#REF!,IF(J224=39,'Equivalencia BH-BMPT'!$D$40,IF(J224=40,'Equivalencia BH-BMPT'!$D$41,IF(J224=41,'Equivalencia BH-BMPT'!$D$42,IF(J224=42,'Equivalencia BH-BMPT'!$D$43,IF(J224=43,'Equivalencia BH-BMPT'!$D$44,IF(J224=44,'Equivalencia BH-BMPT'!$D$45,IF(J224=45,'Equivalencia BH-BMPT'!$D$46,"No ha seleccionado un número de programa")))))))))))))))))))))))))))))))))))))))))))))</f>
        <v>Mejores oportunidades para el desarrollo a través de la cultura, la recreación y el deporte</v>
      </c>
      <c r="L224" s="147" t="s">
        <v>756</v>
      </c>
      <c r="M224" s="142">
        <v>79995320</v>
      </c>
      <c r="N224" s="148" t="s">
        <v>707</v>
      </c>
      <c r="O224" s="149">
        <v>4200000</v>
      </c>
      <c r="P224" s="150"/>
      <c r="Q224" s="151"/>
      <c r="R224" s="151">
        <v>1</v>
      </c>
      <c r="S224" s="151">
        <v>1400000</v>
      </c>
      <c r="T224" s="149">
        <f t="shared" si="24"/>
        <v>5600000</v>
      </c>
      <c r="U224" s="149">
        <v>1200000</v>
      </c>
      <c r="V224" s="152">
        <v>43419</v>
      </c>
      <c r="W224" s="152">
        <v>43423</v>
      </c>
      <c r="X224" s="152">
        <v>43489</v>
      </c>
      <c r="Y224" s="142"/>
      <c r="Z224" s="142"/>
      <c r="AA224" s="153"/>
      <c r="AB224" s="142"/>
      <c r="AC224" s="142" t="s">
        <v>954</v>
      </c>
      <c r="AD224" s="142"/>
      <c r="AE224" s="142"/>
      <c r="AF224" s="154">
        <f t="shared" si="21"/>
        <v>0.21428571428571427</v>
      </c>
      <c r="AG224" s="155"/>
      <c r="AH224" s="155" t="b">
        <f t="shared" si="23"/>
        <v>0</v>
      </c>
      <c r="AI224" s="156"/>
      <c r="AJ224" s="158"/>
      <c r="AK224" s="156"/>
    </row>
    <row r="225" spans="1:37" s="157" customFormat="1" ht="44.25" customHeight="1" thickBot="1" x14ac:dyDescent="0.3">
      <c r="A225" s="142">
        <v>224</v>
      </c>
      <c r="B225" s="142">
        <v>2018</v>
      </c>
      <c r="C225" s="143" t="s">
        <v>1003</v>
      </c>
      <c r="D225" s="142">
        <v>5</v>
      </c>
      <c r="E225" s="143" t="str">
        <f>IF(D225=1,'Tipo '!$B$2,IF(D225=2,'Tipo '!$B$3,IF(D225=3,'Tipo '!$B$4,IF(D225=4,'Tipo '!$B$5,IF(D225=5,'Tipo '!$B$6,IF(D225=6,'Tipo '!$B$7,IF(D225=7,'Tipo '!$B$8,IF(D225=8,'Tipo '!$B$9,IF(D225=9,'Tipo '!$B$10,IF(D225=10,'Tipo '!$B$11,IF(D225=11,'Tipo '!$B$12,IF(D225=12,'Tipo '!$B$13,IF(D225=13,'Tipo '!$B$14,IF(D225=14,'Tipo '!$B$15,IF(D225=15,'Tipo '!$B$16,IF(D225=16,'Tipo '!$B$17,IF(D225=17,'Tipo '!$B$18,IF(D225=18,'Tipo '!$B$19,IF(D225=19,'Tipo '!$B$20,IF(D225=20,'Tipo '!$B$21,"No ha seleccionado un tipo de contrato válido"))))))))))))))))))))</f>
        <v>CONTRATOS DE PRESTACIÓN DE SERVICIOS PROFESIONALES Y DE APOYO A LA GESTIÓN</v>
      </c>
      <c r="F225" s="143" t="s">
        <v>107</v>
      </c>
      <c r="G225" s="143" t="s">
        <v>116</v>
      </c>
      <c r="H225" s="144" t="s">
        <v>482</v>
      </c>
      <c r="I225" s="144" t="s">
        <v>163</v>
      </c>
      <c r="J225" s="145">
        <v>11</v>
      </c>
      <c r="K225" s="146" t="str">
        <f>IF(J225=1,'Equivalencia BH-BMPT'!$D$2,IF(J225=2,'Equivalencia BH-BMPT'!$D$3,IF(J225=3,'Equivalencia BH-BMPT'!$D$4,IF(J225=4,'Equivalencia BH-BMPT'!$D$5,IF(J225=5,'Equivalencia BH-BMPT'!$D$6,IF(J225=6,'Equivalencia BH-BMPT'!$D$7,IF(J225=7,'Equivalencia BH-BMPT'!$D$8,IF(J225=8,'Equivalencia BH-BMPT'!$D$9,IF(J225=9,'Equivalencia BH-BMPT'!$D$10,IF(J225=10,'Equivalencia BH-BMPT'!$D$11,IF(J225=11,'Equivalencia BH-BMPT'!$D$12,IF(J225=12,'Equivalencia BH-BMPT'!$D$13,IF(J225=13,'Equivalencia BH-BMPT'!$D$14,IF(J225=14,'Equivalencia BH-BMPT'!$D$15,IF(J225=15,'Equivalencia BH-BMPT'!$D$16,IF(J225=16,'Equivalencia BH-BMPT'!$D$17,IF(J225=17,'Equivalencia BH-BMPT'!$D$18,IF(J225=18,'Equivalencia BH-BMPT'!$D$19,IF(J225=19,'Equivalencia BH-BMPT'!$D$20,IF(J225=20,'Equivalencia BH-BMPT'!$D$21,IF(J225=21,'Equivalencia BH-BMPT'!$D$22,IF(J225=22,'Equivalencia BH-BMPT'!$D$23,IF(J225=23,'Equivalencia BH-BMPT'!#REF!,IF(J225=24,'Equivalencia BH-BMPT'!$D$25,IF(J225=25,'Equivalencia BH-BMPT'!$D$26,IF(J225=26,'Equivalencia BH-BMPT'!$D$27,IF(J225=27,'Equivalencia BH-BMPT'!$D$28,IF(J225=28,'Equivalencia BH-BMPT'!$D$29,IF(J225=29,'Equivalencia BH-BMPT'!$D$30,IF(J225=30,'Equivalencia BH-BMPT'!$D$31,IF(J225=31,'Equivalencia BH-BMPT'!$D$32,IF(J225=32,'Equivalencia BH-BMPT'!$D$33,IF(J225=33,'Equivalencia BH-BMPT'!$D$34,IF(J225=34,'Equivalencia BH-BMPT'!$D$35,IF(J225=35,'Equivalencia BH-BMPT'!$D$36,IF(J225=36,'Equivalencia BH-BMPT'!$D$37,IF(J225=37,'Equivalencia BH-BMPT'!$D$38,IF(J225=38,'Equivalencia BH-BMPT'!#REF!,IF(J225=39,'Equivalencia BH-BMPT'!$D$40,IF(J225=40,'Equivalencia BH-BMPT'!$D$41,IF(J225=41,'Equivalencia BH-BMPT'!$D$42,IF(J225=42,'Equivalencia BH-BMPT'!$D$43,IF(J225=43,'Equivalencia BH-BMPT'!$D$44,IF(J225=44,'Equivalencia BH-BMPT'!$D$45,IF(J225=45,'Equivalencia BH-BMPT'!$D$46,"No ha seleccionado un número de programa")))))))))))))))))))))))))))))))))))))))))))))</f>
        <v>Mejores oportunidades para el desarrollo a través de la cultura, la recreación y el deporte</v>
      </c>
      <c r="L225" s="147" t="s">
        <v>756</v>
      </c>
      <c r="M225" s="142">
        <v>73574328</v>
      </c>
      <c r="N225" s="148" t="s">
        <v>708</v>
      </c>
      <c r="O225" s="149">
        <v>4200000</v>
      </c>
      <c r="P225" s="150"/>
      <c r="Q225" s="151"/>
      <c r="R225" s="151"/>
      <c r="S225" s="151"/>
      <c r="T225" s="149">
        <f t="shared" si="24"/>
        <v>4200000</v>
      </c>
      <c r="U225" s="149">
        <v>1200000</v>
      </c>
      <c r="V225" s="152">
        <v>43419</v>
      </c>
      <c r="W225" s="152">
        <v>43423</v>
      </c>
      <c r="X225" s="152">
        <v>43465</v>
      </c>
      <c r="Y225" s="142"/>
      <c r="Z225" s="142"/>
      <c r="AA225" s="153"/>
      <c r="AB225" s="142"/>
      <c r="AC225" s="142" t="s">
        <v>954</v>
      </c>
      <c r="AD225" s="142"/>
      <c r="AE225" s="142"/>
      <c r="AF225" s="154">
        <f t="shared" si="21"/>
        <v>0.2857142857142857</v>
      </c>
      <c r="AG225" s="155"/>
      <c r="AH225" s="155" t="b">
        <f t="shared" si="23"/>
        <v>0</v>
      </c>
      <c r="AI225" s="156"/>
      <c r="AJ225" s="158"/>
      <c r="AK225" s="156"/>
    </row>
    <row r="226" spans="1:37" s="157" customFormat="1" ht="44.25" customHeight="1" thickBot="1" x14ac:dyDescent="0.3">
      <c r="A226" s="142">
        <v>225</v>
      </c>
      <c r="B226" s="142">
        <v>2018</v>
      </c>
      <c r="C226" s="143" t="s">
        <v>1004</v>
      </c>
      <c r="D226" s="142">
        <v>1</v>
      </c>
      <c r="E226" s="143" t="str">
        <f>IF(D226=1,'Tipo '!$B$2,IF(D226=2,'Tipo '!$B$3,IF(D226=3,'Tipo '!$B$4,IF(D226=4,'Tipo '!$B$5,IF(D226=5,'Tipo '!$B$6,IF(D226=6,'Tipo '!$B$7,IF(D226=7,'Tipo '!$B$8,IF(D226=8,'Tipo '!$B$9,IF(D226=9,'Tipo '!$B$10,IF(D226=10,'Tipo '!$B$11,IF(D226=11,'Tipo '!$B$12,IF(D226=12,'Tipo '!$B$13,IF(D226=13,'Tipo '!$B$14,IF(D226=14,'Tipo '!$B$15,IF(D226=15,'Tipo '!$B$16,IF(D226=16,'Tipo '!$B$17,IF(D226=17,'Tipo '!$B$18,IF(D226=18,'Tipo '!$B$19,IF(D226=19,'Tipo '!$B$20,IF(D226=20,'Tipo '!$B$21,"No ha seleccionado un tipo de contrato válido"))))))))))))))))))))</f>
        <v>OBRA PÚBLICA</v>
      </c>
      <c r="F226" s="143" t="s">
        <v>105</v>
      </c>
      <c r="G226" s="143" t="s">
        <v>121</v>
      </c>
      <c r="H226" s="144" t="s">
        <v>483</v>
      </c>
      <c r="I226" s="144" t="s">
        <v>163</v>
      </c>
      <c r="J226" s="145">
        <v>17</v>
      </c>
      <c r="K226" s="146" t="str">
        <f>IF(J226=1,'Equivalencia BH-BMPT'!$D$2,IF(J226=2,'Equivalencia BH-BMPT'!$D$3,IF(J226=3,'Equivalencia BH-BMPT'!$D$4,IF(J226=4,'Equivalencia BH-BMPT'!$D$5,IF(J226=5,'Equivalencia BH-BMPT'!$D$6,IF(J226=6,'Equivalencia BH-BMPT'!$D$7,IF(J226=7,'Equivalencia BH-BMPT'!$D$8,IF(J226=8,'Equivalencia BH-BMPT'!$D$9,IF(J226=9,'Equivalencia BH-BMPT'!$D$10,IF(J226=10,'Equivalencia BH-BMPT'!$D$11,IF(J226=11,'Equivalencia BH-BMPT'!$D$12,IF(J226=12,'Equivalencia BH-BMPT'!$D$13,IF(J226=13,'Equivalencia BH-BMPT'!$D$14,IF(J226=14,'Equivalencia BH-BMPT'!$D$15,IF(J226=15,'Equivalencia BH-BMPT'!$D$16,IF(J226=16,'Equivalencia BH-BMPT'!$D$17,IF(J226=17,'Equivalencia BH-BMPT'!$D$18,IF(J226=18,'Equivalencia BH-BMPT'!$D$19,IF(J226=19,'Equivalencia BH-BMPT'!$D$20,IF(J226=20,'Equivalencia BH-BMPT'!$D$21,IF(J226=21,'Equivalencia BH-BMPT'!$D$22,IF(J226=22,'Equivalencia BH-BMPT'!$D$23,IF(J226=23,'Equivalencia BH-BMPT'!#REF!,IF(J226=24,'Equivalencia BH-BMPT'!$D$25,IF(J226=25,'Equivalencia BH-BMPT'!$D$26,IF(J226=26,'Equivalencia BH-BMPT'!$D$27,IF(J226=27,'Equivalencia BH-BMPT'!$D$28,IF(J226=28,'Equivalencia BH-BMPT'!$D$29,IF(J226=29,'Equivalencia BH-BMPT'!$D$30,IF(J226=30,'Equivalencia BH-BMPT'!$D$31,IF(J226=31,'Equivalencia BH-BMPT'!$D$32,IF(J226=32,'Equivalencia BH-BMPT'!$D$33,IF(J226=33,'Equivalencia BH-BMPT'!$D$34,IF(J226=34,'Equivalencia BH-BMPT'!$D$35,IF(J226=35,'Equivalencia BH-BMPT'!$D$36,IF(J226=36,'Equivalencia BH-BMPT'!$D$37,IF(J226=37,'Equivalencia BH-BMPT'!$D$38,IF(J226=38,'Equivalencia BH-BMPT'!#REF!,IF(J226=39,'Equivalencia BH-BMPT'!$D$40,IF(J226=40,'Equivalencia BH-BMPT'!$D$41,IF(J226=41,'Equivalencia BH-BMPT'!$D$42,IF(J226=42,'Equivalencia BH-BMPT'!$D$43,IF(J226=43,'Equivalencia BH-BMPT'!$D$44,IF(J226=44,'Equivalencia BH-BMPT'!$D$45,IF(J226=45,'Equivalencia BH-BMPT'!$D$46,"No ha seleccionado un número de programa")))))))))))))))))))))))))))))))))))))))))))))</f>
        <v>Espacio público, derecho de todos</v>
      </c>
      <c r="L226" s="147" t="s">
        <v>757</v>
      </c>
      <c r="M226" s="142">
        <v>800104214</v>
      </c>
      <c r="N226" s="148" t="s">
        <v>709</v>
      </c>
      <c r="O226" s="149">
        <v>5757165000</v>
      </c>
      <c r="P226" s="150"/>
      <c r="Q226" s="151"/>
      <c r="R226" s="151"/>
      <c r="S226" s="151"/>
      <c r="T226" s="149">
        <f t="shared" si="24"/>
        <v>5757165000</v>
      </c>
      <c r="U226" s="149">
        <v>0</v>
      </c>
      <c r="V226" s="152">
        <v>43430</v>
      </c>
      <c r="W226" s="152"/>
      <c r="X226" s="152"/>
      <c r="Y226" s="142"/>
      <c r="Z226" s="142"/>
      <c r="AA226" s="153"/>
      <c r="AB226" s="142" t="s">
        <v>963</v>
      </c>
      <c r="AC226" s="142"/>
      <c r="AD226" s="142"/>
      <c r="AE226" s="142"/>
      <c r="AF226" s="154">
        <f t="shared" si="21"/>
        <v>0</v>
      </c>
      <c r="AG226" s="155"/>
      <c r="AH226" s="155" t="b">
        <f t="shared" si="23"/>
        <v>0</v>
      </c>
      <c r="AI226" s="156"/>
      <c r="AJ226" s="158"/>
      <c r="AK226" s="156"/>
    </row>
    <row r="227" spans="1:37" s="157" customFormat="1" ht="44.25" customHeight="1" thickBot="1" x14ac:dyDescent="0.3">
      <c r="A227" s="142">
        <v>225</v>
      </c>
      <c r="B227" s="142">
        <v>2018</v>
      </c>
      <c r="C227" s="143" t="s">
        <v>1005</v>
      </c>
      <c r="D227" s="142">
        <v>2</v>
      </c>
      <c r="E227" s="143" t="str">
        <f>IF(D227=1,'Tipo '!$B$2,IF(D227=2,'Tipo '!$B$3,IF(D227=3,'Tipo '!$B$4,IF(D227=4,'Tipo '!$B$5,IF(D227=5,'Tipo '!$B$6,IF(D227=6,'Tipo '!$B$7,IF(D227=7,'Tipo '!$B$8,IF(D227=8,'Tipo '!$B$9,IF(D227=9,'Tipo '!$B$10,IF(D227=10,'Tipo '!$B$11,IF(D227=11,'Tipo '!$B$12,IF(D227=12,'Tipo '!$B$13,IF(D227=13,'Tipo '!$B$14,IF(D227=14,'Tipo '!$B$15,IF(D227=15,'Tipo '!$B$16,IF(D227=16,'Tipo '!$B$17,IF(D227=17,'Tipo '!$B$18,IF(D227=18,'Tipo '!$B$19,IF(D227=19,'Tipo '!$B$20,IF(D227=20,'Tipo '!$B$21,"No ha seleccionado un tipo de contrato válido"))))))))))))))))))))</f>
        <v>CONSULTORÍA</v>
      </c>
      <c r="F227" s="143" t="s">
        <v>223</v>
      </c>
      <c r="G227" s="143" t="s">
        <v>121</v>
      </c>
      <c r="H227" s="144" t="s">
        <v>484</v>
      </c>
      <c r="I227" s="144" t="s">
        <v>163</v>
      </c>
      <c r="J227" s="145">
        <v>17</v>
      </c>
      <c r="K227" s="146" t="str">
        <f>IF(J227=1,'Equivalencia BH-BMPT'!$D$2,IF(J227=2,'Equivalencia BH-BMPT'!$D$3,IF(J227=3,'Equivalencia BH-BMPT'!$D$4,IF(J227=4,'Equivalencia BH-BMPT'!$D$5,IF(J227=5,'Equivalencia BH-BMPT'!$D$6,IF(J227=6,'Equivalencia BH-BMPT'!$D$7,IF(J227=7,'Equivalencia BH-BMPT'!$D$8,IF(J227=8,'Equivalencia BH-BMPT'!$D$9,IF(J227=9,'Equivalencia BH-BMPT'!$D$10,IF(J227=10,'Equivalencia BH-BMPT'!$D$11,IF(J227=11,'Equivalencia BH-BMPT'!$D$12,IF(J227=12,'Equivalencia BH-BMPT'!$D$13,IF(J227=13,'Equivalencia BH-BMPT'!$D$14,IF(J227=14,'Equivalencia BH-BMPT'!$D$15,IF(J227=15,'Equivalencia BH-BMPT'!$D$16,IF(J227=16,'Equivalencia BH-BMPT'!$D$17,IF(J227=17,'Equivalencia BH-BMPT'!$D$18,IF(J227=18,'Equivalencia BH-BMPT'!$D$19,IF(J227=19,'Equivalencia BH-BMPT'!$D$20,IF(J227=20,'Equivalencia BH-BMPT'!$D$21,IF(J227=21,'Equivalencia BH-BMPT'!$D$22,IF(J227=22,'Equivalencia BH-BMPT'!$D$23,IF(J227=23,'Equivalencia BH-BMPT'!#REF!,IF(J227=24,'Equivalencia BH-BMPT'!$D$25,IF(J227=25,'Equivalencia BH-BMPT'!$D$26,IF(J227=26,'Equivalencia BH-BMPT'!$D$27,IF(J227=27,'Equivalencia BH-BMPT'!$D$28,IF(J227=28,'Equivalencia BH-BMPT'!$D$29,IF(J227=29,'Equivalencia BH-BMPT'!$D$30,IF(J227=30,'Equivalencia BH-BMPT'!$D$31,IF(J227=31,'Equivalencia BH-BMPT'!$D$32,IF(J227=32,'Equivalencia BH-BMPT'!$D$33,IF(J227=33,'Equivalencia BH-BMPT'!$D$34,IF(J227=34,'Equivalencia BH-BMPT'!$D$35,IF(J227=35,'Equivalencia BH-BMPT'!$D$36,IF(J227=36,'Equivalencia BH-BMPT'!$D$37,IF(J227=37,'Equivalencia BH-BMPT'!$D$38,IF(J227=38,'Equivalencia BH-BMPT'!#REF!,IF(J227=39,'Equivalencia BH-BMPT'!$D$40,IF(J227=40,'Equivalencia BH-BMPT'!$D$41,IF(J227=41,'Equivalencia BH-BMPT'!$D$42,IF(J227=42,'Equivalencia BH-BMPT'!$D$43,IF(J227=43,'Equivalencia BH-BMPT'!$D$44,IF(J227=44,'Equivalencia BH-BMPT'!$D$45,IF(J227=45,'Equivalencia BH-BMPT'!$D$46,"No ha seleccionado un número de programa")))))))))))))))))))))))))))))))))))))))))))))</f>
        <v>Espacio público, derecho de todos</v>
      </c>
      <c r="L227" s="147" t="s">
        <v>757</v>
      </c>
      <c r="M227" s="142">
        <v>74321640</v>
      </c>
      <c r="N227" s="148" t="s">
        <v>710</v>
      </c>
      <c r="O227" s="149">
        <v>810000000</v>
      </c>
      <c r="P227" s="150"/>
      <c r="Q227" s="151"/>
      <c r="R227" s="151"/>
      <c r="S227" s="151"/>
      <c r="T227" s="149">
        <f t="shared" si="24"/>
        <v>810000000</v>
      </c>
      <c r="U227" s="149">
        <v>0</v>
      </c>
      <c r="V227" s="152">
        <v>43524</v>
      </c>
      <c r="W227" s="152"/>
      <c r="X227" s="152"/>
      <c r="Y227" s="142"/>
      <c r="Z227" s="142"/>
      <c r="AA227" s="153"/>
      <c r="AB227" s="142" t="s">
        <v>963</v>
      </c>
      <c r="AC227" s="142"/>
      <c r="AD227" s="142"/>
      <c r="AE227" s="142"/>
      <c r="AF227" s="154"/>
      <c r="AG227" s="155"/>
      <c r="AH227" s="155"/>
      <c r="AI227" s="156"/>
      <c r="AJ227" s="158"/>
      <c r="AK227" s="156"/>
    </row>
    <row r="228" spans="1:37" s="157" customFormat="1" ht="44.25" customHeight="1" thickBot="1" x14ac:dyDescent="0.3">
      <c r="A228" s="142">
        <v>226</v>
      </c>
      <c r="B228" s="142">
        <v>2018</v>
      </c>
      <c r="C228" s="143" t="s">
        <v>1006</v>
      </c>
      <c r="D228" s="142">
        <v>5</v>
      </c>
      <c r="E228" s="143" t="str">
        <f>IF(D228=1,'Tipo '!$B$2,IF(D228=2,'Tipo '!$B$3,IF(D228=3,'Tipo '!$B$4,IF(D228=4,'Tipo '!$B$5,IF(D228=5,'Tipo '!$B$6,IF(D228=6,'Tipo '!$B$7,IF(D228=7,'Tipo '!$B$8,IF(D228=8,'Tipo '!$B$9,IF(D228=9,'Tipo '!$B$10,IF(D228=10,'Tipo '!$B$11,IF(D228=11,'Tipo '!$B$12,IF(D228=12,'Tipo '!$B$13,IF(D228=13,'Tipo '!$B$14,IF(D228=14,'Tipo '!$B$15,IF(D228=15,'Tipo '!$B$16,IF(D228=16,'Tipo '!$B$17,IF(D228=17,'Tipo '!$B$18,IF(D228=18,'Tipo '!$B$19,IF(D228=19,'Tipo '!$B$20,IF(D228=20,'Tipo '!$B$21,"No ha seleccionado un tipo de contrato válido"))))))))))))))))))))</f>
        <v>CONTRATOS DE PRESTACIÓN DE SERVICIOS PROFESIONALES Y DE APOYO A LA GESTIÓN</v>
      </c>
      <c r="F228" s="143" t="s">
        <v>107</v>
      </c>
      <c r="G228" s="143" t="s">
        <v>116</v>
      </c>
      <c r="H228" s="144" t="s">
        <v>485</v>
      </c>
      <c r="I228" s="144" t="s">
        <v>163</v>
      </c>
      <c r="J228" s="145">
        <v>45</v>
      </c>
      <c r="K228" s="146" t="str">
        <f>IF(J228=1,'Equivalencia BH-BMPT'!$D$2,IF(J228=2,'Equivalencia BH-BMPT'!$D$3,IF(J228=3,'Equivalencia BH-BMPT'!$D$4,IF(J228=4,'Equivalencia BH-BMPT'!$D$5,IF(J228=5,'Equivalencia BH-BMPT'!$D$6,IF(J228=6,'Equivalencia BH-BMPT'!$D$7,IF(J228=7,'Equivalencia BH-BMPT'!$D$8,IF(J228=8,'Equivalencia BH-BMPT'!$D$9,IF(J228=9,'Equivalencia BH-BMPT'!$D$10,IF(J228=10,'Equivalencia BH-BMPT'!$D$11,IF(J228=11,'Equivalencia BH-BMPT'!$D$12,IF(J228=12,'Equivalencia BH-BMPT'!$D$13,IF(J228=13,'Equivalencia BH-BMPT'!$D$14,IF(J228=14,'Equivalencia BH-BMPT'!$D$15,IF(J228=15,'Equivalencia BH-BMPT'!$D$16,IF(J228=16,'Equivalencia BH-BMPT'!$D$17,IF(J228=17,'Equivalencia BH-BMPT'!$D$18,IF(J228=18,'Equivalencia BH-BMPT'!$D$19,IF(J228=19,'Equivalencia BH-BMPT'!$D$20,IF(J228=20,'Equivalencia BH-BMPT'!$D$21,IF(J228=21,'Equivalencia BH-BMPT'!$D$22,IF(J228=22,'Equivalencia BH-BMPT'!$D$23,IF(J228=23,'Equivalencia BH-BMPT'!#REF!,IF(J228=24,'Equivalencia BH-BMPT'!$D$25,IF(J228=25,'Equivalencia BH-BMPT'!$D$26,IF(J228=26,'Equivalencia BH-BMPT'!$D$27,IF(J228=27,'Equivalencia BH-BMPT'!$D$28,IF(J228=28,'Equivalencia BH-BMPT'!$D$29,IF(J228=29,'Equivalencia BH-BMPT'!$D$30,IF(J228=30,'Equivalencia BH-BMPT'!$D$31,IF(J228=31,'Equivalencia BH-BMPT'!$D$32,IF(J228=32,'Equivalencia BH-BMPT'!$D$33,IF(J228=33,'Equivalencia BH-BMPT'!$D$34,IF(J228=34,'Equivalencia BH-BMPT'!$D$35,IF(J228=35,'Equivalencia BH-BMPT'!$D$36,IF(J228=36,'Equivalencia BH-BMPT'!$D$37,IF(J228=37,'Equivalencia BH-BMPT'!$D$38,IF(J228=38,'Equivalencia BH-BMPT'!#REF!,IF(J228=39,'Equivalencia BH-BMPT'!$D$40,IF(J228=40,'Equivalencia BH-BMPT'!$D$41,IF(J228=41,'Equivalencia BH-BMPT'!$D$42,IF(J228=42,'Equivalencia BH-BMPT'!$D$43,IF(J228=43,'Equivalencia BH-BMPT'!$D$44,IF(J228=44,'Equivalencia BH-BMPT'!$D$45,IF(J228=45,'Equivalencia BH-BMPT'!$D$46,"No ha seleccionado un número de programa")))))))))))))))))))))))))))))))))))))))))))))</f>
        <v>Gobernanza e influencia local, regional e internacional</v>
      </c>
      <c r="L228" s="147" t="s">
        <v>282</v>
      </c>
      <c r="M228" s="142">
        <v>1022397650</v>
      </c>
      <c r="N228" s="148" t="s">
        <v>711</v>
      </c>
      <c r="O228" s="149">
        <v>6435000</v>
      </c>
      <c r="P228" s="150"/>
      <c r="Q228" s="151"/>
      <c r="R228" s="151"/>
      <c r="S228" s="151"/>
      <c r="T228" s="149">
        <f t="shared" si="24"/>
        <v>6435000</v>
      </c>
      <c r="U228" s="149">
        <v>1485000</v>
      </c>
      <c r="V228" s="152">
        <v>43426</v>
      </c>
      <c r="W228" s="152"/>
      <c r="X228" s="152"/>
      <c r="Y228" s="142"/>
      <c r="Z228" s="142"/>
      <c r="AA228" s="153"/>
      <c r="AB228" s="142"/>
      <c r="AC228" s="142"/>
      <c r="AD228" s="142"/>
      <c r="AE228" s="142"/>
      <c r="AF228" s="154">
        <f t="shared" si="21"/>
        <v>0.23076923076923078</v>
      </c>
      <c r="AG228" s="155"/>
      <c r="AH228" s="155" t="b">
        <f t="shared" ref="AH228:AH259" si="25">IF(I228="Funcionamiento",J228=0,J228="")</f>
        <v>0</v>
      </c>
      <c r="AI228" s="156"/>
      <c r="AJ228" s="158"/>
      <c r="AK228" s="156"/>
    </row>
    <row r="229" spans="1:37" s="157" customFormat="1" ht="44.25" customHeight="1" thickBot="1" x14ac:dyDescent="0.3">
      <c r="A229" s="142">
        <v>227</v>
      </c>
      <c r="B229" s="142">
        <v>2018</v>
      </c>
      <c r="C229" s="143" t="s">
        <v>1007</v>
      </c>
      <c r="D229" s="142">
        <v>6</v>
      </c>
      <c r="E229" s="143" t="str">
        <f>IF(D229=1,'Tipo '!$B$2,IF(D229=2,'Tipo '!$B$3,IF(D229=3,'Tipo '!$B$4,IF(D229=4,'Tipo '!$B$5,IF(D229=5,'Tipo '!$B$6,IF(D229=6,'Tipo '!$B$7,IF(D229=7,'Tipo '!$B$8,IF(D229=8,'Tipo '!$B$9,IF(D229=9,'Tipo '!$B$10,IF(D229=10,'Tipo '!$B$11,IF(D229=11,'Tipo '!$B$12,IF(D229=12,'Tipo '!$B$13,IF(D229=13,'Tipo '!$B$14,IF(D229=14,'Tipo '!$B$15,IF(D229=15,'Tipo '!$B$16,IF(D229=16,'Tipo '!$B$17,IF(D229=17,'Tipo '!$B$18,IF(D229=18,'Tipo '!$B$19,IF(D229=19,'Tipo '!$B$20,IF(D229=20,'Tipo '!$B$21,"No ha seleccionado un tipo de contrato válido"))))))))))))))))))))</f>
        <v>COMPRAVENTA DE BIENES MUEBLES</v>
      </c>
      <c r="F229" s="143" t="s">
        <v>108</v>
      </c>
      <c r="G229" s="143" t="s">
        <v>122</v>
      </c>
      <c r="H229" s="144" t="s">
        <v>486</v>
      </c>
      <c r="I229" s="144" t="s">
        <v>163</v>
      </c>
      <c r="J229" s="145">
        <v>45</v>
      </c>
      <c r="K229" s="146" t="str">
        <f>IF(J229=1,'Equivalencia BH-BMPT'!$D$2,IF(J229=2,'Equivalencia BH-BMPT'!$D$3,IF(J229=3,'Equivalencia BH-BMPT'!$D$4,IF(J229=4,'Equivalencia BH-BMPT'!$D$5,IF(J229=5,'Equivalencia BH-BMPT'!$D$6,IF(J229=6,'Equivalencia BH-BMPT'!$D$7,IF(J229=7,'Equivalencia BH-BMPT'!$D$8,IF(J229=8,'Equivalencia BH-BMPT'!$D$9,IF(J229=9,'Equivalencia BH-BMPT'!$D$10,IF(J229=10,'Equivalencia BH-BMPT'!$D$11,IF(J229=11,'Equivalencia BH-BMPT'!$D$12,IF(J229=12,'Equivalencia BH-BMPT'!$D$13,IF(J229=13,'Equivalencia BH-BMPT'!$D$14,IF(J229=14,'Equivalencia BH-BMPT'!$D$15,IF(J229=15,'Equivalencia BH-BMPT'!$D$16,IF(J229=16,'Equivalencia BH-BMPT'!$D$17,IF(J229=17,'Equivalencia BH-BMPT'!$D$18,IF(J229=18,'Equivalencia BH-BMPT'!$D$19,IF(J229=19,'Equivalencia BH-BMPT'!$D$20,IF(J229=20,'Equivalencia BH-BMPT'!$D$21,IF(J229=21,'Equivalencia BH-BMPT'!$D$22,IF(J229=22,'Equivalencia BH-BMPT'!$D$23,IF(J229=23,'Equivalencia BH-BMPT'!#REF!,IF(J229=24,'Equivalencia BH-BMPT'!$D$25,IF(J229=25,'Equivalencia BH-BMPT'!$D$26,IF(J229=26,'Equivalencia BH-BMPT'!$D$27,IF(J229=27,'Equivalencia BH-BMPT'!$D$28,IF(J229=28,'Equivalencia BH-BMPT'!$D$29,IF(J229=29,'Equivalencia BH-BMPT'!$D$30,IF(J229=30,'Equivalencia BH-BMPT'!$D$31,IF(J229=31,'Equivalencia BH-BMPT'!$D$32,IF(J229=32,'Equivalencia BH-BMPT'!$D$33,IF(J229=33,'Equivalencia BH-BMPT'!$D$34,IF(J229=34,'Equivalencia BH-BMPT'!$D$35,IF(J229=35,'Equivalencia BH-BMPT'!$D$36,IF(J229=36,'Equivalencia BH-BMPT'!$D$37,IF(J229=37,'Equivalencia BH-BMPT'!$D$38,IF(J229=38,'Equivalencia BH-BMPT'!#REF!,IF(J229=39,'Equivalencia BH-BMPT'!$D$40,IF(J229=40,'Equivalencia BH-BMPT'!$D$41,IF(J229=41,'Equivalencia BH-BMPT'!$D$42,IF(J229=42,'Equivalencia BH-BMPT'!$D$43,IF(J229=43,'Equivalencia BH-BMPT'!$D$44,IF(J229=44,'Equivalencia BH-BMPT'!$D$45,IF(J229=45,'Equivalencia BH-BMPT'!$D$46,"No ha seleccionado un número de programa")))))))))))))))))))))))))))))))))))))))))))))</f>
        <v>Gobernanza e influencia local, regional e internacional</v>
      </c>
      <c r="L229" s="147" t="s">
        <v>282</v>
      </c>
      <c r="M229" s="142">
        <v>901231819</v>
      </c>
      <c r="N229" s="148" t="s">
        <v>712</v>
      </c>
      <c r="O229" s="149">
        <v>315508683</v>
      </c>
      <c r="P229" s="150"/>
      <c r="Q229" s="151"/>
      <c r="R229" s="151">
        <v>1</v>
      </c>
      <c r="S229" s="151">
        <v>157483186</v>
      </c>
      <c r="T229" s="149">
        <f t="shared" si="24"/>
        <v>472991869</v>
      </c>
      <c r="U229" s="149">
        <v>0</v>
      </c>
      <c r="V229" s="152">
        <v>43430</v>
      </c>
      <c r="W229" s="152"/>
      <c r="X229" s="152"/>
      <c r="Y229" s="142"/>
      <c r="Z229" s="142"/>
      <c r="AA229" s="153"/>
      <c r="AB229" s="142" t="s">
        <v>963</v>
      </c>
      <c r="AC229" s="142"/>
      <c r="AD229" s="142"/>
      <c r="AE229" s="142"/>
      <c r="AF229" s="154">
        <f t="shared" si="21"/>
        <v>0</v>
      </c>
      <c r="AG229" s="155"/>
      <c r="AH229" s="155" t="b">
        <f t="shared" si="25"/>
        <v>0</v>
      </c>
      <c r="AI229" s="156"/>
      <c r="AJ229" s="158"/>
      <c r="AK229" s="156"/>
    </row>
    <row r="230" spans="1:37" s="157" customFormat="1" ht="44.25" customHeight="1" thickBot="1" x14ac:dyDescent="0.3">
      <c r="A230" s="142">
        <v>228</v>
      </c>
      <c r="B230" s="142">
        <v>2018</v>
      </c>
      <c r="C230" s="143" t="s">
        <v>1008</v>
      </c>
      <c r="D230" s="142">
        <v>5</v>
      </c>
      <c r="E230" s="143" t="str">
        <f>IF(D230=1,'Tipo '!$B$2,IF(D230=2,'Tipo '!$B$3,IF(D230=3,'Tipo '!$B$4,IF(D230=4,'Tipo '!$B$5,IF(D230=5,'Tipo '!$B$6,IF(D230=6,'Tipo '!$B$7,IF(D230=7,'Tipo '!$B$8,IF(D230=8,'Tipo '!$B$9,IF(D230=9,'Tipo '!$B$10,IF(D230=10,'Tipo '!$B$11,IF(D230=11,'Tipo '!$B$12,IF(D230=12,'Tipo '!$B$13,IF(D230=13,'Tipo '!$B$14,IF(D230=14,'Tipo '!$B$15,IF(D230=15,'Tipo '!$B$16,IF(D230=16,'Tipo '!$B$17,IF(D230=17,'Tipo '!$B$18,IF(D230=18,'Tipo '!$B$19,IF(D230=19,'Tipo '!$B$20,IF(D230=20,'Tipo '!$B$21,"No ha seleccionado un tipo de contrato válido"))))))))))))))))))))</f>
        <v>CONTRATOS DE PRESTACIÓN DE SERVICIOS PROFESIONALES Y DE APOYO A LA GESTIÓN</v>
      </c>
      <c r="F230" s="143" t="s">
        <v>107</v>
      </c>
      <c r="G230" s="143" t="s">
        <v>116</v>
      </c>
      <c r="H230" s="144" t="s">
        <v>487</v>
      </c>
      <c r="I230" s="144" t="s">
        <v>162</v>
      </c>
      <c r="J230" s="145">
        <v>0</v>
      </c>
      <c r="K230" s="146" t="str">
        <f>IF(J230=1,'Equivalencia BH-BMPT'!$D$2,IF(J230=2,'Equivalencia BH-BMPT'!$D$3,IF(J230=3,'Equivalencia BH-BMPT'!$D$4,IF(J230=4,'Equivalencia BH-BMPT'!$D$5,IF(J230=5,'Equivalencia BH-BMPT'!$D$6,IF(J230=6,'Equivalencia BH-BMPT'!$D$7,IF(J230=7,'Equivalencia BH-BMPT'!$D$8,IF(J230=8,'Equivalencia BH-BMPT'!$D$9,IF(J230=9,'Equivalencia BH-BMPT'!$D$10,IF(J230=10,'Equivalencia BH-BMPT'!$D$11,IF(J230=11,'Equivalencia BH-BMPT'!$D$12,IF(J230=12,'Equivalencia BH-BMPT'!$D$13,IF(J230=13,'Equivalencia BH-BMPT'!$D$14,IF(J230=14,'Equivalencia BH-BMPT'!$D$15,IF(J230=15,'Equivalencia BH-BMPT'!$D$16,IF(J230=16,'Equivalencia BH-BMPT'!$D$17,IF(J230=17,'Equivalencia BH-BMPT'!$D$18,IF(J230=18,'Equivalencia BH-BMPT'!$D$19,IF(J230=19,'Equivalencia BH-BMPT'!$D$20,IF(J230=20,'Equivalencia BH-BMPT'!$D$21,IF(J230=21,'Equivalencia BH-BMPT'!$D$22,IF(J230=22,'Equivalencia BH-BMPT'!$D$23,IF(J230=23,'Equivalencia BH-BMPT'!#REF!,IF(J230=24,'Equivalencia BH-BMPT'!$D$25,IF(J230=25,'Equivalencia BH-BMPT'!$D$26,IF(J230=26,'Equivalencia BH-BMPT'!$D$27,IF(J230=27,'Equivalencia BH-BMPT'!$D$28,IF(J230=28,'Equivalencia BH-BMPT'!$D$29,IF(J230=29,'Equivalencia BH-BMPT'!$D$30,IF(J230=30,'Equivalencia BH-BMPT'!$D$31,IF(J230=31,'Equivalencia BH-BMPT'!$D$32,IF(J230=32,'Equivalencia BH-BMPT'!$D$33,IF(J230=33,'Equivalencia BH-BMPT'!$D$34,IF(J230=34,'Equivalencia BH-BMPT'!$D$35,IF(J230=35,'Equivalencia BH-BMPT'!$D$36,IF(J230=36,'Equivalencia BH-BMPT'!$D$37,IF(J230=37,'Equivalencia BH-BMPT'!$D$38,IF(J230=38,'Equivalencia BH-BMPT'!#REF!,IF(J230=39,'Equivalencia BH-BMPT'!$D$40,IF(J230=40,'Equivalencia BH-BMPT'!$D$41,IF(J230=41,'Equivalencia BH-BMPT'!$D$42,IF(J230=42,'Equivalencia BH-BMPT'!$D$43,IF(J230=43,'Equivalencia BH-BMPT'!$D$44,IF(J230=44,'Equivalencia BH-BMPT'!$D$45,IF(J230=45,'Equivalencia BH-BMPT'!$D$46,"No ha seleccionado un número de programa")))))))))))))))))))))))))))))))))))))))))))))</f>
        <v>No ha seleccionado un número de programa</v>
      </c>
      <c r="L230" s="147" t="s">
        <v>290</v>
      </c>
      <c r="M230" s="142">
        <v>900228799</v>
      </c>
      <c r="N230" s="148" t="s">
        <v>713</v>
      </c>
      <c r="O230" s="149">
        <v>1031200</v>
      </c>
      <c r="P230" s="150"/>
      <c r="Q230" s="151"/>
      <c r="R230" s="151"/>
      <c r="S230" s="151"/>
      <c r="T230" s="149">
        <v>1031200</v>
      </c>
      <c r="U230" s="149">
        <v>0</v>
      </c>
      <c r="V230" s="152">
        <v>43462</v>
      </c>
      <c r="W230" s="152"/>
      <c r="X230" s="152"/>
      <c r="Y230" s="142"/>
      <c r="Z230" s="142"/>
      <c r="AA230" s="153"/>
      <c r="AB230" s="142" t="s">
        <v>963</v>
      </c>
      <c r="AC230" s="142"/>
      <c r="AD230" s="142"/>
      <c r="AE230" s="142"/>
      <c r="AF230" s="154">
        <f t="shared" si="21"/>
        <v>0</v>
      </c>
      <c r="AG230" s="155"/>
      <c r="AH230" s="155" t="b">
        <f t="shared" si="25"/>
        <v>1</v>
      </c>
      <c r="AI230" s="156"/>
      <c r="AJ230" s="158"/>
      <c r="AK230" s="156"/>
    </row>
    <row r="231" spans="1:37" s="157" customFormat="1" ht="44.25" customHeight="1" thickBot="1" x14ac:dyDescent="0.3">
      <c r="A231" s="142">
        <v>230</v>
      </c>
      <c r="B231" s="142">
        <v>2018</v>
      </c>
      <c r="C231" s="143" t="s">
        <v>1009</v>
      </c>
      <c r="D231" s="142">
        <v>4</v>
      </c>
      <c r="E231" s="143" t="str">
        <f>IF(D231=1,'Tipo '!$B$2,IF(D231=2,'Tipo '!$B$3,IF(D231=3,'Tipo '!$B$4,IF(D231=4,'Tipo '!$B$5,IF(D231=5,'Tipo '!$B$6,IF(D231=6,'Tipo '!$B$7,IF(D231=7,'Tipo '!$B$8,IF(D231=8,'Tipo '!$B$9,IF(D231=9,'Tipo '!$B$10,IF(D231=10,'Tipo '!$B$11,IF(D231=11,'Tipo '!$B$12,IF(D231=12,'Tipo '!$B$13,IF(D231=13,'Tipo '!$B$14,IF(D231=14,'Tipo '!$B$15,IF(D231=15,'Tipo '!$B$16,IF(D231=16,'Tipo '!$B$17,IF(D231=17,'Tipo '!$B$18,IF(D231=18,'Tipo '!$B$19,IF(D231=19,'Tipo '!$B$20,IF(D231=20,'Tipo '!$B$21,"No ha seleccionado un tipo de contrato válido"))))))))))))))))))))</f>
        <v>CONTRATOS DE PRESTACIÓN DE SERVICIOS</v>
      </c>
      <c r="F231" s="143" t="s">
        <v>108</v>
      </c>
      <c r="G231" s="143" t="s">
        <v>125</v>
      </c>
      <c r="H231" s="144" t="s">
        <v>488</v>
      </c>
      <c r="I231" s="144" t="s">
        <v>162</v>
      </c>
      <c r="J231" s="145">
        <v>0</v>
      </c>
      <c r="K231" s="146" t="str">
        <f>IF(J231=1,'Equivalencia BH-BMPT'!$D$2,IF(J231=2,'Equivalencia BH-BMPT'!$D$3,IF(J231=3,'Equivalencia BH-BMPT'!$D$4,IF(J231=4,'Equivalencia BH-BMPT'!$D$5,IF(J231=5,'Equivalencia BH-BMPT'!$D$6,IF(J231=6,'Equivalencia BH-BMPT'!$D$7,IF(J231=7,'Equivalencia BH-BMPT'!$D$8,IF(J231=8,'Equivalencia BH-BMPT'!$D$9,IF(J231=9,'Equivalencia BH-BMPT'!$D$10,IF(J231=10,'Equivalencia BH-BMPT'!$D$11,IF(J231=11,'Equivalencia BH-BMPT'!$D$12,IF(J231=12,'Equivalencia BH-BMPT'!$D$13,IF(J231=13,'Equivalencia BH-BMPT'!$D$14,IF(J231=14,'Equivalencia BH-BMPT'!$D$15,IF(J231=15,'Equivalencia BH-BMPT'!$D$16,IF(J231=16,'Equivalencia BH-BMPT'!$D$17,IF(J231=17,'Equivalencia BH-BMPT'!$D$18,IF(J231=18,'Equivalencia BH-BMPT'!$D$19,IF(J231=19,'Equivalencia BH-BMPT'!$D$20,IF(J231=20,'Equivalencia BH-BMPT'!$D$21,IF(J231=21,'Equivalencia BH-BMPT'!$D$22,IF(J231=22,'Equivalencia BH-BMPT'!$D$23,IF(J231=23,'Equivalencia BH-BMPT'!#REF!,IF(J231=24,'Equivalencia BH-BMPT'!$D$25,IF(J231=25,'Equivalencia BH-BMPT'!$D$26,IF(J231=26,'Equivalencia BH-BMPT'!$D$27,IF(J231=27,'Equivalencia BH-BMPT'!$D$28,IF(J231=28,'Equivalencia BH-BMPT'!$D$29,IF(J231=29,'Equivalencia BH-BMPT'!$D$30,IF(J231=30,'Equivalencia BH-BMPT'!$D$31,IF(J231=31,'Equivalencia BH-BMPT'!$D$32,IF(J231=32,'Equivalencia BH-BMPT'!$D$33,IF(J231=33,'Equivalencia BH-BMPT'!$D$34,IF(J231=34,'Equivalencia BH-BMPT'!$D$35,IF(J231=35,'Equivalencia BH-BMPT'!$D$36,IF(J231=36,'Equivalencia BH-BMPT'!$D$37,IF(J231=37,'Equivalencia BH-BMPT'!$D$38,IF(J231=38,'Equivalencia BH-BMPT'!#REF!,IF(J231=39,'Equivalencia BH-BMPT'!$D$40,IF(J231=40,'Equivalencia BH-BMPT'!$D$41,IF(J231=41,'Equivalencia BH-BMPT'!$D$42,IF(J231=42,'Equivalencia BH-BMPT'!$D$43,IF(J231=43,'Equivalencia BH-BMPT'!$D$44,IF(J231=44,'Equivalencia BH-BMPT'!$D$45,IF(J231=45,'Equivalencia BH-BMPT'!$D$46,"No ha seleccionado un número de programa")))))))))))))))))))))))))))))))))))))))))))))</f>
        <v>No ha seleccionado un número de programa</v>
      </c>
      <c r="L231" s="147" t="s">
        <v>290</v>
      </c>
      <c r="M231" s="142">
        <v>9009424389</v>
      </c>
      <c r="N231" s="148" t="s">
        <v>714</v>
      </c>
      <c r="O231" s="149">
        <v>30300000</v>
      </c>
      <c r="P231" s="150"/>
      <c r="Q231" s="151"/>
      <c r="R231" s="151"/>
      <c r="S231" s="151"/>
      <c r="T231" s="149">
        <v>30300000</v>
      </c>
      <c r="U231" s="149">
        <v>0</v>
      </c>
      <c r="V231" s="152">
        <v>43431</v>
      </c>
      <c r="W231" s="152"/>
      <c r="X231" s="152"/>
      <c r="Y231" s="142"/>
      <c r="Z231" s="142"/>
      <c r="AA231" s="153"/>
      <c r="AB231" s="142" t="s">
        <v>963</v>
      </c>
      <c r="AC231" s="142"/>
      <c r="AD231" s="142"/>
      <c r="AE231" s="142"/>
      <c r="AF231" s="154">
        <f t="shared" si="21"/>
        <v>0</v>
      </c>
      <c r="AG231" s="155"/>
      <c r="AH231" s="155" t="b">
        <f t="shared" si="25"/>
        <v>1</v>
      </c>
      <c r="AI231" s="156"/>
      <c r="AJ231" s="158"/>
      <c r="AK231" s="156"/>
    </row>
    <row r="232" spans="1:37" s="157" customFormat="1" ht="44.25" customHeight="1" thickBot="1" x14ac:dyDescent="0.3">
      <c r="A232" s="142">
        <v>231</v>
      </c>
      <c r="B232" s="142">
        <v>2018</v>
      </c>
      <c r="C232" s="143" t="s">
        <v>1010</v>
      </c>
      <c r="D232" s="142">
        <v>4</v>
      </c>
      <c r="E232" s="143" t="str">
        <f>IF(D232=1,'Tipo '!$B$2,IF(D232=2,'Tipo '!$B$3,IF(D232=3,'Tipo '!$B$4,IF(D232=4,'Tipo '!$B$5,IF(D232=5,'Tipo '!$B$6,IF(D232=6,'Tipo '!$B$7,IF(D232=7,'Tipo '!$B$8,IF(D232=8,'Tipo '!$B$9,IF(D232=9,'Tipo '!$B$10,IF(D232=10,'Tipo '!$B$11,IF(D232=11,'Tipo '!$B$12,IF(D232=12,'Tipo '!$B$13,IF(D232=13,'Tipo '!$B$14,IF(D232=14,'Tipo '!$B$15,IF(D232=15,'Tipo '!$B$16,IF(D232=16,'Tipo '!$B$17,IF(D232=17,'Tipo '!$B$18,IF(D232=18,'Tipo '!$B$19,IF(D232=19,'Tipo '!$B$20,IF(D232=20,'Tipo '!$B$21,"No ha seleccionado un tipo de contrato válido"))))))))))))))))))))</f>
        <v>CONTRATOS DE PRESTACIÓN DE SERVICIOS</v>
      </c>
      <c r="F232" s="143" t="s">
        <v>108</v>
      </c>
      <c r="G232" s="143" t="s">
        <v>125</v>
      </c>
      <c r="H232" s="144" t="s">
        <v>489</v>
      </c>
      <c r="I232" s="144" t="s">
        <v>163</v>
      </c>
      <c r="J232" s="145">
        <v>2</v>
      </c>
      <c r="K232" s="146" t="str">
        <f>IF(J232=1,'Equivalencia BH-BMPT'!$D$2,IF(J232=2,'Equivalencia BH-BMPT'!$D$3,IF(J232=3,'Equivalencia BH-BMPT'!$D$4,IF(J232=4,'Equivalencia BH-BMPT'!$D$5,IF(J232=5,'Equivalencia BH-BMPT'!$D$6,IF(J232=6,'Equivalencia BH-BMPT'!$D$7,IF(J232=7,'Equivalencia BH-BMPT'!$D$8,IF(J232=8,'Equivalencia BH-BMPT'!$D$9,IF(J232=9,'Equivalencia BH-BMPT'!$D$10,IF(J232=10,'Equivalencia BH-BMPT'!$D$11,IF(J232=11,'Equivalencia BH-BMPT'!$D$12,IF(J232=12,'Equivalencia BH-BMPT'!$D$13,IF(J232=13,'Equivalencia BH-BMPT'!$D$14,IF(J232=14,'Equivalencia BH-BMPT'!$D$15,IF(J232=15,'Equivalencia BH-BMPT'!$D$16,IF(J232=16,'Equivalencia BH-BMPT'!$D$17,IF(J232=17,'Equivalencia BH-BMPT'!$D$18,IF(J232=18,'Equivalencia BH-BMPT'!$D$19,IF(J232=19,'Equivalencia BH-BMPT'!$D$20,IF(J232=20,'Equivalencia BH-BMPT'!$D$21,IF(J232=21,'Equivalencia BH-BMPT'!$D$22,IF(J232=22,'Equivalencia BH-BMPT'!$D$23,IF(J232=23,'Equivalencia BH-BMPT'!#REF!,IF(J232=24,'Equivalencia BH-BMPT'!$D$25,IF(J232=25,'Equivalencia BH-BMPT'!$D$26,IF(J232=26,'Equivalencia BH-BMPT'!$D$27,IF(J232=27,'Equivalencia BH-BMPT'!$D$28,IF(J232=28,'Equivalencia BH-BMPT'!$D$29,IF(J232=29,'Equivalencia BH-BMPT'!$D$30,IF(J232=30,'Equivalencia BH-BMPT'!$D$31,IF(J232=31,'Equivalencia BH-BMPT'!$D$32,IF(J232=32,'Equivalencia BH-BMPT'!$D$33,IF(J232=33,'Equivalencia BH-BMPT'!$D$34,IF(J232=34,'Equivalencia BH-BMPT'!$D$35,IF(J232=35,'Equivalencia BH-BMPT'!$D$36,IF(J232=36,'Equivalencia BH-BMPT'!$D$37,IF(J232=37,'Equivalencia BH-BMPT'!$D$38,IF(J232=38,'Equivalencia BH-BMPT'!#REF!,IF(J232=39,'Equivalencia BH-BMPT'!$D$40,IF(J232=40,'Equivalencia BH-BMPT'!$D$41,IF(J232=41,'Equivalencia BH-BMPT'!$D$42,IF(J232=42,'Equivalencia BH-BMPT'!$D$43,IF(J232=43,'Equivalencia BH-BMPT'!$D$44,IF(J232=44,'Equivalencia BH-BMPT'!$D$45,IF(J232=45,'Equivalencia BH-BMPT'!$D$46,"No ha seleccionado un número de programa")))))))))))))))))))))))))))))))))))))))))))))</f>
        <v>Desarrollo integral desde la gestación hasta la adolescencia</v>
      </c>
      <c r="L232" s="147" t="s">
        <v>752</v>
      </c>
      <c r="M232" s="142">
        <v>900520848</v>
      </c>
      <c r="N232" s="148" t="s">
        <v>715</v>
      </c>
      <c r="O232" s="149">
        <v>144038367</v>
      </c>
      <c r="P232" s="150"/>
      <c r="Q232" s="151"/>
      <c r="R232" s="151"/>
      <c r="S232" s="151"/>
      <c r="T232" s="149">
        <f t="shared" ref="T232:T234" si="26">$O232+$S232</f>
        <v>144038367</v>
      </c>
      <c r="U232" s="149">
        <v>0</v>
      </c>
      <c r="V232" s="152">
        <v>43458</v>
      </c>
      <c r="W232" s="152"/>
      <c r="X232" s="152"/>
      <c r="Y232" s="142"/>
      <c r="Z232" s="142"/>
      <c r="AA232" s="153"/>
      <c r="AB232" s="142" t="s">
        <v>963</v>
      </c>
      <c r="AC232" s="142"/>
      <c r="AD232" s="142"/>
      <c r="AE232" s="142"/>
      <c r="AF232" s="154">
        <f t="shared" si="21"/>
        <v>0</v>
      </c>
      <c r="AG232" s="155"/>
      <c r="AH232" s="155" t="b">
        <f t="shared" si="25"/>
        <v>0</v>
      </c>
      <c r="AI232" s="156"/>
      <c r="AJ232" s="158"/>
      <c r="AK232" s="156"/>
    </row>
    <row r="233" spans="1:37" s="157" customFormat="1" ht="44.25" customHeight="1" thickBot="1" x14ac:dyDescent="0.3">
      <c r="A233" s="142">
        <v>232</v>
      </c>
      <c r="B233" s="142">
        <v>2018</v>
      </c>
      <c r="C233" s="143" t="s">
        <v>1011</v>
      </c>
      <c r="D233" s="142">
        <v>5</v>
      </c>
      <c r="E233" s="143" t="str">
        <f>IF(D233=1,'Tipo '!$B$2,IF(D233=2,'Tipo '!$B$3,IF(D233=3,'Tipo '!$B$4,IF(D233=4,'Tipo '!$B$5,IF(D233=5,'Tipo '!$B$6,IF(D233=6,'Tipo '!$B$7,IF(D233=7,'Tipo '!$B$8,IF(D233=8,'Tipo '!$B$9,IF(D233=9,'Tipo '!$B$10,IF(D233=10,'Tipo '!$B$11,IF(D233=11,'Tipo '!$B$12,IF(D233=12,'Tipo '!$B$13,IF(D233=13,'Tipo '!$B$14,IF(D233=14,'Tipo '!$B$15,IF(D233=15,'Tipo '!$B$16,IF(D233=16,'Tipo '!$B$17,IF(D233=17,'Tipo '!$B$18,IF(D233=18,'Tipo '!$B$19,IF(D233=19,'Tipo '!$B$20,IF(D233=20,'Tipo '!$B$21,"No ha seleccionado un tipo de contrato válido"))))))))))))))))))))</f>
        <v>CONTRATOS DE PRESTACIÓN DE SERVICIOS PROFESIONALES Y DE APOYO A LA GESTIÓN</v>
      </c>
      <c r="F233" s="143" t="s">
        <v>107</v>
      </c>
      <c r="G233" s="143" t="s">
        <v>116</v>
      </c>
      <c r="H233" s="144" t="s">
        <v>490</v>
      </c>
      <c r="I233" s="144" t="s">
        <v>163</v>
      </c>
      <c r="J233" s="145">
        <v>45</v>
      </c>
      <c r="K233" s="146" t="str">
        <f>IF(J233=1,'Equivalencia BH-BMPT'!$D$2,IF(J233=2,'Equivalencia BH-BMPT'!$D$3,IF(J233=3,'Equivalencia BH-BMPT'!$D$4,IF(J233=4,'Equivalencia BH-BMPT'!$D$5,IF(J233=5,'Equivalencia BH-BMPT'!$D$6,IF(J233=6,'Equivalencia BH-BMPT'!$D$7,IF(J233=7,'Equivalencia BH-BMPT'!$D$8,IF(J233=8,'Equivalencia BH-BMPT'!$D$9,IF(J233=9,'Equivalencia BH-BMPT'!$D$10,IF(J233=10,'Equivalencia BH-BMPT'!$D$11,IF(J233=11,'Equivalencia BH-BMPT'!$D$12,IF(J233=12,'Equivalencia BH-BMPT'!$D$13,IF(J233=13,'Equivalencia BH-BMPT'!$D$14,IF(J233=14,'Equivalencia BH-BMPT'!$D$15,IF(J233=15,'Equivalencia BH-BMPT'!$D$16,IF(J233=16,'Equivalencia BH-BMPT'!$D$17,IF(J233=17,'Equivalencia BH-BMPT'!$D$18,IF(J233=18,'Equivalencia BH-BMPT'!$D$19,IF(J233=19,'Equivalencia BH-BMPT'!$D$20,IF(J233=20,'Equivalencia BH-BMPT'!$D$21,IF(J233=21,'Equivalencia BH-BMPT'!$D$22,IF(J233=22,'Equivalencia BH-BMPT'!$D$23,IF(J233=23,'Equivalencia BH-BMPT'!#REF!,IF(J233=24,'Equivalencia BH-BMPT'!$D$25,IF(J233=25,'Equivalencia BH-BMPT'!$D$26,IF(J233=26,'Equivalencia BH-BMPT'!$D$27,IF(J233=27,'Equivalencia BH-BMPT'!$D$28,IF(J233=28,'Equivalencia BH-BMPT'!$D$29,IF(J233=29,'Equivalencia BH-BMPT'!$D$30,IF(J233=30,'Equivalencia BH-BMPT'!$D$31,IF(J233=31,'Equivalencia BH-BMPT'!$D$32,IF(J233=32,'Equivalencia BH-BMPT'!$D$33,IF(J233=33,'Equivalencia BH-BMPT'!$D$34,IF(J233=34,'Equivalencia BH-BMPT'!$D$35,IF(J233=35,'Equivalencia BH-BMPT'!$D$36,IF(J233=36,'Equivalencia BH-BMPT'!$D$37,IF(J233=37,'Equivalencia BH-BMPT'!$D$38,IF(J233=38,'Equivalencia BH-BMPT'!#REF!,IF(J233=39,'Equivalencia BH-BMPT'!$D$40,IF(J233=40,'Equivalencia BH-BMPT'!$D$41,IF(J233=41,'Equivalencia BH-BMPT'!$D$42,IF(J233=42,'Equivalencia BH-BMPT'!$D$43,IF(J233=43,'Equivalencia BH-BMPT'!$D$44,IF(J233=44,'Equivalencia BH-BMPT'!$D$45,IF(J233=45,'Equivalencia BH-BMPT'!$D$46,"No ha seleccionado un número de programa")))))))))))))))))))))))))))))))))))))))))))))</f>
        <v>Gobernanza e influencia local, regional e internacional</v>
      </c>
      <c r="L233" s="147" t="s">
        <v>282</v>
      </c>
      <c r="M233" s="142">
        <v>1010182495</v>
      </c>
      <c r="N233" s="148" t="s">
        <v>716</v>
      </c>
      <c r="O233" s="149">
        <v>5400000</v>
      </c>
      <c r="P233" s="150"/>
      <c r="Q233" s="151"/>
      <c r="R233" s="151">
        <v>1</v>
      </c>
      <c r="S233" s="151">
        <v>2446152</v>
      </c>
      <c r="T233" s="149">
        <f t="shared" si="26"/>
        <v>7846152</v>
      </c>
      <c r="U233" s="149">
        <v>0</v>
      </c>
      <c r="V233" s="152">
        <v>43439</v>
      </c>
      <c r="W233" s="152"/>
      <c r="X233" s="152"/>
      <c r="Y233" s="142"/>
      <c r="Z233" s="142"/>
      <c r="AA233" s="153"/>
      <c r="AB233" s="142" t="s">
        <v>963</v>
      </c>
      <c r="AC233" s="142"/>
      <c r="AD233" s="142"/>
      <c r="AE233" s="142"/>
      <c r="AF233" s="154">
        <f t="shared" si="21"/>
        <v>0</v>
      </c>
      <c r="AG233" s="155"/>
      <c r="AH233" s="155" t="b">
        <f t="shared" si="25"/>
        <v>0</v>
      </c>
      <c r="AI233" s="156"/>
      <c r="AJ233" s="158"/>
      <c r="AK233" s="156"/>
    </row>
    <row r="234" spans="1:37" s="157" customFormat="1" ht="44.25" customHeight="1" thickBot="1" x14ac:dyDescent="0.3">
      <c r="A234" s="142">
        <v>233</v>
      </c>
      <c r="B234" s="142">
        <v>2018</v>
      </c>
      <c r="C234" s="143" t="s">
        <v>1012</v>
      </c>
      <c r="D234" s="142">
        <v>5</v>
      </c>
      <c r="E234" s="143" t="str">
        <f>IF(D234=1,'Tipo '!$B$2,IF(D234=2,'Tipo '!$B$3,IF(D234=3,'Tipo '!$B$4,IF(D234=4,'Tipo '!$B$5,IF(D234=5,'Tipo '!$B$6,IF(D234=6,'Tipo '!$B$7,IF(D234=7,'Tipo '!$B$8,IF(D234=8,'Tipo '!$B$9,IF(D234=9,'Tipo '!$B$10,IF(D234=10,'Tipo '!$B$11,IF(D234=11,'Tipo '!$B$12,IF(D234=12,'Tipo '!$B$13,IF(D234=13,'Tipo '!$B$14,IF(D234=14,'Tipo '!$B$15,IF(D234=15,'Tipo '!$B$16,IF(D234=16,'Tipo '!$B$17,IF(D234=17,'Tipo '!$B$18,IF(D234=18,'Tipo '!$B$19,IF(D234=19,'Tipo '!$B$20,IF(D234=20,'Tipo '!$B$21,"No ha seleccionado un tipo de contrato válido"))))))))))))))))))))</f>
        <v>CONTRATOS DE PRESTACIÓN DE SERVICIOS PROFESIONALES Y DE APOYO A LA GESTIÓN</v>
      </c>
      <c r="F234" s="143" t="s">
        <v>107</v>
      </c>
      <c r="G234" s="143" t="s">
        <v>116</v>
      </c>
      <c r="H234" s="144" t="s">
        <v>491</v>
      </c>
      <c r="I234" s="144" t="s">
        <v>163</v>
      </c>
      <c r="J234" s="145">
        <v>45</v>
      </c>
      <c r="K234" s="146" t="str">
        <f>IF(J234=1,'Equivalencia BH-BMPT'!$D$2,IF(J234=2,'Equivalencia BH-BMPT'!$D$3,IF(J234=3,'Equivalencia BH-BMPT'!$D$4,IF(J234=4,'Equivalencia BH-BMPT'!$D$5,IF(J234=5,'Equivalencia BH-BMPT'!$D$6,IF(J234=6,'Equivalencia BH-BMPT'!$D$7,IF(J234=7,'Equivalencia BH-BMPT'!$D$8,IF(J234=8,'Equivalencia BH-BMPT'!$D$9,IF(J234=9,'Equivalencia BH-BMPT'!$D$10,IF(J234=10,'Equivalencia BH-BMPT'!$D$11,IF(J234=11,'Equivalencia BH-BMPT'!$D$12,IF(J234=12,'Equivalencia BH-BMPT'!$D$13,IF(J234=13,'Equivalencia BH-BMPT'!$D$14,IF(J234=14,'Equivalencia BH-BMPT'!$D$15,IF(J234=15,'Equivalencia BH-BMPT'!$D$16,IF(J234=16,'Equivalencia BH-BMPT'!$D$17,IF(J234=17,'Equivalencia BH-BMPT'!$D$18,IF(J234=18,'Equivalencia BH-BMPT'!$D$19,IF(J234=19,'Equivalencia BH-BMPT'!$D$20,IF(J234=20,'Equivalencia BH-BMPT'!$D$21,IF(J234=21,'Equivalencia BH-BMPT'!$D$22,IF(J234=22,'Equivalencia BH-BMPT'!$D$23,IF(J234=23,'Equivalencia BH-BMPT'!#REF!,IF(J234=24,'Equivalencia BH-BMPT'!$D$25,IF(J234=25,'Equivalencia BH-BMPT'!$D$26,IF(J234=26,'Equivalencia BH-BMPT'!$D$27,IF(J234=27,'Equivalencia BH-BMPT'!$D$28,IF(J234=28,'Equivalencia BH-BMPT'!$D$29,IF(J234=29,'Equivalencia BH-BMPT'!$D$30,IF(J234=30,'Equivalencia BH-BMPT'!$D$31,IF(J234=31,'Equivalencia BH-BMPT'!$D$32,IF(J234=32,'Equivalencia BH-BMPT'!$D$33,IF(J234=33,'Equivalencia BH-BMPT'!$D$34,IF(J234=34,'Equivalencia BH-BMPT'!$D$35,IF(J234=35,'Equivalencia BH-BMPT'!$D$36,IF(J234=36,'Equivalencia BH-BMPT'!$D$37,IF(J234=37,'Equivalencia BH-BMPT'!$D$38,IF(J234=38,'Equivalencia BH-BMPT'!#REF!,IF(J234=39,'Equivalencia BH-BMPT'!$D$40,IF(J234=40,'Equivalencia BH-BMPT'!$D$41,IF(J234=41,'Equivalencia BH-BMPT'!$D$42,IF(J234=42,'Equivalencia BH-BMPT'!$D$43,IF(J234=43,'Equivalencia BH-BMPT'!$D$44,IF(J234=44,'Equivalencia BH-BMPT'!$D$45,IF(J234=45,'Equivalencia BH-BMPT'!$D$46,"No ha seleccionado un número de programa")))))))))))))))))))))))))))))))))))))))))))))</f>
        <v>Gobernanza e influencia local, regional e internacional</v>
      </c>
      <c r="L234" s="147" t="s">
        <v>282</v>
      </c>
      <c r="M234" s="142">
        <v>79837938</v>
      </c>
      <c r="N234" s="148" t="s">
        <v>717</v>
      </c>
      <c r="O234" s="149">
        <v>5400000</v>
      </c>
      <c r="P234" s="150"/>
      <c r="Q234" s="151"/>
      <c r="R234" s="151">
        <v>1</v>
      </c>
      <c r="S234" s="151">
        <v>2600000</v>
      </c>
      <c r="T234" s="149">
        <f t="shared" si="26"/>
        <v>8000000</v>
      </c>
      <c r="U234" s="149">
        <v>0</v>
      </c>
      <c r="V234" s="152">
        <v>43438</v>
      </c>
      <c r="W234" s="152"/>
      <c r="X234" s="152"/>
      <c r="Y234" s="142"/>
      <c r="Z234" s="142"/>
      <c r="AA234" s="153"/>
      <c r="AB234" s="142" t="s">
        <v>963</v>
      </c>
      <c r="AC234" s="142"/>
      <c r="AD234" s="142"/>
      <c r="AE234" s="142"/>
      <c r="AF234" s="154">
        <f t="shared" si="21"/>
        <v>0</v>
      </c>
      <c r="AG234" s="155"/>
      <c r="AH234" s="155" t="b">
        <f t="shared" si="25"/>
        <v>0</v>
      </c>
      <c r="AI234" s="156"/>
      <c r="AJ234" s="158"/>
      <c r="AK234" s="156"/>
    </row>
    <row r="235" spans="1:37" s="157" customFormat="1" ht="44.25" customHeight="1" thickBot="1" x14ac:dyDescent="0.3">
      <c r="A235" s="142">
        <v>234</v>
      </c>
      <c r="B235" s="142">
        <v>2018</v>
      </c>
      <c r="C235" s="143" t="s">
        <v>1013</v>
      </c>
      <c r="D235" s="142">
        <v>10</v>
      </c>
      <c r="E235" s="143" t="str">
        <f>IF(D235=1,'Tipo '!$B$2,IF(D235=2,'Tipo '!$B$3,IF(D235=3,'Tipo '!$B$4,IF(D235=4,'Tipo '!$B$5,IF(D235=5,'Tipo '!$B$6,IF(D235=6,'Tipo '!$B$7,IF(D235=7,'Tipo '!$B$8,IF(D235=8,'Tipo '!$B$9,IF(D235=9,'Tipo '!$B$10,IF(D235=10,'Tipo '!$B$11,IF(D235=11,'Tipo '!$B$12,IF(D235=12,'Tipo '!$B$13,IF(D235=13,'Tipo '!$B$14,IF(D235=14,'Tipo '!$B$15,IF(D235=15,'Tipo '!$B$16,IF(D235=16,'Tipo '!$B$17,IF(D235=17,'Tipo '!$B$18,IF(D235=18,'Tipo '!$B$19,IF(D235=19,'Tipo '!$B$20,IF(D235=20,'Tipo '!$B$21,"No ha seleccionado un tipo de contrato válido"))))))))))))))))))))</f>
        <v>SEGUROS</v>
      </c>
      <c r="F235" s="143" t="s">
        <v>108</v>
      </c>
      <c r="G235" s="143" t="s">
        <v>125</v>
      </c>
      <c r="H235" s="144" t="s">
        <v>492</v>
      </c>
      <c r="I235" s="144" t="s">
        <v>162</v>
      </c>
      <c r="J235" s="145">
        <v>0</v>
      </c>
      <c r="K235" s="146" t="str">
        <f>IF(J235=1,'Equivalencia BH-BMPT'!$D$2,IF(J235=2,'Equivalencia BH-BMPT'!$D$3,IF(J235=3,'Equivalencia BH-BMPT'!$D$4,IF(J235=4,'Equivalencia BH-BMPT'!$D$5,IF(J235=5,'Equivalencia BH-BMPT'!$D$6,IF(J235=6,'Equivalencia BH-BMPT'!$D$7,IF(J235=7,'Equivalencia BH-BMPT'!$D$8,IF(J235=8,'Equivalencia BH-BMPT'!$D$9,IF(J235=9,'Equivalencia BH-BMPT'!$D$10,IF(J235=10,'Equivalencia BH-BMPT'!$D$11,IF(J235=11,'Equivalencia BH-BMPT'!$D$12,IF(J235=12,'Equivalencia BH-BMPT'!$D$13,IF(J235=13,'Equivalencia BH-BMPT'!$D$14,IF(J235=14,'Equivalencia BH-BMPT'!$D$15,IF(J235=15,'Equivalencia BH-BMPT'!$D$16,IF(J235=16,'Equivalencia BH-BMPT'!$D$17,IF(J235=17,'Equivalencia BH-BMPT'!$D$18,IF(J235=18,'Equivalencia BH-BMPT'!$D$19,IF(J235=19,'Equivalencia BH-BMPT'!$D$20,IF(J235=20,'Equivalencia BH-BMPT'!$D$21,IF(J235=21,'Equivalencia BH-BMPT'!$D$22,IF(J235=22,'Equivalencia BH-BMPT'!$D$23,IF(J235=23,'Equivalencia BH-BMPT'!#REF!,IF(J235=24,'Equivalencia BH-BMPT'!$D$25,IF(J235=25,'Equivalencia BH-BMPT'!$D$26,IF(J235=26,'Equivalencia BH-BMPT'!$D$27,IF(J235=27,'Equivalencia BH-BMPT'!$D$28,IF(J235=28,'Equivalencia BH-BMPT'!$D$29,IF(J235=29,'Equivalencia BH-BMPT'!$D$30,IF(J235=30,'Equivalencia BH-BMPT'!$D$31,IF(J235=31,'Equivalencia BH-BMPT'!$D$32,IF(J235=32,'Equivalencia BH-BMPT'!$D$33,IF(J235=33,'Equivalencia BH-BMPT'!$D$34,IF(J235=34,'Equivalencia BH-BMPT'!$D$35,IF(J235=35,'Equivalencia BH-BMPT'!$D$36,IF(J235=36,'Equivalencia BH-BMPT'!$D$37,IF(J235=37,'Equivalencia BH-BMPT'!$D$38,IF(J235=38,'Equivalencia BH-BMPT'!#REF!,IF(J235=39,'Equivalencia BH-BMPT'!$D$40,IF(J235=40,'Equivalencia BH-BMPT'!$D$41,IF(J235=41,'Equivalencia BH-BMPT'!$D$42,IF(J235=42,'Equivalencia BH-BMPT'!$D$43,IF(J235=43,'Equivalencia BH-BMPT'!$D$44,IF(J235=44,'Equivalencia BH-BMPT'!$D$45,IF(J235=45,'Equivalencia BH-BMPT'!$D$46,"No ha seleccionado un número de programa")))))))))))))))))))))))))))))))))))))))))))))</f>
        <v>No ha seleccionado un número de programa</v>
      </c>
      <c r="L235" s="147" t="s">
        <v>290</v>
      </c>
      <c r="M235" s="142">
        <v>8605246546</v>
      </c>
      <c r="N235" s="148" t="s">
        <v>718</v>
      </c>
      <c r="O235" s="149">
        <v>38644000</v>
      </c>
      <c r="P235" s="150"/>
      <c r="Q235" s="151"/>
      <c r="R235" s="151"/>
      <c r="S235" s="151"/>
      <c r="T235" s="149">
        <v>38644000</v>
      </c>
      <c r="U235" s="149">
        <v>0</v>
      </c>
      <c r="V235" s="152">
        <v>43441</v>
      </c>
      <c r="W235" s="152"/>
      <c r="X235" s="152"/>
      <c r="Y235" s="142"/>
      <c r="Z235" s="142"/>
      <c r="AA235" s="153"/>
      <c r="AB235" s="142" t="s">
        <v>963</v>
      </c>
      <c r="AC235" s="142"/>
      <c r="AD235" s="142"/>
      <c r="AE235" s="142"/>
      <c r="AF235" s="154">
        <f t="shared" si="21"/>
        <v>0</v>
      </c>
      <c r="AG235" s="155"/>
      <c r="AH235" s="155" t="b">
        <f t="shared" si="25"/>
        <v>1</v>
      </c>
      <c r="AI235" s="156"/>
      <c r="AJ235" s="158"/>
      <c r="AK235" s="156"/>
    </row>
    <row r="236" spans="1:37" s="157" customFormat="1" ht="44.25" customHeight="1" thickBot="1" x14ac:dyDescent="0.3">
      <c r="A236" s="142">
        <v>235</v>
      </c>
      <c r="B236" s="142">
        <v>2018</v>
      </c>
      <c r="C236" s="143" t="s">
        <v>1014</v>
      </c>
      <c r="D236" s="142">
        <v>6</v>
      </c>
      <c r="E236" s="143" t="str">
        <f>IF(D236=1,'Tipo '!$B$2,IF(D236=2,'Tipo '!$B$3,IF(D236=3,'Tipo '!$B$4,IF(D236=4,'Tipo '!$B$5,IF(D236=5,'Tipo '!$B$6,IF(D236=6,'Tipo '!$B$7,IF(D236=7,'Tipo '!$B$8,IF(D236=8,'Tipo '!$B$9,IF(D236=9,'Tipo '!$B$10,IF(D236=10,'Tipo '!$B$11,IF(D236=11,'Tipo '!$B$12,IF(D236=12,'Tipo '!$B$13,IF(D236=13,'Tipo '!$B$14,IF(D236=14,'Tipo '!$B$15,IF(D236=15,'Tipo '!$B$16,IF(D236=16,'Tipo '!$B$17,IF(D236=17,'Tipo '!$B$18,IF(D236=18,'Tipo '!$B$19,IF(D236=19,'Tipo '!$B$20,IF(D236=20,'Tipo '!$B$21,"No ha seleccionado un tipo de contrato válido"))))))))))))))))))))</f>
        <v>COMPRAVENTA DE BIENES MUEBLES</v>
      </c>
      <c r="F236" s="143" t="s">
        <v>105</v>
      </c>
      <c r="G236" s="143" t="s">
        <v>121</v>
      </c>
      <c r="H236" s="144" t="s">
        <v>493</v>
      </c>
      <c r="I236" s="144" t="s">
        <v>163</v>
      </c>
      <c r="J236" s="145">
        <v>45</v>
      </c>
      <c r="K236" s="146" t="str">
        <f>IF(J236=1,'Equivalencia BH-BMPT'!$D$2,IF(J236=2,'Equivalencia BH-BMPT'!$D$3,IF(J236=3,'Equivalencia BH-BMPT'!$D$4,IF(J236=4,'Equivalencia BH-BMPT'!$D$5,IF(J236=5,'Equivalencia BH-BMPT'!$D$6,IF(J236=6,'Equivalencia BH-BMPT'!$D$7,IF(J236=7,'Equivalencia BH-BMPT'!$D$8,IF(J236=8,'Equivalencia BH-BMPT'!$D$9,IF(J236=9,'Equivalencia BH-BMPT'!$D$10,IF(J236=10,'Equivalencia BH-BMPT'!$D$11,IF(J236=11,'Equivalencia BH-BMPT'!$D$12,IF(J236=12,'Equivalencia BH-BMPT'!$D$13,IF(J236=13,'Equivalencia BH-BMPT'!$D$14,IF(J236=14,'Equivalencia BH-BMPT'!$D$15,IF(J236=15,'Equivalencia BH-BMPT'!$D$16,IF(J236=16,'Equivalencia BH-BMPT'!$D$17,IF(J236=17,'Equivalencia BH-BMPT'!$D$18,IF(J236=18,'Equivalencia BH-BMPT'!$D$19,IF(J236=19,'Equivalencia BH-BMPT'!$D$20,IF(J236=20,'Equivalencia BH-BMPT'!$D$21,IF(J236=21,'Equivalencia BH-BMPT'!$D$22,IF(J236=22,'Equivalencia BH-BMPT'!$D$23,IF(J236=23,'Equivalencia BH-BMPT'!#REF!,IF(J236=24,'Equivalencia BH-BMPT'!$D$25,IF(J236=25,'Equivalencia BH-BMPT'!$D$26,IF(J236=26,'Equivalencia BH-BMPT'!$D$27,IF(J236=27,'Equivalencia BH-BMPT'!$D$28,IF(J236=28,'Equivalencia BH-BMPT'!$D$29,IF(J236=29,'Equivalencia BH-BMPT'!$D$30,IF(J236=30,'Equivalencia BH-BMPT'!$D$31,IF(J236=31,'Equivalencia BH-BMPT'!$D$32,IF(J236=32,'Equivalencia BH-BMPT'!$D$33,IF(J236=33,'Equivalencia BH-BMPT'!$D$34,IF(J236=34,'Equivalencia BH-BMPT'!$D$35,IF(J236=35,'Equivalencia BH-BMPT'!$D$36,IF(J236=36,'Equivalencia BH-BMPT'!$D$37,IF(J236=37,'Equivalencia BH-BMPT'!$D$38,IF(J236=38,'Equivalencia BH-BMPT'!#REF!,IF(J236=39,'Equivalencia BH-BMPT'!$D$40,IF(J236=40,'Equivalencia BH-BMPT'!$D$41,IF(J236=41,'Equivalencia BH-BMPT'!$D$42,IF(J236=42,'Equivalencia BH-BMPT'!$D$43,IF(J236=43,'Equivalencia BH-BMPT'!$D$44,IF(J236=44,'Equivalencia BH-BMPT'!$D$45,IF(J236=45,'Equivalencia BH-BMPT'!$D$46,"No ha seleccionado un número de programa")))))))))))))))))))))))))))))))))))))))))))))</f>
        <v>Gobernanza e influencia local, regional e internacional</v>
      </c>
      <c r="L236" s="147" t="s">
        <v>282</v>
      </c>
      <c r="M236" s="142">
        <v>9003004639</v>
      </c>
      <c r="N236" s="148" t="s">
        <v>719</v>
      </c>
      <c r="O236" s="149">
        <v>588563333</v>
      </c>
      <c r="P236" s="150"/>
      <c r="Q236" s="151"/>
      <c r="R236" s="151"/>
      <c r="S236" s="151"/>
      <c r="T236" s="149">
        <f t="shared" ref="T236:T243" si="27">$O236+$S236</f>
        <v>588563333</v>
      </c>
      <c r="U236" s="149">
        <v>0</v>
      </c>
      <c r="V236" s="152">
        <v>43441</v>
      </c>
      <c r="W236" s="152"/>
      <c r="X236" s="152"/>
      <c r="Y236" s="142"/>
      <c r="Z236" s="142"/>
      <c r="AA236" s="153"/>
      <c r="AB236" s="142" t="s">
        <v>963</v>
      </c>
      <c r="AC236" s="142"/>
      <c r="AD236" s="142"/>
      <c r="AE236" s="142"/>
      <c r="AF236" s="154">
        <f t="shared" si="21"/>
        <v>0</v>
      </c>
      <c r="AG236" s="155"/>
      <c r="AH236" s="155" t="b">
        <f t="shared" si="25"/>
        <v>0</v>
      </c>
      <c r="AI236" s="156"/>
      <c r="AJ236" s="158"/>
      <c r="AK236" s="156"/>
    </row>
    <row r="237" spans="1:37" s="157" customFormat="1" ht="44.25" customHeight="1" thickBot="1" x14ac:dyDescent="0.3">
      <c r="A237" s="142">
        <v>236</v>
      </c>
      <c r="B237" s="142">
        <v>2018</v>
      </c>
      <c r="C237" s="143" t="s">
        <v>1015</v>
      </c>
      <c r="D237" s="142">
        <v>4</v>
      </c>
      <c r="E237" s="143" t="str">
        <f>IF(D237=1,'Tipo '!$B$2,IF(D237=2,'Tipo '!$B$3,IF(D237=3,'Tipo '!$B$4,IF(D237=4,'Tipo '!$B$5,IF(D237=5,'Tipo '!$B$6,IF(D237=6,'Tipo '!$B$7,IF(D237=7,'Tipo '!$B$8,IF(D237=8,'Tipo '!$B$9,IF(D237=9,'Tipo '!$B$10,IF(D237=10,'Tipo '!$B$11,IF(D237=11,'Tipo '!$B$12,IF(D237=12,'Tipo '!$B$13,IF(D237=13,'Tipo '!$B$14,IF(D237=14,'Tipo '!$B$15,IF(D237=15,'Tipo '!$B$16,IF(D237=16,'Tipo '!$B$17,IF(D237=17,'Tipo '!$B$18,IF(D237=18,'Tipo '!$B$19,IF(D237=19,'Tipo '!$B$20,IF(D237=20,'Tipo '!$B$21,"No ha seleccionado un tipo de contrato válido"))))))))))))))))))))</f>
        <v>CONTRATOS DE PRESTACIÓN DE SERVICIOS</v>
      </c>
      <c r="F237" s="143" t="s">
        <v>108</v>
      </c>
      <c r="G237" s="143" t="s">
        <v>125</v>
      </c>
      <c r="H237" s="144" t="s">
        <v>494</v>
      </c>
      <c r="I237" s="144" t="s">
        <v>163</v>
      </c>
      <c r="J237" s="145">
        <v>11</v>
      </c>
      <c r="K237" s="146" t="str">
        <f>IF(J237=1,'Equivalencia BH-BMPT'!$D$2,IF(J237=2,'Equivalencia BH-BMPT'!$D$3,IF(J237=3,'Equivalencia BH-BMPT'!$D$4,IF(J237=4,'Equivalencia BH-BMPT'!$D$5,IF(J237=5,'Equivalencia BH-BMPT'!$D$6,IF(J237=6,'Equivalencia BH-BMPT'!$D$7,IF(J237=7,'Equivalencia BH-BMPT'!$D$8,IF(J237=8,'Equivalencia BH-BMPT'!$D$9,IF(J237=9,'Equivalencia BH-BMPT'!$D$10,IF(J237=10,'Equivalencia BH-BMPT'!$D$11,IF(J237=11,'Equivalencia BH-BMPT'!$D$12,IF(J237=12,'Equivalencia BH-BMPT'!$D$13,IF(J237=13,'Equivalencia BH-BMPT'!$D$14,IF(J237=14,'Equivalencia BH-BMPT'!$D$15,IF(J237=15,'Equivalencia BH-BMPT'!$D$16,IF(J237=16,'Equivalencia BH-BMPT'!$D$17,IF(J237=17,'Equivalencia BH-BMPT'!$D$18,IF(J237=18,'Equivalencia BH-BMPT'!$D$19,IF(J237=19,'Equivalencia BH-BMPT'!$D$20,IF(J237=20,'Equivalencia BH-BMPT'!$D$21,IF(J237=21,'Equivalencia BH-BMPT'!$D$22,IF(J237=22,'Equivalencia BH-BMPT'!$D$23,IF(J237=23,'Equivalencia BH-BMPT'!#REF!,IF(J237=24,'Equivalencia BH-BMPT'!$D$25,IF(J237=25,'Equivalencia BH-BMPT'!$D$26,IF(J237=26,'Equivalencia BH-BMPT'!$D$27,IF(J237=27,'Equivalencia BH-BMPT'!$D$28,IF(J237=28,'Equivalencia BH-BMPT'!$D$29,IF(J237=29,'Equivalencia BH-BMPT'!$D$30,IF(J237=30,'Equivalencia BH-BMPT'!$D$31,IF(J237=31,'Equivalencia BH-BMPT'!$D$32,IF(J237=32,'Equivalencia BH-BMPT'!$D$33,IF(J237=33,'Equivalencia BH-BMPT'!$D$34,IF(J237=34,'Equivalencia BH-BMPT'!$D$35,IF(J237=35,'Equivalencia BH-BMPT'!$D$36,IF(J237=36,'Equivalencia BH-BMPT'!$D$37,IF(J237=37,'Equivalencia BH-BMPT'!$D$38,IF(J237=38,'Equivalencia BH-BMPT'!#REF!,IF(J237=39,'Equivalencia BH-BMPT'!$D$40,IF(J237=40,'Equivalencia BH-BMPT'!$D$41,IF(J237=41,'Equivalencia BH-BMPT'!$D$42,IF(J237=42,'Equivalencia BH-BMPT'!$D$43,IF(J237=43,'Equivalencia BH-BMPT'!$D$44,IF(J237=44,'Equivalencia BH-BMPT'!$D$45,IF(J237=45,'Equivalencia BH-BMPT'!$D$46,"No ha seleccionado un número de programa")))))))))))))))))))))))))))))))))))))))))))))</f>
        <v>Mejores oportunidades para el desarrollo a través de la cultura, la recreación y el deporte</v>
      </c>
      <c r="L237" s="147" t="s">
        <v>756</v>
      </c>
      <c r="M237" s="142">
        <v>900504502</v>
      </c>
      <c r="N237" s="148" t="s">
        <v>720</v>
      </c>
      <c r="O237" s="149">
        <v>96217428</v>
      </c>
      <c r="P237" s="150"/>
      <c r="Q237" s="151"/>
      <c r="R237" s="151"/>
      <c r="S237" s="151"/>
      <c r="T237" s="149">
        <f t="shared" si="27"/>
        <v>96217428</v>
      </c>
      <c r="U237" s="149">
        <v>0</v>
      </c>
      <c r="V237" s="152">
        <v>43445</v>
      </c>
      <c r="W237" s="152"/>
      <c r="X237" s="152"/>
      <c r="Y237" s="142"/>
      <c r="Z237" s="142"/>
      <c r="AA237" s="153"/>
      <c r="AB237" s="142" t="s">
        <v>963</v>
      </c>
      <c r="AC237" s="142"/>
      <c r="AD237" s="142"/>
      <c r="AE237" s="142"/>
      <c r="AF237" s="154">
        <f t="shared" si="21"/>
        <v>0</v>
      </c>
      <c r="AG237" s="155"/>
      <c r="AH237" s="155" t="b">
        <f t="shared" si="25"/>
        <v>0</v>
      </c>
      <c r="AI237" s="156"/>
      <c r="AJ237" s="158"/>
      <c r="AK237" s="156"/>
    </row>
    <row r="238" spans="1:37" s="157" customFormat="1" ht="44.25" customHeight="1" thickBot="1" x14ac:dyDescent="0.3">
      <c r="A238" s="142">
        <v>238</v>
      </c>
      <c r="B238" s="142">
        <v>2018</v>
      </c>
      <c r="C238" s="143" t="s">
        <v>1016</v>
      </c>
      <c r="D238" s="142">
        <v>6</v>
      </c>
      <c r="E238" s="143" t="str">
        <f>IF(D238=1,'Tipo '!$B$2,IF(D238=2,'Tipo '!$B$3,IF(D238=3,'Tipo '!$B$4,IF(D238=4,'Tipo '!$B$5,IF(D238=5,'Tipo '!$B$6,IF(D238=6,'Tipo '!$B$7,IF(D238=7,'Tipo '!$B$8,IF(D238=8,'Tipo '!$B$9,IF(D238=9,'Tipo '!$B$10,IF(D238=10,'Tipo '!$B$11,IF(D238=11,'Tipo '!$B$12,IF(D238=12,'Tipo '!$B$13,IF(D238=13,'Tipo '!$B$14,IF(D238=14,'Tipo '!$B$15,IF(D238=15,'Tipo '!$B$16,IF(D238=16,'Tipo '!$B$17,IF(D238=17,'Tipo '!$B$18,IF(D238=18,'Tipo '!$B$19,IF(D238=19,'Tipo '!$B$20,IF(D238=20,'Tipo '!$B$21,"No ha seleccionado un tipo de contrato válido"))))))))))))))))))))</f>
        <v>COMPRAVENTA DE BIENES MUEBLES</v>
      </c>
      <c r="F238" s="143" t="s">
        <v>108</v>
      </c>
      <c r="G238" s="143" t="s">
        <v>122</v>
      </c>
      <c r="H238" s="144" t="s">
        <v>495</v>
      </c>
      <c r="I238" s="144" t="s">
        <v>163</v>
      </c>
      <c r="J238" s="145">
        <v>2</v>
      </c>
      <c r="K238" s="146" t="str">
        <f>IF(J238=1,'Equivalencia BH-BMPT'!$D$2,IF(J238=2,'Equivalencia BH-BMPT'!$D$3,IF(J238=3,'Equivalencia BH-BMPT'!$D$4,IF(J238=4,'Equivalencia BH-BMPT'!$D$5,IF(J238=5,'Equivalencia BH-BMPT'!$D$6,IF(J238=6,'Equivalencia BH-BMPT'!$D$7,IF(J238=7,'Equivalencia BH-BMPT'!$D$8,IF(J238=8,'Equivalencia BH-BMPT'!$D$9,IF(J238=9,'Equivalencia BH-BMPT'!$D$10,IF(J238=10,'Equivalencia BH-BMPT'!$D$11,IF(J238=11,'Equivalencia BH-BMPT'!$D$12,IF(J238=12,'Equivalencia BH-BMPT'!$D$13,IF(J238=13,'Equivalencia BH-BMPT'!$D$14,IF(J238=14,'Equivalencia BH-BMPT'!$D$15,IF(J238=15,'Equivalencia BH-BMPT'!$D$16,IF(J238=16,'Equivalencia BH-BMPT'!$D$17,IF(J238=17,'Equivalencia BH-BMPT'!$D$18,IF(J238=18,'Equivalencia BH-BMPT'!$D$19,IF(J238=19,'Equivalencia BH-BMPT'!$D$20,IF(J238=20,'Equivalencia BH-BMPT'!$D$21,IF(J238=21,'Equivalencia BH-BMPT'!$D$22,IF(J238=22,'Equivalencia BH-BMPT'!$D$23,IF(J238=23,'Equivalencia BH-BMPT'!#REF!,IF(J238=24,'Equivalencia BH-BMPT'!$D$25,IF(J238=25,'Equivalencia BH-BMPT'!$D$26,IF(J238=26,'Equivalencia BH-BMPT'!$D$27,IF(J238=27,'Equivalencia BH-BMPT'!$D$28,IF(J238=28,'Equivalencia BH-BMPT'!$D$29,IF(J238=29,'Equivalencia BH-BMPT'!$D$30,IF(J238=30,'Equivalencia BH-BMPT'!$D$31,IF(J238=31,'Equivalencia BH-BMPT'!$D$32,IF(J238=32,'Equivalencia BH-BMPT'!$D$33,IF(J238=33,'Equivalencia BH-BMPT'!$D$34,IF(J238=34,'Equivalencia BH-BMPT'!$D$35,IF(J238=35,'Equivalencia BH-BMPT'!$D$36,IF(J238=36,'Equivalencia BH-BMPT'!$D$37,IF(J238=37,'Equivalencia BH-BMPT'!$D$38,IF(J238=38,'Equivalencia BH-BMPT'!#REF!,IF(J238=39,'Equivalencia BH-BMPT'!$D$40,IF(J238=40,'Equivalencia BH-BMPT'!$D$41,IF(J238=41,'Equivalencia BH-BMPT'!$D$42,IF(J238=42,'Equivalencia BH-BMPT'!$D$43,IF(J238=43,'Equivalencia BH-BMPT'!$D$44,IF(J238=44,'Equivalencia BH-BMPT'!$D$45,IF(J238=45,'Equivalencia BH-BMPT'!$D$46,"No ha seleccionado un número de programa")))))))))))))))))))))))))))))))))))))))))))))</f>
        <v>Desarrollo integral desde la gestación hasta la adolescencia</v>
      </c>
      <c r="L238" s="147" t="s">
        <v>752</v>
      </c>
      <c r="M238" s="142">
        <v>8301139143</v>
      </c>
      <c r="N238" s="148" t="s">
        <v>721</v>
      </c>
      <c r="O238" s="149">
        <v>173000000</v>
      </c>
      <c r="P238" s="150"/>
      <c r="Q238" s="151"/>
      <c r="R238" s="151"/>
      <c r="S238" s="151"/>
      <c r="T238" s="149">
        <f t="shared" si="27"/>
        <v>173000000</v>
      </c>
      <c r="U238" s="149">
        <v>0</v>
      </c>
      <c r="V238" s="152">
        <v>43458</v>
      </c>
      <c r="W238" s="152"/>
      <c r="X238" s="152"/>
      <c r="Y238" s="142"/>
      <c r="Z238" s="142"/>
      <c r="AA238" s="153"/>
      <c r="AB238" s="142" t="s">
        <v>963</v>
      </c>
      <c r="AC238" s="142"/>
      <c r="AD238" s="142"/>
      <c r="AE238" s="142"/>
      <c r="AF238" s="154">
        <f t="shared" si="21"/>
        <v>0</v>
      </c>
      <c r="AG238" s="155"/>
      <c r="AH238" s="155" t="b">
        <f t="shared" si="25"/>
        <v>0</v>
      </c>
      <c r="AI238" s="156"/>
      <c r="AJ238" s="158"/>
      <c r="AK238" s="156"/>
    </row>
    <row r="239" spans="1:37" s="157" customFormat="1" ht="44.25" customHeight="1" thickBot="1" x14ac:dyDescent="0.3">
      <c r="A239" s="142">
        <v>239</v>
      </c>
      <c r="B239" s="142">
        <v>2018</v>
      </c>
      <c r="C239" s="143" t="s">
        <v>1017</v>
      </c>
      <c r="D239" s="142">
        <v>4</v>
      </c>
      <c r="E239" s="143" t="str">
        <f>IF(D239=1,'Tipo '!$B$2,IF(D239=2,'Tipo '!$B$3,IF(D239=3,'Tipo '!$B$4,IF(D239=4,'Tipo '!$B$5,IF(D239=5,'Tipo '!$B$6,IF(D239=6,'Tipo '!$B$7,IF(D239=7,'Tipo '!$B$8,IF(D239=8,'Tipo '!$B$9,IF(D239=9,'Tipo '!$B$10,IF(D239=10,'Tipo '!$B$11,IF(D239=11,'Tipo '!$B$12,IF(D239=12,'Tipo '!$B$13,IF(D239=13,'Tipo '!$B$14,IF(D239=14,'Tipo '!$B$15,IF(D239=15,'Tipo '!$B$16,IF(D239=16,'Tipo '!$B$17,IF(D239=17,'Tipo '!$B$18,IF(D239=18,'Tipo '!$B$19,IF(D239=19,'Tipo '!$B$20,IF(D239=20,'Tipo '!$B$21,"No ha seleccionado un tipo de contrato válido"))))))))))))))))))))</f>
        <v>CONTRATOS DE PRESTACIÓN DE SERVICIOS</v>
      </c>
      <c r="F239" s="143" t="s">
        <v>108</v>
      </c>
      <c r="G239" s="143" t="s">
        <v>125</v>
      </c>
      <c r="H239" s="144" t="s">
        <v>496</v>
      </c>
      <c r="I239" s="144" t="s">
        <v>163</v>
      </c>
      <c r="J239" s="145">
        <v>11</v>
      </c>
      <c r="K239" s="146" t="str">
        <f>IF(J239=1,'Equivalencia BH-BMPT'!$D$2,IF(J239=2,'Equivalencia BH-BMPT'!$D$3,IF(J239=3,'Equivalencia BH-BMPT'!$D$4,IF(J239=4,'Equivalencia BH-BMPT'!$D$5,IF(J239=5,'Equivalencia BH-BMPT'!$D$6,IF(J239=6,'Equivalencia BH-BMPT'!$D$7,IF(J239=7,'Equivalencia BH-BMPT'!$D$8,IF(J239=8,'Equivalencia BH-BMPT'!$D$9,IF(J239=9,'Equivalencia BH-BMPT'!$D$10,IF(J239=10,'Equivalencia BH-BMPT'!$D$11,IF(J239=11,'Equivalencia BH-BMPT'!$D$12,IF(J239=12,'Equivalencia BH-BMPT'!$D$13,IF(J239=13,'Equivalencia BH-BMPT'!$D$14,IF(J239=14,'Equivalencia BH-BMPT'!$D$15,IF(J239=15,'Equivalencia BH-BMPT'!$D$16,IF(J239=16,'Equivalencia BH-BMPT'!$D$17,IF(J239=17,'Equivalencia BH-BMPT'!$D$18,IF(J239=18,'Equivalencia BH-BMPT'!$D$19,IF(J239=19,'Equivalencia BH-BMPT'!$D$20,IF(J239=20,'Equivalencia BH-BMPT'!$D$21,IF(J239=21,'Equivalencia BH-BMPT'!$D$22,IF(J239=22,'Equivalencia BH-BMPT'!$D$23,IF(J239=23,'Equivalencia BH-BMPT'!#REF!,IF(J239=24,'Equivalencia BH-BMPT'!$D$25,IF(J239=25,'Equivalencia BH-BMPT'!$D$26,IF(J239=26,'Equivalencia BH-BMPT'!$D$27,IF(J239=27,'Equivalencia BH-BMPT'!$D$28,IF(J239=28,'Equivalencia BH-BMPT'!$D$29,IF(J239=29,'Equivalencia BH-BMPT'!$D$30,IF(J239=30,'Equivalencia BH-BMPT'!$D$31,IF(J239=31,'Equivalencia BH-BMPT'!$D$32,IF(J239=32,'Equivalencia BH-BMPT'!$D$33,IF(J239=33,'Equivalencia BH-BMPT'!$D$34,IF(J239=34,'Equivalencia BH-BMPT'!$D$35,IF(J239=35,'Equivalencia BH-BMPT'!$D$36,IF(J239=36,'Equivalencia BH-BMPT'!$D$37,IF(J239=37,'Equivalencia BH-BMPT'!$D$38,IF(J239=38,'Equivalencia BH-BMPT'!#REF!,IF(J239=39,'Equivalencia BH-BMPT'!$D$40,IF(J239=40,'Equivalencia BH-BMPT'!$D$41,IF(J239=41,'Equivalencia BH-BMPT'!$D$42,IF(J239=42,'Equivalencia BH-BMPT'!$D$43,IF(J239=43,'Equivalencia BH-BMPT'!$D$44,IF(J239=44,'Equivalencia BH-BMPT'!$D$45,IF(J239=45,'Equivalencia BH-BMPT'!$D$46,"No ha seleccionado un número de programa")))))))))))))))))))))))))))))))))))))))))))))</f>
        <v>Mejores oportunidades para el desarrollo a través de la cultura, la recreación y el deporte</v>
      </c>
      <c r="L239" s="147" t="s">
        <v>756</v>
      </c>
      <c r="M239" s="142">
        <v>900890436</v>
      </c>
      <c r="N239" s="148" t="s">
        <v>722</v>
      </c>
      <c r="O239" s="149">
        <v>192149006</v>
      </c>
      <c r="P239" s="150"/>
      <c r="Q239" s="151"/>
      <c r="R239" s="151"/>
      <c r="S239" s="151"/>
      <c r="T239" s="149">
        <f t="shared" si="27"/>
        <v>192149006</v>
      </c>
      <c r="U239" s="149">
        <v>0</v>
      </c>
      <c r="V239" s="152">
        <v>43446</v>
      </c>
      <c r="W239" s="152"/>
      <c r="X239" s="152"/>
      <c r="Y239" s="142"/>
      <c r="Z239" s="142"/>
      <c r="AA239" s="153"/>
      <c r="AB239" s="142" t="s">
        <v>963</v>
      </c>
      <c r="AC239" s="142"/>
      <c r="AD239" s="142"/>
      <c r="AE239" s="142"/>
      <c r="AF239" s="154">
        <f t="shared" si="21"/>
        <v>0</v>
      </c>
      <c r="AG239" s="155"/>
      <c r="AH239" s="155" t="b">
        <f t="shared" si="25"/>
        <v>0</v>
      </c>
      <c r="AI239" s="156"/>
      <c r="AJ239" s="158"/>
      <c r="AK239" s="156"/>
    </row>
    <row r="240" spans="1:37" s="157" customFormat="1" ht="44.25" customHeight="1" thickBot="1" x14ac:dyDescent="0.3">
      <c r="A240" s="142">
        <v>240</v>
      </c>
      <c r="B240" s="142">
        <v>2018</v>
      </c>
      <c r="C240" s="143" t="s">
        <v>1018</v>
      </c>
      <c r="D240" s="142">
        <v>4</v>
      </c>
      <c r="E240" s="143" t="str">
        <f>IF(D240=1,'Tipo '!$B$2,IF(D240=2,'Tipo '!$B$3,IF(D240=3,'Tipo '!$B$4,IF(D240=4,'Tipo '!$B$5,IF(D240=5,'Tipo '!$B$6,IF(D240=6,'Tipo '!$B$7,IF(D240=7,'Tipo '!$B$8,IF(D240=8,'Tipo '!$B$9,IF(D240=9,'Tipo '!$B$10,IF(D240=10,'Tipo '!$B$11,IF(D240=11,'Tipo '!$B$12,IF(D240=12,'Tipo '!$B$13,IF(D240=13,'Tipo '!$B$14,IF(D240=14,'Tipo '!$B$15,IF(D240=15,'Tipo '!$B$16,IF(D240=16,'Tipo '!$B$17,IF(D240=17,'Tipo '!$B$18,IF(D240=18,'Tipo '!$B$19,IF(D240=19,'Tipo '!$B$20,IF(D240=20,'Tipo '!$B$21,"No ha seleccionado un tipo de contrato válido"))))))))))))))))))))</f>
        <v>CONTRATOS DE PRESTACIÓN DE SERVICIOS</v>
      </c>
      <c r="F240" s="143" t="s">
        <v>108</v>
      </c>
      <c r="G240" s="143" t="s">
        <v>125</v>
      </c>
      <c r="H240" s="144" t="s">
        <v>497</v>
      </c>
      <c r="I240" s="144" t="s">
        <v>163</v>
      </c>
      <c r="J240" s="145">
        <v>11</v>
      </c>
      <c r="K240" s="146" t="str">
        <f>IF(J240=1,'Equivalencia BH-BMPT'!$D$2,IF(J240=2,'Equivalencia BH-BMPT'!$D$3,IF(J240=3,'Equivalencia BH-BMPT'!$D$4,IF(J240=4,'Equivalencia BH-BMPT'!$D$5,IF(J240=5,'Equivalencia BH-BMPT'!$D$6,IF(J240=6,'Equivalencia BH-BMPT'!$D$7,IF(J240=7,'Equivalencia BH-BMPT'!$D$8,IF(J240=8,'Equivalencia BH-BMPT'!$D$9,IF(J240=9,'Equivalencia BH-BMPT'!$D$10,IF(J240=10,'Equivalencia BH-BMPT'!$D$11,IF(J240=11,'Equivalencia BH-BMPT'!$D$12,IF(J240=12,'Equivalencia BH-BMPT'!$D$13,IF(J240=13,'Equivalencia BH-BMPT'!$D$14,IF(J240=14,'Equivalencia BH-BMPT'!$D$15,IF(J240=15,'Equivalencia BH-BMPT'!$D$16,IF(J240=16,'Equivalencia BH-BMPT'!$D$17,IF(J240=17,'Equivalencia BH-BMPT'!$D$18,IF(J240=18,'Equivalencia BH-BMPT'!$D$19,IF(J240=19,'Equivalencia BH-BMPT'!$D$20,IF(J240=20,'Equivalencia BH-BMPT'!$D$21,IF(J240=21,'Equivalencia BH-BMPT'!$D$22,IF(J240=22,'Equivalencia BH-BMPT'!$D$23,IF(J240=23,'Equivalencia BH-BMPT'!#REF!,IF(J240=24,'Equivalencia BH-BMPT'!$D$25,IF(J240=25,'Equivalencia BH-BMPT'!$D$26,IF(J240=26,'Equivalencia BH-BMPT'!$D$27,IF(J240=27,'Equivalencia BH-BMPT'!$D$28,IF(J240=28,'Equivalencia BH-BMPT'!$D$29,IF(J240=29,'Equivalencia BH-BMPT'!$D$30,IF(J240=30,'Equivalencia BH-BMPT'!$D$31,IF(J240=31,'Equivalencia BH-BMPT'!$D$32,IF(J240=32,'Equivalencia BH-BMPT'!$D$33,IF(J240=33,'Equivalencia BH-BMPT'!$D$34,IF(J240=34,'Equivalencia BH-BMPT'!$D$35,IF(J240=35,'Equivalencia BH-BMPT'!$D$36,IF(J240=36,'Equivalencia BH-BMPT'!$D$37,IF(J240=37,'Equivalencia BH-BMPT'!$D$38,IF(J240=38,'Equivalencia BH-BMPT'!#REF!,IF(J240=39,'Equivalencia BH-BMPT'!$D$40,IF(J240=40,'Equivalencia BH-BMPT'!$D$41,IF(J240=41,'Equivalencia BH-BMPT'!$D$42,IF(J240=42,'Equivalencia BH-BMPT'!$D$43,IF(J240=43,'Equivalencia BH-BMPT'!$D$44,IF(J240=44,'Equivalencia BH-BMPT'!$D$45,IF(J240=45,'Equivalencia BH-BMPT'!$D$46,"No ha seleccionado un número de programa")))))))))))))))))))))))))))))))))))))))))))))</f>
        <v>Mejores oportunidades para el desarrollo a través de la cultura, la recreación y el deporte</v>
      </c>
      <c r="L240" s="147" t="s">
        <v>756</v>
      </c>
      <c r="M240" s="142">
        <v>900098893</v>
      </c>
      <c r="N240" s="148" t="s">
        <v>723</v>
      </c>
      <c r="O240" s="149">
        <v>180000000</v>
      </c>
      <c r="P240" s="150"/>
      <c r="Q240" s="151"/>
      <c r="R240" s="151"/>
      <c r="S240" s="151"/>
      <c r="T240" s="149">
        <f t="shared" si="27"/>
        <v>180000000</v>
      </c>
      <c r="U240" s="149">
        <v>0</v>
      </c>
      <c r="V240" s="152">
        <v>43449</v>
      </c>
      <c r="W240" s="152"/>
      <c r="X240" s="152"/>
      <c r="Y240" s="142"/>
      <c r="Z240" s="142"/>
      <c r="AA240" s="153"/>
      <c r="AB240" s="142" t="s">
        <v>963</v>
      </c>
      <c r="AC240" s="142"/>
      <c r="AD240" s="142"/>
      <c r="AE240" s="142"/>
      <c r="AF240" s="154">
        <f t="shared" si="21"/>
        <v>0</v>
      </c>
      <c r="AG240" s="155"/>
      <c r="AH240" s="155" t="b">
        <f t="shared" si="25"/>
        <v>0</v>
      </c>
      <c r="AI240" s="156"/>
      <c r="AJ240" s="158"/>
      <c r="AK240" s="156"/>
    </row>
    <row r="241" spans="1:37" s="157" customFormat="1" ht="44.25" customHeight="1" thickBot="1" x14ac:dyDescent="0.3">
      <c r="A241" s="142">
        <v>241</v>
      </c>
      <c r="B241" s="142">
        <v>2018</v>
      </c>
      <c r="C241" s="143" t="s">
        <v>1019</v>
      </c>
      <c r="D241" s="142">
        <v>1</v>
      </c>
      <c r="E241" s="143" t="str">
        <f>IF(D241=1,'Tipo '!$B$2,IF(D241=2,'Tipo '!$B$3,IF(D241=3,'Tipo '!$B$4,IF(D241=4,'Tipo '!$B$5,IF(D241=5,'Tipo '!$B$6,IF(D241=6,'Tipo '!$B$7,IF(D241=7,'Tipo '!$B$8,IF(D241=8,'Tipo '!$B$9,IF(D241=9,'Tipo '!$B$10,IF(D241=10,'Tipo '!$B$11,IF(D241=11,'Tipo '!$B$12,IF(D241=12,'Tipo '!$B$13,IF(D241=13,'Tipo '!$B$14,IF(D241=14,'Tipo '!$B$15,IF(D241=15,'Tipo '!$B$16,IF(D241=16,'Tipo '!$B$17,IF(D241=17,'Tipo '!$B$18,IF(D241=18,'Tipo '!$B$19,IF(D241=19,'Tipo '!$B$20,IF(D241=20,'Tipo '!$B$21,"No ha seleccionado un tipo de contrato válido"))))))))))))))))))))</f>
        <v>OBRA PÚBLICA</v>
      </c>
      <c r="F241" s="143" t="s">
        <v>105</v>
      </c>
      <c r="G241" s="143" t="s">
        <v>121</v>
      </c>
      <c r="H241" s="144" t="s">
        <v>498</v>
      </c>
      <c r="I241" s="144" t="s">
        <v>163</v>
      </c>
      <c r="J241" s="145">
        <v>18</v>
      </c>
      <c r="K241" s="146" t="str">
        <f>IF(J241=1,'Equivalencia BH-BMPT'!$D$2,IF(J241=2,'Equivalencia BH-BMPT'!$D$3,IF(J241=3,'Equivalencia BH-BMPT'!$D$4,IF(J241=4,'Equivalencia BH-BMPT'!$D$5,IF(J241=5,'Equivalencia BH-BMPT'!$D$6,IF(J241=6,'Equivalencia BH-BMPT'!$D$7,IF(J241=7,'Equivalencia BH-BMPT'!$D$8,IF(J241=8,'Equivalencia BH-BMPT'!$D$9,IF(J241=9,'Equivalencia BH-BMPT'!$D$10,IF(J241=10,'Equivalencia BH-BMPT'!$D$11,IF(J241=11,'Equivalencia BH-BMPT'!$D$12,IF(J241=12,'Equivalencia BH-BMPT'!$D$13,IF(J241=13,'Equivalencia BH-BMPT'!$D$14,IF(J241=14,'Equivalencia BH-BMPT'!$D$15,IF(J241=15,'Equivalencia BH-BMPT'!$D$16,IF(J241=16,'Equivalencia BH-BMPT'!$D$17,IF(J241=17,'Equivalencia BH-BMPT'!$D$18,IF(J241=18,'Equivalencia BH-BMPT'!$D$19,IF(J241=19,'Equivalencia BH-BMPT'!$D$20,IF(J241=20,'Equivalencia BH-BMPT'!$D$21,IF(J241=21,'Equivalencia BH-BMPT'!$D$22,IF(J241=22,'Equivalencia BH-BMPT'!$D$23,IF(J241=23,'Equivalencia BH-BMPT'!#REF!,IF(J241=24,'Equivalencia BH-BMPT'!$D$25,IF(J241=25,'Equivalencia BH-BMPT'!$D$26,IF(J241=26,'Equivalencia BH-BMPT'!$D$27,IF(J241=27,'Equivalencia BH-BMPT'!$D$28,IF(J241=28,'Equivalencia BH-BMPT'!$D$29,IF(J241=29,'Equivalencia BH-BMPT'!$D$30,IF(J241=30,'Equivalencia BH-BMPT'!$D$31,IF(J241=31,'Equivalencia BH-BMPT'!$D$32,IF(J241=32,'Equivalencia BH-BMPT'!$D$33,IF(J241=33,'Equivalencia BH-BMPT'!$D$34,IF(J241=34,'Equivalencia BH-BMPT'!$D$35,IF(J241=35,'Equivalencia BH-BMPT'!$D$36,IF(J241=36,'Equivalencia BH-BMPT'!$D$37,IF(J241=37,'Equivalencia BH-BMPT'!$D$38,IF(J241=38,'Equivalencia BH-BMPT'!#REF!,IF(J241=39,'Equivalencia BH-BMPT'!$D$40,IF(J241=40,'Equivalencia BH-BMPT'!$D$41,IF(J241=41,'Equivalencia BH-BMPT'!$D$42,IF(J241=42,'Equivalencia BH-BMPT'!$D$43,IF(J241=43,'Equivalencia BH-BMPT'!$D$44,IF(J241=44,'Equivalencia BH-BMPT'!$D$45,IF(J241=45,'Equivalencia BH-BMPT'!$D$46,"No ha seleccionado un número de programa")))))))))))))))))))))))))))))))))))))))))))))</f>
        <v>Mejor movilidad para todos</v>
      </c>
      <c r="L241" s="147" t="s">
        <v>758</v>
      </c>
      <c r="M241" s="142">
        <v>8220001381</v>
      </c>
      <c r="N241" s="148" t="s">
        <v>724</v>
      </c>
      <c r="O241" s="149">
        <v>14519756542</v>
      </c>
      <c r="P241" s="150"/>
      <c r="Q241" s="151"/>
      <c r="R241" s="151"/>
      <c r="S241" s="151"/>
      <c r="T241" s="149">
        <f t="shared" si="27"/>
        <v>14519756542</v>
      </c>
      <c r="U241" s="149">
        <v>0</v>
      </c>
      <c r="V241" s="152">
        <v>43446</v>
      </c>
      <c r="W241" s="152"/>
      <c r="X241" s="152"/>
      <c r="Y241" s="142"/>
      <c r="Z241" s="142"/>
      <c r="AA241" s="153"/>
      <c r="AB241" s="142" t="s">
        <v>963</v>
      </c>
      <c r="AC241" s="142"/>
      <c r="AD241" s="142"/>
      <c r="AE241" s="142"/>
      <c r="AF241" s="154">
        <f t="shared" si="21"/>
        <v>0</v>
      </c>
      <c r="AG241" s="155"/>
      <c r="AH241" s="155" t="b">
        <f t="shared" si="25"/>
        <v>0</v>
      </c>
      <c r="AI241" s="156"/>
      <c r="AJ241" s="158"/>
      <c r="AK241" s="156"/>
    </row>
    <row r="242" spans="1:37" s="157" customFormat="1" ht="44.25" customHeight="1" thickBot="1" x14ac:dyDescent="0.3">
      <c r="A242" s="142">
        <v>242</v>
      </c>
      <c r="B242" s="142">
        <v>2018</v>
      </c>
      <c r="C242" s="143" t="s">
        <v>1019</v>
      </c>
      <c r="D242" s="142">
        <v>1</v>
      </c>
      <c r="E242" s="143" t="str">
        <f>IF(D242=1,'Tipo '!$B$2,IF(D242=2,'Tipo '!$B$3,IF(D242=3,'Tipo '!$B$4,IF(D242=4,'Tipo '!$B$5,IF(D242=5,'Tipo '!$B$6,IF(D242=6,'Tipo '!$B$7,IF(D242=7,'Tipo '!$B$8,IF(D242=8,'Tipo '!$B$9,IF(D242=9,'Tipo '!$B$10,IF(D242=10,'Tipo '!$B$11,IF(D242=11,'Tipo '!$B$12,IF(D242=12,'Tipo '!$B$13,IF(D242=13,'Tipo '!$B$14,IF(D242=14,'Tipo '!$B$15,IF(D242=15,'Tipo '!$B$16,IF(D242=16,'Tipo '!$B$17,IF(D242=17,'Tipo '!$B$18,IF(D242=18,'Tipo '!$B$19,IF(D242=19,'Tipo '!$B$20,IF(D242=20,'Tipo '!$B$21,"No ha seleccionado un tipo de contrato válido"))))))))))))))))))))</f>
        <v>OBRA PÚBLICA</v>
      </c>
      <c r="F242" s="143" t="s">
        <v>105</v>
      </c>
      <c r="G242" s="143" t="s">
        <v>121</v>
      </c>
      <c r="H242" s="144" t="s">
        <v>499</v>
      </c>
      <c r="I242" s="144" t="s">
        <v>163</v>
      </c>
      <c r="J242" s="145">
        <v>18</v>
      </c>
      <c r="K242" s="146" t="str">
        <f>IF(J242=1,'Equivalencia BH-BMPT'!$D$2,IF(J242=2,'Equivalencia BH-BMPT'!$D$3,IF(J242=3,'Equivalencia BH-BMPT'!$D$4,IF(J242=4,'Equivalencia BH-BMPT'!$D$5,IF(J242=5,'Equivalencia BH-BMPT'!$D$6,IF(J242=6,'Equivalencia BH-BMPT'!$D$7,IF(J242=7,'Equivalencia BH-BMPT'!$D$8,IF(J242=8,'Equivalencia BH-BMPT'!$D$9,IF(J242=9,'Equivalencia BH-BMPT'!$D$10,IF(J242=10,'Equivalencia BH-BMPT'!$D$11,IF(J242=11,'Equivalencia BH-BMPT'!$D$12,IF(J242=12,'Equivalencia BH-BMPT'!$D$13,IF(J242=13,'Equivalencia BH-BMPT'!$D$14,IF(J242=14,'Equivalencia BH-BMPT'!$D$15,IF(J242=15,'Equivalencia BH-BMPT'!$D$16,IF(J242=16,'Equivalencia BH-BMPT'!$D$17,IF(J242=17,'Equivalencia BH-BMPT'!$D$18,IF(J242=18,'Equivalencia BH-BMPT'!$D$19,IF(J242=19,'Equivalencia BH-BMPT'!$D$20,IF(J242=20,'Equivalencia BH-BMPT'!$D$21,IF(J242=21,'Equivalencia BH-BMPT'!$D$22,IF(J242=22,'Equivalencia BH-BMPT'!$D$23,IF(J242=23,'Equivalencia BH-BMPT'!#REF!,IF(J242=24,'Equivalencia BH-BMPT'!$D$25,IF(J242=25,'Equivalencia BH-BMPT'!$D$26,IF(J242=26,'Equivalencia BH-BMPT'!$D$27,IF(J242=27,'Equivalencia BH-BMPT'!$D$28,IF(J242=28,'Equivalencia BH-BMPT'!$D$29,IF(J242=29,'Equivalencia BH-BMPT'!$D$30,IF(J242=30,'Equivalencia BH-BMPT'!$D$31,IF(J242=31,'Equivalencia BH-BMPT'!$D$32,IF(J242=32,'Equivalencia BH-BMPT'!$D$33,IF(J242=33,'Equivalencia BH-BMPT'!$D$34,IF(J242=34,'Equivalencia BH-BMPT'!$D$35,IF(J242=35,'Equivalencia BH-BMPT'!$D$36,IF(J242=36,'Equivalencia BH-BMPT'!$D$37,IF(J242=37,'Equivalencia BH-BMPT'!$D$38,IF(J242=38,'Equivalencia BH-BMPT'!#REF!,IF(J242=39,'Equivalencia BH-BMPT'!$D$40,IF(J242=40,'Equivalencia BH-BMPT'!$D$41,IF(J242=41,'Equivalencia BH-BMPT'!$D$42,IF(J242=42,'Equivalencia BH-BMPT'!$D$43,IF(J242=43,'Equivalencia BH-BMPT'!$D$44,IF(J242=44,'Equivalencia BH-BMPT'!$D$45,IF(J242=45,'Equivalencia BH-BMPT'!$D$46,"No ha seleccionado un número de programa")))))))))))))))))))))))))))))))))))))))))))))</f>
        <v>Mejor movilidad para todos</v>
      </c>
      <c r="L242" s="147" t="s">
        <v>758</v>
      </c>
      <c r="M242" s="142">
        <v>860035883</v>
      </c>
      <c r="N242" s="148" t="s">
        <v>725</v>
      </c>
      <c r="O242" s="149">
        <v>18204269861</v>
      </c>
      <c r="P242" s="150"/>
      <c r="Q242" s="151"/>
      <c r="R242" s="151"/>
      <c r="S242" s="151"/>
      <c r="T242" s="149">
        <f t="shared" si="27"/>
        <v>18204269861</v>
      </c>
      <c r="U242" s="149">
        <v>0</v>
      </c>
      <c r="V242" s="152">
        <v>43446</v>
      </c>
      <c r="W242" s="152"/>
      <c r="X242" s="152"/>
      <c r="Y242" s="142"/>
      <c r="Z242" s="142"/>
      <c r="AA242" s="153"/>
      <c r="AB242" s="142" t="s">
        <v>963</v>
      </c>
      <c r="AC242" s="142"/>
      <c r="AD242" s="142"/>
      <c r="AE242" s="142"/>
      <c r="AF242" s="154">
        <f t="shared" si="21"/>
        <v>0</v>
      </c>
      <c r="AG242" s="155"/>
      <c r="AH242" s="155" t="b">
        <f t="shared" si="25"/>
        <v>0</v>
      </c>
      <c r="AI242" s="156"/>
      <c r="AJ242" s="158"/>
      <c r="AK242" s="156"/>
    </row>
    <row r="243" spans="1:37" s="157" customFormat="1" ht="44.25" customHeight="1" thickBot="1" x14ac:dyDescent="0.3">
      <c r="A243" s="142">
        <v>243</v>
      </c>
      <c r="B243" s="142">
        <v>2018</v>
      </c>
      <c r="C243" s="143" t="s">
        <v>1020</v>
      </c>
      <c r="D243" s="142">
        <v>4</v>
      </c>
      <c r="E243" s="143" t="str">
        <f>IF(D243=1,'Tipo '!$B$2,IF(D243=2,'Tipo '!$B$3,IF(D243=3,'Tipo '!$B$4,IF(D243=4,'Tipo '!$B$5,IF(D243=5,'Tipo '!$B$6,IF(D243=6,'Tipo '!$B$7,IF(D243=7,'Tipo '!$B$8,IF(D243=8,'Tipo '!$B$9,IF(D243=9,'Tipo '!$B$10,IF(D243=10,'Tipo '!$B$11,IF(D243=11,'Tipo '!$B$12,IF(D243=12,'Tipo '!$B$13,IF(D243=13,'Tipo '!$B$14,IF(D243=14,'Tipo '!$B$15,IF(D243=15,'Tipo '!$B$16,IF(D243=16,'Tipo '!$B$17,IF(D243=17,'Tipo '!$B$18,IF(D243=18,'Tipo '!$B$19,IF(D243=19,'Tipo '!$B$20,IF(D243=20,'Tipo '!$B$21,"No ha seleccionado un tipo de contrato válido"))))))))))))))))))))</f>
        <v>CONTRATOS DE PRESTACIÓN DE SERVICIOS</v>
      </c>
      <c r="F243" s="143" t="s">
        <v>108</v>
      </c>
      <c r="G243" s="143" t="s">
        <v>125</v>
      </c>
      <c r="H243" s="144" t="s">
        <v>511</v>
      </c>
      <c r="I243" s="144" t="s">
        <v>163</v>
      </c>
      <c r="J243" s="145">
        <v>11</v>
      </c>
      <c r="K243" s="146" t="str">
        <f>IF(J243=1,'Equivalencia BH-BMPT'!$D$2,IF(J243=2,'Equivalencia BH-BMPT'!$D$3,IF(J243=3,'Equivalencia BH-BMPT'!$D$4,IF(J243=4,'Equivalencia BH-BMPT'!$D$5,IF(J243=5,'Equivalencia BH-BMPT'!$D$6,IF(J243=6,'Equivalencia BH-BMPT'!$D$7,IF(J243=7,'Equivalencia BH-BMPT'!$D$8,IF(J243=8,'Equivalencia BH-BMPT'!$D$9,IF(J243=9,'Equivalencia BH-BMPT'!$D$10,IF(J243=10,'Equivalencia BH-BMPT'!$D$11,IF(J243=11,'Equivalencia BH-BMPT'!$D$12,IF(J243=12,'Equivalencia BH-BMPT'!$D$13,IF(J243=13,'Equivalencia BH-BMPT'!$D$14,IF(J243=14,'Equivalencia BH-BMPT'!$D$15,IF(J243=15,'Equivalencia BH-BMPT'!$D$16,IF(J243=16,'Equivalencia BH-BMPT'!$D$17,IF(J243=17,'Equivalencia BH-BMPT'!$D$18,IF(J243=18,'Equivalencia BH-BMPT'!$D$19,IF(J243=19,'Equivalencia BH-BMPT'!$D$20,IF(J243=20,'Equivalencia BH-BMPT'!$D$21,IF(J243=21,'Equivalencia BH-BMPT'!$D$22,IF(J243=22,'Equivalencia BH-BMPT'!$D$23,IF(J243=23,'Equivalencia BH-BMPT'!#REF!,IF(J243=24,'Equivalencia BH-BMPT'!$D$25,IF(J243=25,'Equivalencia BH-BMPT'!$D$26,IF(J243=26,'Equivalencia BH-BMPT'!$D$27,IF(J243=27,'Equivalencia BH-BMPT'!$D$28,IF(J243=28,'Equivalencia BH-BMPT'!$D$29,IF(J243=29,'Equivalencia BH-BMPT'!$D$30,IF(J243=30,'Equivalencia BH-BMPT'!$D$31,IF(J243=31,'Equivalencia BH-BMPT'!$D$32,IF(J243=32,'Equivalencia BH-BMPT'!$D$33,IF(J243=33,'Equivalencia BH-BMPT'!$D$34,IF(J243=34,'Equivalencia BH-BMPT'!$D$35,IF(J243=35,'Equivalencia BH-BMPT'!$D$36,IF(J243=36,'Equivalencia BH-BMPT'!$D$37,IF(J243=37,'Equivalencia BH-BMPT'!$D$38,IF(J243=38,'Equivalencia BH-BMPT'!#REF!,IF(J243=39,'Equivalencia BH-BMPT'!$D$40,IF(J243=40,'Equivalencia BH-BMPT'!$D$41,IF(J243=41,'Equivalencia BH-BMPT'!$D$42,IF(J243=42,'Equivalencia BH-BMPT'!$D$43,IF(J243=43,'Equivalencia BH-BMPT'!$D$44,IF(J243=44,'Equivalencia BH-BMPT'!$D$45,IF(J243=45,'Equivalencia BH-BMPT'!$D$46,"No ha seleccionado un número de programa")))))))))))))))))))))))))))))))))))))))))))))</f>
        <v>Mejores oportunidades para el desarrollo a través de la cultura, la recreación y el deporte</v>
      </c>
      <c r="L243" s="147" t="s">
        <v>756</v>
      </c>
      <c r="M243" s="142">
        <v>830064136</v>
      </c>
      <c r="N243" s="148" t="s">
        <v>726</v>
      </c>
      <c r="O243" s="149">
        <v>199385619</v>
      </c>
      <c r="P243" s="150"/>
      <c r="Q243" s="151"/>
      <c r="R243" s="151"/>
      <c r="S243" s="151"/>
      <c r="T243" s="149">
        <f t="shared" si="27"/>
        <v>199385619</v>
      </c>
      <c r="U243" s="149">
        <v>0</v>
      </c>
      <c r="V243" s="152">
        <v>43451</v>
      </c>
      <c r="W243" s="152"/>
      <c r="X243" s="152"/>
      <c r="Y243" s="142"/>
      <c r="Z243" s="142"/>
      <c r="AA243" s="153"/>
      <c r="AB243" s="142" t="s">
        <v>963</v>
      </c>
      <c r="AC243" s="142"/>
      <c r="AD243" s="142"/>
      <c r="AE243" s="142"/>
      <c r="AF243" s="154">
        <f t="shared" si="21"/>
        <v>0</v>
      </c>
      <c r="AG243" s="155"/>
      <c r="AH243" s="155" t="b">
        <f t="shared" si="25"/>
        <v>0</v>
      </c>
      <c r="AI243" s="156"/>
      <c r="AJ243" s="158"/>
      <c r="AK243" s="156"/>
    </row>
    <row r="244" spans="1:37" s="157" customFormat="1" ht="44.25" customHeight="1" thickBot="1" x14ac:dyDescent="0.3">
      <c r="A244" s="142">
        <v>243</v>
      </c>
      <c r="B244" s="142">
        <v>2018</v>
      </c>
      <c r="C244" s="143" t="s">
        <v>1021</v>
      </c>
      <c r="D244" s="142">
        <v>6</v>
      </c>
      <c r="E244" s="143" t="str">
        <f>IF(D244=1,'Tipo '!$B$2,IF(D244=2,'Tipo '!$B$3,IF(D244=3,'Tipo '!$B$4,IF(D244=4,'Tipo '!$B$5,IF(D244=5,'Tipo '!$B$6,IF(D244=6,'Tipo '!$B$7,IF(D244=7,'Tipo '!$B$8,IF(D244=8,'Tipo '!$B$9,IF(D244=9,'Tipo '!$B$10,IF(D244=10,'Tipo '!$B$11,IF(D244=11,'Tipo '!$B$12,IF(D244=12,'Tipo '!$B$13,IF(D244=13,'Tipo '!$B$14,IF(D244=14,'Tipo '!$B$15,IF(D244=15,'Tipo '!$B$16,IF(D244=16,'Tipo '!$B$17,IF(D244=17,'Tipo '!$B$18,IF(D244=18,'Tipo '!$B$19,IF(D244=19,'Tipo '!$B$20,IF(D244=20,'Tipo '!$B$21,"No ha seleccionado un tipo de contrato válido"))))))))))))))))))))</f>
        <v>COMPRAVENTA DE BIENES MUEBLES</v>
      </c>
      <c r="F244" s="143" t="s">
        <v>108</v>
      </c>
      <c r="G244" s="143" t="s">
        <v>122</v>
      </c>
      <c r="H244" s="144" t="s">
        <v>512</v>
      </c>
      <c r="I244" s="144" t="s">
        <v>162</v>
      </c>
      <c r="J244" s="145">
        <v>0</v>
      </c>
      <c r="K244" s="146" t="str">
        <f>IF(J244=1,'Equivalencia BH-BMPT'!$D$2,IF(J244=2,'Equivalencia BH-BMPT'!$D$3,IF(J244=3,'Equivalencia BH-BMPT'!$D$4,IF(J244=4,'Equivalencia BH-BMPT'!$D$5,IF(J244=5,'Equivalencia BH-BMPT'!$D$6,IF(J244=6,'Equivalencia BH-BMPT'!$D$7,IF(J244=7,'Equivalencia BH-BMPT'!$D$8,IF(J244=8,'Equivalencia BH-BMPT'!$D$9,IF(J244=9,'Equivalencia BH-BMPT'!$D$10,IF(J244=10,'Equivalencia BH-BMPT'!$D$11,IF(J244=11,'Equivalencia BH-BMPT'!$D$12,IF(J244=12,'Equivalencia BH-BMPT'!$D$13,IF(J244=13,'Equivalencia BH-BMPT'!$D$14,IF(J244=14,'Equivalencia BH-BMPT'!$D$15,IF(J244=15,'Equivalencia BH-BMPT'!$D$16,IF(J244=16,'Equivalencia BH-BMPT'!$D$17,IF(J244=17,'Equivalencia BH-BMPT'!$D$18,IF(J244=18,'Equivalencia BH-BMPT'!$D$19,IF(J244=19,'Equivalencia BH-BMPT'!$D$20,IF(J244=20,'Equivalencia BH-BMPT'!$D$21,IF(J244=21,'Equivalencia BH-BMPT'!$D$22,IF(J244=22,'Equivalencia BH-BMPT'!$D$23,IF(J244=23,'Equivalencia BH-BMPT'!#REF!,IF(J244=24,'Equivalencia BH-BMPT'!$D$25,IF(J244=25,'Equivalencia BH-BMPT'!$D$26,IF(J244=26,'Equivalencia BH-BMPT'!$D$27,IF(J244=27,'Equivalencia BH-BMPT'!$D$28,IF(J244=28,'Equivalencia BH-BMPT'!$D$29,IF(J244=29,'Equivalencia BH-BMPT'!$D$30,IF(J244=30,'Equivalencia BH-BMPT'!$D$31,IF(J244=31,'Equivalencia BH-BMPT'!$D$32,IF(J244=32,'Equivalencia BH-BMPT'!$D$33,IF(J244=33,'Equivalencia BH-BMPT'!$D$34,IF(J244=34,'Equivalencia BH-BMPT'!$D$35,IF(J244=35,'Equivalencia BH-BMPT'!$D$36,IF(J244=36,'Equivalencia BH-BMPT'!$D$37,IF(J244=37,'Equivalencia BH-BMPT'!$D$38,IF(J244=38,'Equivalencia BH-BMPT'!#REF!,IF(J244=39,'Equivalencia BH-BMPT'!$D$40,IF(J244=40,'Equivalencia BH-BMPT'!$D$41,IF(J244=41,'Equivalencia BH-BMPT'!$D$42,IF(J244=42,'Equivalencia BH-BMPT'!$D$43,IF(J244=43,'Equivalencia BH-BMPT'!$D$44,IF(J244=44,'Equivalencia BH-BMPT'!$D$45,IF(J244=45,'Equivalencia BH-BMPT'!$D$46,"No ha seleccionado un número de programa")))))))))))))))))))))))))))))))))))))))))))))</f>
        <v>No ha seleccionado un número de programa</v>
      </c>
      <c r="L244" s="147" t="s">
        <v>290</v>
      </c>
      <c r="M244" s="142">
        <v>9007414970</v>
      </c>
      <c r="N244" s="148" t="s">
        <v>727</v>
      </c>
      <c r="O244" s="149">
        <v>31000000</v>
      </c>
      <c r="P244" s="150"/>
      <c r="Q244" s="151"/>
      <c r="R244" s="151"/>
      <c r="S244" s="151"/>
      <c r="T244" s="149">
        <v>31000000</v>
      </c>
      <c r="U244" s="149">
        <v>0</v>
      </c>
      <c r="V244" s="152">
        <v>43461</v>
      </c>
      <c r="W244" s="152"/>
      <c r="X244" s="152"/>
      <c r="Y244" s="142"/>
      <c r="Z244" s="142"/>
      <c r="AA244" s="153"/>
      <c r="AB244" s="142" t="s">
        <v>963</v>
      </c>
      <c r="AC244" s="142"/>
      <c r="AD244" s="142"/>
      <c r="AE244" s="142"/>
      <c r="AF244" s="154">
        <f t="shared" ref="AF244" si="28">SUM(U244/T244)</f>
        <v>0</v>
      </c>
      <c r="AG244" s="155"/>
      <c r="AH244" s="155" t="b">
        <f t="shared" si="25"/>
        <v>1</v>
      </c>
      <c r="AI244" s="156"/>
      <c r="AJ244" s="158"/>
      <c r="AK244" s="156"/>
    </row>
    <row r="245" spans="1:37" s="157" customFormat="1" ht="44.25" customHeight="1" thickBot="1" x14ac:dyDescent="0.3">
      <c r="A245" s="142">
        <v>244</v>
      </c>
      <c r="B245" s="142">
        <v>2018</v>
      </c>
      <c r="C245" s="143" t="s">
        <v>1022</v>
      </c>
      <c r="D245" s="142">
        <v>1</v>
      </c>
      <c r="E245" s="143" t="str">
        <f>IF(D245=1,'Tipo '!$B$2,IF(D245=2,'Tipo '!$B$3,IF(D245=3,'Tipo '!$B$4,IF(D245=4,'Tipo '!$B$5,IF(D245=5,'Tipo '!$B$6,IF(D245=6,'Tipo '!$B$7,IF(D245=7,'Tipo '!$B$8,IF(D245=8,'Tipo '!$B$9,IF(D245=9,'Tipo '!$B$10,IF(D245=10,'Tipo '!$B$11,IF(D245=11,'Tipo '!$B$12,IF(D245=12,'Tipo '!$B$13,IF(D245=13,'Tipo '!$B$14,IF(D245=14,'Tipo '!$B$15,IF(D245=15,'Tipo '!$B$16,IF(D245=16,'Tipo '!$B$17,IF(D245=17,'Tipo '!$B$18,IF(D245=18,'Tipo '!$B$19,IF(D245=19,'Tipo '!$B$20,IF(D245=20,'Tipo '!$B$21,"No ha seleccionado un tipo de contrato válido"))))))))))))))))))))</f>
        <v>OBRA PÚBLICA</v>
      </c>
      <c r="F245" s="143" t="s">
        <v>105</v>
      </c>
      <c r="G245" s="143" t="s">
        <v>121</v>
      </c>
      <c r="H245" s="144" t="s">
        <v>500</v>
      </c>
      <c r="I245" s="144" t="s">
        <v>163</v>
      </c>
      <c r="J245" s="145">
        <v>4</v>
      </c>
      <c r="K245" s="146" t="str">
        <f>IF(J245=1,'Equivalencia BH-BMPT'!$D$2,IF(J245=2,'Equivalencia BH-BMPT'!$D$3,IF(J245=3,'Equivalencia BH-BMPT'!$D$4,IF(J245=4,'Equivalencia BH-BMPT'!$D$5,IF(J245=5,'Equivalencia BH-BMPT'!$D$6,IF(J245=6,'Equivalencia BH-BMPT'!$D$7,IF(J245=7,'Equivalencia BH-BMPT'!$D$8,IF(J245=8,'Equivalencia BH-BMPT'!$D$9,IF(J245=9,'Equivalencia BH-BMPT'!$D$10,IF(J245=10,'Equivalencia BH-BMPT'!$D$11,IF(J245=11,'Equivalencia BH-BMPT'!$D$12,IF(J245=12,'Equivalencia BH-BMPT'!$D$13,IF(J245=13,'Equivalencia BH-BMPT'!$D$14,IF(J245=14,'Equivalencia BH-BMPT'!$D$15,IF(J245=15,'Equivalencia BH-BMPT'!$D$16,IF(J245=16,'Equivalencia BH-BMPT'!$D$17,IF(J245=17,'Equivalencia BH-BMPT'!$D$18,IF(J245=18,'Equivalencia BH-BMPT'!$D$19,IF(J245=19,'Equivalencia BH-BMPT'!$D$20,IF(J245=20,'Equivalencia BH-BMPT'!$D$21,IF(J245=21,'Equivalencia BH-BMPT'!$D$22,IF(J245=22,'Equivalencia BH-BMPT'!$D$23,IF(J245=23,'Equivalencia BH-BMPT'!#REF!,IF(J245=24,'Equivalencia BH-BMPT'!$D$25,IF(J245=25,'Equivalencia BH-BMPT'!$D$26,IF(J245=26,'Equivalencia BH-BMPT'!$D$27,IF(J245=27,'Equivalencia BH-BMPT'!$D$28,IF(J245=28,'Equivalencia BH-BMPT'!$D$29,IF(J245=29,'Equivalencia BH-BMPT'!$D$30,IF(J245=30,'Equivalencia BH-BMPT'!$D$31,IF(J245=31,'Equivalencia BH-BMPT'!$D$32,IF(J245=32,'Equivalencia BH-BMPT'!$D$33,IF(J245=33,'Equivalencia BH-BMPT'!$D$34,IF(J245=34,'Equivalencia BH-BMPT'!$D$35,IF(J245=35,'Equivalencia BH-BMPT'!$D$36,IF(J245=36,'Equivalencia BH-BMPT'!$D$37,IF(J245=37,'Equivalencia BH-BMPT'!$D$38,IF(J245=38,'Equivalencia BH-BMPT'!#REF!,IF(J245=39,'Equivalencia BH-BMPT'!$D$40,IF(J245=40,'Equivalencia BH-BMPT'!$D$41,IF(J245=41,'Equivalencia BH-BMPT'!$D$42,IF(J245=42,'Equivalencia BH-BMPT'!$D$43,IF(J245=43,'Equivalencia BH-BMPT'!$D$44,IF(J245=44,'Equivalencia BH-BMPT'!$D$45,IF(J245=45,'Equivalencia BH-BMPT'!$D$46,"No ha seleccionado un número de programa")))))))))))))))))))))))))))))))))))))))))))))</f>
        <v>Familias protegidas y adaptadas al cambio climático</v>
      </c>
      <c r="L245" s="147" t="s">
        <v>754</v>
      </c>
      <c r="M245" s="142">
        <v>900359095</v>
      </c>
      <c r="N245" s="148" t="s">
        <v>728</v>
      </c>
      <c r="O245" s="149">
        <v>899446132</v>
      </c>
      <c r="P245" s="150"/>
      <c r="Q245" s="151"/>
      <c r="R245" s="151"/>
      <c r="S245" s="151"/>
      <c r="T245" s="149">
        <f t="shared" ref="T245:T253" si="29">$O245+$S245</f>
        <v>899446132</v>
      </c>
      <c r="U245" s="149">
        <v>0</v>
      </c>
      <c r="V245" s="152">
        <v>43451</v>
      </c>
      <c r="W245" s="152"/>
      <c r="X245" s="152"/>
      <c r="Y245" s="142"/>
      <c r="Z245" s="142"/>
      <c r="AA245" s="153"/>
      <c r="AB245" s="142" t="s">
        <v>963</v>
      </c>
      <c r="AC245" s="142"/>
      <c r="AD245" s="142"/>
      <c r="AE245" s="142"/>
      <c r="AF245" s="154">
        <f t="shared" si="21"/>
        <v>0</v>
      </c>
      <c r="AG245" s="155"/>
      <c r="AH245" s="155" t="b">
        <f t="shared" si="25"/>
        <v>0</v>
      </c>
      <c r="AI245" s="156"/>
      <c r="AJ245" s="158"/>
      <c r="AK245" s="156"/>
    </row>
    <row r="246" spans="1:37" s="157" customFormat="1" ht="44.25" customHeight="1" thickBot="1" x14ac:dyDescent="0.3">
      <c r="A246" s="142">
        <v>245</v>
      </c>
      <c r="B246" s="142">
        <v>2018</v>
      </c>
      <c r="C246" s="143" t="s">
        <v>1023</v>
      </c>
      <c r="D246" s="142">
        <v>4</v>
      </c>
      <c r="E246" s="143" t="str">
        <f>IF(D246=1,'Tipo '!$B$2,IF(D246=2,'Tipo '!$B$3,IF(D246=3,'Tipo '!$B$4,IF(D246=4,'Tipo '!$B$5,IF(D246=5,'Tipo '!$B$6,IF(D246=6,'Tipo '!$B$7,IF(D246=7,'Tipo '!$B$8,IF(D246=8,'Tipo '!$B$9,IF(D246=9,'Tipo '!$B$10,IF(D246=10,'Tipo '!$B$11,IF(D246=11,'Tipo '!$B$12,IF(D246=12,'Tipo '!$B$13,IF(D246=13,'Tipo '!$B$14,IF(D246=14,'Tipo '!$B$15,IF(D246=15,'Tipo '!$B$16,IF(D246=16,'Tipo '!$B$17,IF(D246=17,'Tipo '!$B$18,IF(D246=18,'Tipo '!$B$19,IF(D246=19,'Tipo '!$B$20,IF(D246=20,'Tipo '!$B$21,"No ha seleccionado un tipo de contrato válido"))))))))))))))))))))</f>
        <v>CONTRATOS DE PRESTACIÓN DE SERVICIOS</v>
      </c>
      <c r="F246" s="143" t="s">
        <v>105</v>
      </c>
      <c r="G246" s="143" t="s">
        <v>121</v>
      </c>
      <c r="H246" s="144" t="s">
        <v>501</v>
      </c>
      <c r="I246" s="144" t="s">
        <v>163</v>
      </c>
      <c r="J246" s="145">
        <v>2</v>
      </c>
      <c r="K246" s="146" t="str">
        <f>IF(J246=1,'Equivalencia BH-BMPT'!$D$2,IF(J246=2,'Equivalencia BH-BMPT'!$D$3,IF(J246=3,'Equivalencia BH-BMPT'!$D$4,IF(J246=4,'Equivalencia BH-BMPT'!$D$5,IF(J246=5,'Equivalencia BH-BMPT'!$D$6,IF(J246=6,'Equivalencia BH-BMPT'!$D$7,IF(J246=7,'Equivalencia BH-BMPT'!$D$8,IF(J246=8,'Equivalencia BH-BMPT'!$D$9,IF(J246=9,'Equivalencia BH-BMPT'!$D$10,IF(J246=10,'Equivalencia BH-BMPT'!$D$11,IF(J246=11,'Equivalencia BH-BMPT'!$D$12,IF(J246=12,'Equivalencia BH-BMPT'!$D$13,IF(J246=13,'Equivalencia BH-BMPT'!$D$14,IF(J246=14,'Equivalencia BH-BMPT'!$D$15,IF(J246=15,'Equivalencia BH-BMPT'!$D$16,IF(J246=16,'Equivalencia BH-BMPT'!$D$17,IF(J246=17,'Equivalencia BH-BMPT'!$D$18,IF(J246=18,'Equivalencia BH-BMPT'!$D$19,IF(J246=19,'Equivalencia BH-BMPT'!$D$20,IF(J246=20,'Equivalencia BH-BMPT'!$D$21,IF(J246=21,'Equivalencia BH-BMPT'!$D$22,IF(J246=22,'Equivalencia BH-BMPT'!$D$23,IF(J246=23,'Equivalencia BH-BMPT'!#REF!,IF(J246=24,'Equivalencia BH-BMPT'!$D$25,IF(J246=25,'Equivalencia BH-BMPT'!$D$26,IF(J246=26,'Equivalencia BH-BMPT'!$D$27,IF(J246=27,'Equivalencia BH-BMPT'!$D$28,IF(J246=28,'Equivalencia BH-BMPT'!$D$29,IF(J246=29,'Equivalencia BH-BMPT'!$D$30,IF(J246=30,'Equivalencia BH-BMPT'!$D$31,IF(J246=31,'Equivalencia BH-BMPT'!$D$32,IF(J246=32,'Equivalencia BH-BMPT'!$D$33,IF(J246=33,'Equivalencia BH-BMPT'!$D$34,IF(J246=34,'Equivalencia BH-BMPT'!$D$35,IF(J246=35,'Equivalencia BH-BMPT'!$D$36,IF(J246=36,'Equivalencia BH-BMPT'!$D$37,IF(J246=37,'Equivalencia BH-BMPT'!$D$38,IF(J246=38,'Equivalencia BH-BMPT'!#REF!,IF(J246=39,'Equivalencia BH-BMPT'!$D$40,IF(J246=40,'Equivalencia BH-BMPT'!$D$41,IF(J246=41,'Equivalencia BH-BMPT'!$D$42,IF(J246=42,'Equivalencia BH-BMPT'!$D$43,IF(J246=43,'Equivalencia BH-BMPT'!$D$44,IF(J246=44,'Equivalencia BH-BMPT'!$D$45,IF(J246=45,'Equivalencia BH-BMPT'!$D$46,"No ha seleccionado un número de programa")))))))))))))))))))))))))))))))))))))))))))))</f>
        <v>Desarrollo integral desde la gestación hasta la adolescencia</v>
      </c>
      <c r="L246" s="147" t="s">
        <v>752</v>
      </c>
      <c r="M246" s="142">
        <v>900019885</v>
      </c>
      <c r="N246" s="148" t="s">
        <v>729</v>
      </c>
      <c r="O246" s="149">
        <v>459931240</v>
      </c>
      <c r="P246" s="150"/>
      <c r="Q246" s="151"/>
      <c r="R246" s="151"/>
      <c r="S246" s="151"/>
      <c r="T246" s="149">
        <f t="shared" si="29"/>
        <v>459931240</v>
      </c>
      <c r="U246" s="149">
        <v>0</v>
      </c>
      <c r="V246" s="152">
        <v>43461</v>
      </c>
      <c r="W246" s="152"/>
      <c r="X246" s="152"/>
      <c r="Y246" s="142"/>
      <c r="Z246" s="142"/>
      <c r="AA246" s="153"/>
      <c r="AB246" s="142" t="s">
        <v>963</v>
      </c>
      <c r="AC246" s="142"/>
      <c r="AD246" s="142"/>
      <c r="AE246" s="142"/>
      <c r="AF246" s="154">
        <f t="shared" si="21"/>
        <v>0</v>
      </c>
      <c r="AG246" s="155"/>
      <c r="AH246" s="155" t="b">
        <f t="shared" si="25"/>
        <v>0</v>
      </c>
      <c r="AI246" s="156"/>
      <c r="AJ246" s="158"/>
      <c r="AK246" s="156"/>
    </row>
    <row r="247" spans="1:37" s="157" customFormat="1" ht="44.25" customHeight="1" thickBot="1" x14ac:dyDescent="0.3">
      <c r="A247" s="142">
        <v>246</v>
      </c>
      <c r="B247" s="142">
        <v>2018</v>
      </c>
      <c r="C247" s="143" t="s">
        <v>1024</v>
      </c>
      <c r="D247" s="142">
        <v>4</v>
      </c>
      <c r="E247" s="143" t="str">
        <f>IF(D247=1,'Tipo '!$B$2,IF(D247=2,'Tipo '!$B$3,IF(D247=3,'Tipo '!$B$4,IF(D247=4,'Tipo '!$B$5,IF(D247=5,'Tipo '!$B$6,IF(D247=6,'Tipo '!$B$7,IF(D247=7,'Tipo '!$B$8,IF(D247=8,'Tipo '!$B$9,IF(D247=9,'Tipo '!$B$10,IF(D247=10,'Tipo '!$B$11,IF(D247=11,'Tipo '!$B$12,IF(D247=12,'Tipo '!$B$13,IF(D247=13,'Tipo '!$B$14,IF(D247=14,'Tipo '!$B$15,IF(D247=15,'Tipo '!$B$16,IF(D247=16,'Tipo '!$B$17,IF(D247=17,'Tipo '!$B$18,IF(D247=18,'Tipo '!$B$19,IF(D247=19,'Tipo '!$B$20,IF(D247=20,'Tipo '!$B$21,"No ha seleccionado un tipo de contrato válido"))))))))))))))))))))</f>
        <v>CONTRATOS DE PRESTACIÓN DE SERVICIOS</v>
      </c>
      <c r="F247" s="143" t="s">
        <v>105</v>
      </c>
      <c r="G247" s="143" t="s">
        <v>121</v>
      </c>
      <c r="H247" s="144" t="s">
        <v>502</v>
      </c>
      <c r="I247" s="144" t="s">
        <v>163</v>
      </c>
      <c r="J247" s="145">
        <v>38</v>
      </c>
      <c r="K247" s="146" t="e">
        <f>IF(J247=1,'Equivalencia BH-BMPT'!$D$2,IF(J247=2,'Equivalencia BH-BMPT'!$D$3,IF(J247=3,'Equivalencia BH-BMPT'!$D$4,IF(J247=4,'Equivalencia BH-BMPT'!$D$5,IF(J247=5,'Equivalencia BH-BMPT'!$D$6,IF(J247=6,'Equivalencia BH-BMPT'!$D$7,IF(J247=7,'Equivalencia BH-BMPT'!$D$8,IF(J247=8,'Equivalencia BH-BMPT'!$D$9,IF(J247=9,'Equivalencia BH-BMPT'!$D$10,IF(J247=10,'Equivalencia BH-BMPT'!$D$11,IF(J247=11,'Equivalencia BH-BMPT'!$D$12,IF(J247=12,'Equivalencia BH-BMPT'!$D$13,IF(J247=13,'Equivalencia BH-BMPT'!$D$14,IF(J247=14,'Equivalencia BH-BMPT'!$D$15,IF(J247=15,'Equivalencia BH-BMPT'!$D$16,IF(J247=16,'Equivalencia BH-BMPT'!$D$17,IF(J247=17,'Equivalencia BH-BMPT'!$D$18,IF(J247=18,'Equivalencia BH-BMPT'!$D$19,IF(J247=19,'Equivalencia BH-BMPT'!$D$20,IF(J247=20,'Equivalencia BH-BMPT'!$D$21,IF(J247=21,'Equivalencia BH-BMPT'!$D$22,IF(J247=22,'Equivalencia BH-BMPT'!$D$23,IF(J247=23,'Equivalencia BH-BMPT'!#REF!,IF(J247=24,'Equivalencia BH-BMPT'!$D$25,IF(J247=25,'Equivalencia BH-BMPT'!$D$26,IF(J247=26,'Equivalencia BH-BMPT'!$D$27,IF(J247=27,'Equivalencia BH-BMPT'!$D$28,IF(J247=28,'Equivalencia BH-BMPT'!$D$29,IF(J247=29,'Equivalencia BH-BMPT'!$D$30,IF(J247=30,'Equivalencia BH-BMPT'!$D$31,IF(J247=31,'Equivalencia BH-BMPT'!$D$32,IF(J247=32,'Equivalencia BH-BMPT'!$D$33,IF(J247=33,'Equivalencia BH-BMPT'!$D$34,IF(J247=34,'Equivalencia BH-BMPT'!$D$35,IF(J247=35,'Equivalencia BH-BMPT'!$D$36,IF(J247=36,'Equivalencia BH-BMPT'!$D$37,IF(J247=37,'Equivalencia BH-BMPT'!$D$38,IF(J247=38,'Equivalencia BH-BMPT'!#REF!,IF(J247=39,'Equivalencia BH-BMPT'!$D$40,IF(J247=40,'Equivalencia BH-BMPT'!$D$41,IF(J247=41,'Equivalencia BH-BMPT'!$D$42,IF(J247=42,'Equivalencia BH-BMPT'!$D$43,IF(J247=43,'Equivalencia BH-BMPT'!$D$44,IF(J247=44,'Equivalencia BH-BMPT'!$D$45,IF(J247=45,'Equivalencia BH-BMPT'!$D$46,"No ha seleccionado un número de programa")))))))))))))))))))))))))))))))))))))))))))))</f>
        <v>#REF!</v>
      </c>
      <c r="L247" s="147" t="s">
        <v>760</v>
      </c>
      <c r="M247" s="142">
        <v>901039835</v>
      </c>
      <c r="N247" s="148" t="s">
        <v>730</v>
      </c>
      <c r="O247" s="149">
        <v>1550000000</v>
      </c>
      <c r="P247" s="150"/>
      <c r="Q247" s="151"/>
      <c r="R247" s="151"/>
      <c r="S247" s="151"/>
      <c r="T247" s="149">
        <f t="shared" si="29"/>
        <v>1550000000</v>
      </c>
      <c r="U247" s="149">
        <v>0</v>
      </c>
      <c r="V247" s="152">
        <v>43461</v>
      </c>
      <c r="W247" s="152"/>
      <c r="X247" s="152"/>
      <c r="Y247" s="142"/>
      <c r="Z247" s="142"/>
      <c r="AA247" s="153"/>
      <c r="AB247" s="142" t="s">
        <v>963</v>
      </c>
      <c r="AC247" s="142"/>
      <c r="AD247" s="142"/>
      <c r="AE247" s="142"/>
      <c r="AF247" s="154">
        <f t="shared" si="21"/>
        <v>0</v>
      </c>
      <c r="AG247" s="155"/>
      <c r="AH247" s="155" t="b">
        <f t="shared" si="25"/>
        <v>0</v>
      </c>
      <c r="AI247" s="156"/>
      <c r="AJ247" s="158"/>
      <c r="AK247" s="156"/>
    </row>
    <row r="248" spans="1:37" s="157" customFormat="1" ht="44.25" customHeight="1" thickBot="1" x14ac:dyDescent="0.3">
      <c r="A248" s="142">
        <v>247</v>
      </c>
      <c r="B248" s="142">
        <v>2018</v>
      </c>
      <c r="C248" s="143" t="s">
        <v>1025</v>
      </c>
      <c r="D248" s="142">
        <v>4</v>
      </c>
      <c r="E248" s="143" t="str">
        <f>IF(D248=1,'Tipo '!$B$2,IF(D248=2,'Tipo '!$B$3,IF(D248=3,'Tipo '!$B$4,IF(D248=4,'Tipo '!$B$5,IF(D248=5,'Tipo '!$B$6,IF(D248=6,'Tipo '!$B$7,IF(D248=7,'Tipo '!$B$8,IF(D248=8,'Tipo '!$B$9,IF(D248=9,'Tipo '!$B$10,IF(D248=10,'Tipo '!$B$11,IF(D248=11,'Tipo '!$B$12,IF(D248=12,'Tipo '!$B$13,IF(D248=13,'Tipo '!$B$14,IF(D248=14,'Tipo '!$B$15,IF(D248=15,'Tipo '!$B$16,IF(D248=16,'Tipo '!$B$17,IF(D248=17,'Tipo '!$B$18,IF(D248=18,'Tipo '!$B$19,IF(D248=19,'Tipo '!$B$20,IF(D248=20,'Tipo '!$B$21,"No ha seleccionado un tipo de contrato válido"))))))))))))))))))))</f>
        <v>CONTRATOS DE PRESTACIÓN DE SERVICIOS</v>
      </c>
      <c r="F248" s="143" t="s">
        <v>108</v>
      </c>
      <c r="G248" s="143" t="s">
        <v>125</v>
      </c>
      <c r="H248" s="144" t="s">
        <v>503</v>
      </c>
      <c r="I248" s="144" t="s">
        <v>163</v>
      </c>
      <c r="J248" s="145">
        <v>19</v>
      </c>
      <c r="K248" s="146" t="str">
        <f>IF(J248=1,'Equivalencia BH-BMPT'!$D$2,IF(J248=2,'Equivalencia BH-BMPT'!$D$3,IF(J248=3,'Equivalencia BH-BMPT'!$D$4,IF(J248=4,'Equivalencia BH-BMPT'!$D$5,IF(J248=5,'Equivalencia BH-BMPT'!$D$6,IF(J248=6,'Equivalencia BH-BMPT'!$D$7,IF(J248=7,'Equivalencia BH-BMPT'!$D$8,IF(J248=8,'Equivalencia BH-BMPT'!$D$9,IF(J248=9,'Equivalencia BH-BMPT'!$D$10,IF(J248=10,'Equivalencia BH-BMPT'!$D$11,IF(J248=11,'Equivalencia BH-BMPT'!$D$12,IF(J248=12,'Equivalencia BH-BMPT'!$D$13,IF(J248=13,'Equivalencia BH-BMPT'!$D$14,IF(J248=14,'Equivalencia BH-BMPT'!$D$15,IF(J248=15,'Equivalencia BH-BMPT'!$D$16,IF(J248=16,'Equivalencia BH-BMPT'!$D$17,IF(J248=17,'Equivalencia BH-BMPT'!$D$18,IF(J248=18,'Equivalencia BH-BMPT'!$D$19,IF(J248=19,'Equivalencia BH-BMPT'!$D$20,IF(J248=20,'Equivalencia BH-BMPT'!$D$21,IF(J248=21,'Equivalencia BH-BMPT'!$D$22,IF(J248=22,'Equivalencia BH-BMPT'!$D$23,IF(J248=23,'Equivalencia BH-BMPT'!#REF!,IF(J248=24,'Equivalencia BH-BMPT'!$D$25,IF(J248=25,'Equivalencia BH-BMPT'!$D$26,IF(J248=26,'Equivalencia BH-BMPT'!$D$27,IF(J248=27,'Equivalencia BH-BMPT'!$D$28,IF(J248=28,'Equivalencia BH-BMPT'!$D$29,IF(J248=29,'Equivalencia BH-BMPT'!$D$30,IF(J248=30,'Equivalencia BH-BMPT'!$D$31,IF(J248=31,'Equivalencia BH-BMPT'!$D$32,IF(J248=32,'Equivalencia BH-BMPT'!$D$33,IF(J248=33,'Equivalencia BH-BMPT'!$D$34,IF(J248=34,'Equivalencia BH-BMPT'!$D$35,IF(J248=35,'Equivalencia BH-BMPT'!$D$36,IF(J248=36,'Equivalencia BH-BMPT'!$D$37,IF(J248=37,'Equivalencia BH-BMPT'!$D$38,IF(J248=38,'Equivalencia BH-BMPT'!#REF!,IF(J248=39,'Equivalencia BH-BMPT'!$D$40,IF(J248=40,'Equivalencia BH-BMPT'!$D$41,IF(J248=41,'Equivalencia BH-BMPT'!$D$42,IF(J248=42,'Equivalencia BH-BMPT'!$D$43,IF(J248=43,'Equivalencia BH-BMPT'!$D$44,IF(J248=44,'Equivalencia BH-BMPT'!$D$45,IF(J248=45,'Equivalencia BH-BMPT'!$D$46,"No ha seleccionado un número de programa")))))))))))))))))))))))))))))))))))))))))))))</f>
        <v>Seguridad y convivencia para todos</v>
      </c>
      <c r="L248" s="147" t="s">
        <v>759</v>
      </c>
      <c r="M248" s="142">
        <v>830143378</v>
      </c>
      <c r="N248" s="148" t="s">
        <v>731</v>
      </c>
      <c r="O248" s="149">
        <v>102265752</v>
      </c>
      <c r="P248" s="150"/>
      <c r="Q248" s="151"/>
      <c r="R248" s="151"/>
      <c r="S248" s="151"/>
      <c r="T248" s="149">
        <f t="shared" si="29"/>
        <v>102265752</v>
      </c>
      <c r="U248" s="149">
        <v>0</v>
      </c>
      <c r="V248" s="152">
        <v>43461</v>
      </c>
      <c r="W248" s="152"/>
      <c r="X248" s="152"/>
      <c r="Y248" s="142"/>
      <c r="Z248" s="142"/>
      <c r="AA248" s="153"/>
      <c r="AB248" s="142" t="s">
        <v>963</v>
      </c>
      <c r="AC248" s="142"/>
      <c r="AD248" s="142"/>
      <c r="AE248" s="142"/>
      <c r="AF248" s="154">
        <f t="shared" si="21"/>
        <v>0</v>
      </c>
      <c r="AG248" s="155"/>
      <c r="AH248" s="155" t="b">
        <f t="shared" si="25"/>
        <v>0</v>
      </c>
      <c r="AI248" s="156"/>
      <c r="AJ248" s="158"/>
      <c r="AK248" s="156"/>
    </row>
    <row r="249" spans="1:37" s="157" customFormat="1" ht="44.25" customHeight="1" thickBot="1" x14ac:dyDescent="0.3">
      <c r="A249" s="142">
        <v>248</v>
      </c>
      <c r="B249" s="142">
        <v>2018</v>
      </c>
      <c r="C249" s="143" t="s">
        <v>1026</v>
      </c>
      <c r="D249" s="142">
        <v>4</v>
      </c>
      <c r="E249" s="143" t="str">
        <f>IF(D249=1,'Tipo '!$B$2,IF(D249=2,'Tipo '!$B$3,IF(D249=3,'Tipo '!$B$4,IF(D249=4,'Tipo '!$B$5,IF(D249=5,'Tipo '!$B$6,IF(D249=6,'Tipo '!$B$7,IF(D249=7,'Tipo '!$B$8,IF(D249=8,'Tipo '!$B$9,IF(D249=9,'Tipo '!$B$10,IF(D249=10,'Tipo '!$B$11,IF(D249=11,'Tipo '!$B$12,IF(D249=12,'Tipo '!$B$13,IF(D249=13,'Tipo '!$B$14,IF(D249=14,'Tipo '!$B$15,IF(D249=15,'Tipo '!$B$16,IF(D249=16,'Tipo '!$B$17,IF(D249=17,'Tipo '!$B$18,IF(D249=18,'Tipo '!$B$19,IF(D249=19,'Tipo '!$B$20,IF(D249=20,'Tipo '!$B$21,"No ha seleccionado un tipo de contrato válido"))))))))))))))))))))</f>
        <v>CONTRATOS DE PRESTACIÓN DE SERVICIOS</v>
      </c>
      <c r="F249" s="143" t="s">
        <v>108</v>
      </c>
      <c r="G249" s="143" t="s">
        <v>125</v>
      </c>
      <c r="H249" s="144" t="s">
        <v>504</v>
      </c>
      <c r="I249" s="144" t="s">
        <v>163</v>
      </c>
      <c r="J249" s="145">
        <v>11</v>
      </c>
      <c r="K249" s="146" t="str">
        <f>IF(J249=1,'Equivalencia BH-BMPT'!$D$2,IF(J249=2,'Equivalencia BH-BMPT'!$D$3,IF(J249=3,'Equivalencia BH-BMPT'!$D$4,IF(J249=4,'Equivalencia BH-BMPT'!$D$5,IF(J249=5,'Equivalencia BH-BMPT'!$D$6,IF(J249=6,'Equivalencia BH-BMPT'!$D$7,IF(J249=7,'Equivalencia BH-BMPT'!$D$8,IF(J249=8,'Equivalencia BH-BMPT'!$D$9,IF(J249=9,'Equivalencia BH-BMPT'!$D$10,IF(J249=10,'Equivalencia BH-BMPT'!$D$11,IF(J249=11,'Equivalencia BH-BMPT'!$D$12,IF(J249=12,'Equivalencia BH-BMPT'!$D$13,IF(J249=13,'Equivalencia BH-BMPT'!$D$14,IF(J249=14,'Equivalencia BH-BMPT'!$D$15,IF(J249=15,'Equivalencia BH-BMPT'!$D$16,IF(J249=16,'Equivalencia BH-BMPT'!$D$17,IF(J249=17,'Equivalencia BH-BMPT'!$D$18,IF(J249=18,'Equivalencia BH-BMPT'!$D$19,IF(J249=19,'Equivalencia BH-BMPT'!$D$20,IF(J249=20,'Equivalencia BH-BMPT'!$D$21,IF(J249=21,'Equivalencia BH-BMPT'!$D$22,IF(J249=22,'Equivalencia BH-BMPT'!$D$23,IF(J249=23,'Equivalencia BH-BMPT'!#REF!,IF(J249=24,'Equivalencia BH-BMPT'!$D$25,IF(J249=25,'Equivalencia BH-BMPT'!$D$26,IF(J249=26,'Equivalencia BH-BMPT'!$D$27,IF(J249=27,'Equivalencia BH-BMPT'!$D$28,IF(J249=28,'Equivalencia BH-BMPT'!$D$29,IF(J249=29,'Equivalencia BH-BMPT'!$D$30,IF(J249=30,'Equivalencia BH-BMPT'!$D$31,IF(J249=31,'Equivalencia BH-BMPT'!$D$32,IF(J249=32,'Equivalencia BH-BMPT'!$D$33,IF(J249=33,'Equivalencia BH-BMPT'!$D$34,IF(J249=34,'Equivalencia BH-BMPT'!$D$35,IF(J249=35,'Equivalencia BH-BMPT'!$D$36,IF(J249=36,'Equivalencia BH-BMPT'!$D$37,IF(J249=37,'Equivalencia BH-BMPT'!$D$38,IF(J249=38,'Equivalencia BH-BMPT'!#REF!,IF(J249=39,'Equivalencia BH-BMPT'!$D$40,IF(J249=40,'Equivalencia BH-BMPT'!$D$41,IF(J249=41,'Equivalencia BH-BMPT'!$D$42,IF(J249=42,'Equivalencia BH-BMPT'!$D$43,IF(J249=43,'Equivalencia BH-BMPT'!$D$44,IF(J249=44,'Equivalencia BH-BMPT'!$D$45,IF(J249=45,'Equivalencia BH-BMPT'!$D$46,"No ha seleccionado un número de programa")))))))))))))))))))))))))))))))))))))))))))))</f>
        <v>Mejores oportunidades para el desarrollo a través de la cultura, la recreación y el deporte</v>
      </c>
      <c r="L249" s="147" t="s">
        <v>756</v>
      </c>
      <c r="M249" s="142">
        <v>900710156</v>
      </c>
      <c r="N249" s="148" t="s">
        <v>732</v>
      </c>
      <c r="O249" s="149">
        <v>96733903</v>
      </c>
      <c r="P249" s="150"/>
      <c r="Q249" s="151"/>
      <c r="R249" s="151"/>
      <c r="S249" s="151"/>
      <c r="T249" s="149">
        <f t="shared" si="29"/>
        <v>96733903</v>
      </c>
      <c r="U249" s="149">
        <v>0</v>
      </c>
      <c r="V249" s="152">
        <v>43462</v>
      </c>
      <c r="W249" s="152"/>
      <c r="X249" s="152"/>
      <c r="Y249" s="142"/>
      <c r="Z249" s="142"/>
      <c r="AA249" s="153"/>
      <c r="AB249" s="142" t="s">
        <v>963</v>
      </c>
      <c r="AC249" s="142"/>
      <c r="AD249" s="142"/>
      <c r="AE249" s="142"/>
      <c r="AF249" s="154">
        <f t="shared" si="21"/>
        <v>0</v>
      </c>
      <c r="AG249" s="155"/>
      <c r="AH249" s="155" t="b">
        <f t="shared" si="25"/>
        <v>0</v>
      </c>
      <c r="AI249" s="156"/>
      <c r="AJ249" s="158"/>
      <c r="AK249" s="156"/>
    </row>
    <row r="250" spans="1:37" s="157" customFormat="1" ht="44.25" customHeight="1" thickBot="1" x14ac:dyDescent="0.3">
      <c r="A250" s="142">
        <v>249</v>
      </c>
      <c r="B250" s="142">
        <v>2018</v>
      </c>
      <c r="C250" s="143" t="s">
        <v>1027</v>
      </c>
      <c r="D250" s="142">
        <v>4</v>
      </c>
      <c r="E250" s="143" t="str">
        <f>IF(D250=1,'Tipo '!$B$2,IF(D250=2,'Tipo '!$B$3,IF(D250=3,'Tipo '!$B$4,IF(D250=4,'Tipo '!$B$5,IF(D250=5,'Tipo '!$B$6,IF(D250=6,'Tipo '!$B$7,IF(D250=7,'Tipo '!$B$8,IF(D250=8,'Tipo '!$B$9,IF(D250=9,'Tipo '!$B$10,IF(D250=10,'Tipo '!$B$11,IF(D250=11,'Tipo '!$B$12,IF(D250=12,'Tipo '!$B$13,IF(D250=13,'Tipo '!$B$14,IF(D250=14,'Tipo '!$B$15,IF(D250=15,'Tipo '!$B$16,IF(D250=16,'Tipo '!$B$17,IF(D250=17,'Tipo '!$B$18,IF(D250=18,'Tipo '!$B$19,IF(D250=19,'Tipo '!$B$20,IF(D250=20,'Tipo '!$B$21,"No ha seleccionado un tipo de contrato válido"))))))))))))))))))))</f>
        <v>CONTRATOS DE PRESTACIÓN DE SERVICIOS</v>
      </c>
      <c r="F250" s="143" t="s">
        <v>105</v>
      </c>
      <c r="G250" s="143" t="s">
        <v>121</v>
      </c>
      <c r="H250" s="144" t="s">
        <v>505</v>
      </c>
      <c r="I250" s="144" t="s">
        <v>163</v>
      </c>
      <c r="J250" s="145">
        <v>11</v>
      </c>
      <c r="K250" s="146" t="str">
        <f>IF(J250=1,'Equivalencia BH-BMPT'!$D$2,IF(J250=2,'Equivalencia BH-BMPT'!$D$3,IF(J250=3,'Equivalencia BH-BMPT'!$D$4,IF(J250=4,'Equivalencia BH-BMPT'!$D$5,IF(J250=5,'Equivalencia BH-BMPT'!$D$6,IF(J250=6,'Equivalencia BH-BMPT'!$D$7,IF(J250=7,'Equivalencia BH-BMPT'!$D$8,IF(J250=8,'Equivalencia BH-BMPT'!$D$9,IF(J250=9,'Equivalencia BH-BMPT'!$D$10,IF(J250=10,'Equivalencia BH-BMPT'!$D$11,IF(J250=11,'Equivalencia BH-BMPT'!$D$12,IF(J250=12,'Equivalencia BH-BMPT'!$D$13,IF(J250=13,'Equivalencia BH-BMPT'!$D$14,IF(J250=14,'Equivalencia BH-BMPT'!$D$15,IF(J250=15,'Equivalencia BH-BMPT'!$D$16,IF(J250=16,'Equivalencia BH-BMPT'!$D$17,IF(J250=17,'Equivalencia BH-BMPT'!$D$18,IF(J250=18,'Equivalencia BH-BMPT'!$D$19,IF(J250=19,'Equivalencia BH-BMPT'!$D$20,IF(J250=20,'Equivalencia BH-BMPT'!$D$21,IF(J250=21,'Equivalencia BH-BMPT'!$D$22,IF(J250=22,'Equivalencia BH-BMPT'!$D$23,IF(J250=23,'Equivalencia BH-BMPT'!#REF!,IF(J250=24,'Equivalencia BH-BMPT'!$D$25,IF(J250=25,'Equivalencia BH-BMPT'!$D$26,IF(J250=26,'Equivalencia BH-BMPT'!$D$27,IF(J250=27,'Equivalencia BH-BMPT'!$D$28,IF(J250=28,'Equivalencia BH-BMPT'!$D$29,IF(J250=29,'Equivalencia BH-BMPT'!$D$30,IF(J250=30,'Equivalencia BH-BMPT'!$D$31,IF(J250=31,'Equivalencia BH-BMPT'!$D$32,IF(J250=32,'Equivalencia BH-BMPT'!$D$33,IF(J250=33,'Equivalencia BH-BMPT'!$D$34,IF(J250=34,'Equivalencia BH-BMPT'!$D$35,IF(J250=35,'Equivalencia BH-BMPT'!$D$36,IF(J250=36,'Equivalencia BH-BMPT'!$D$37,IF(J250=37,'Equivalencia BH-BMPT'!$D$38,IF(J250=38,'Equivalencia BH-BMPT'!#REF!,IF(J250=39,'Equivalencia BH-BMPT'!$D$40,IF(J250=40,'Equivalencia BH-BMPT'!$D$41,IF(J250=41,'Equivalencia BH-BMPT'!$D$42,IF(J250=42,'Equivalencia BH-BMPT'!$D$43,IF(J250=43,'Equivalencia BH-BMPT'!$D$44,IF(J250=44,'Equivalencia BH-BMPT'!$D$45,IF(J250=45,'Equivalencia BH-BMPT'!$D$46,"No ha seleccionado un número de programa")))))))))))))))))))))))))))))))))))))))))))))</f>
        <v>Mejores oportunidades para el desarrollo a través de la cultura, la recreación y el deporte</v>
      </c>
      <c r="L250" s="147" t="s">
        <v>756</v>
      </c>
      <c r="M250" s="142">
        <v>900558252</v>
      </c>
      <c r="N250" s="148" t="s">
        <v>733</v>
      </c>
      <c r="O250" s="149">
        <v>670495177</v>
      </c>
      <c r="P250" s="150"/>
      <c r="Q250" s="151"/>
      <c r="R250" s="151"/>
      <c r="S250" s="151"/>
      <c r="T250" s="149">
        <f t="shared" si="29"/>
        <v>670495177</v>
      </c>
      <c r="U250" s="149">
        <v>0</v>
      </c>
      <c r="V250" s="152">
        <v>43461</v>
      </c>
      <c r="W250" s="152"/>
      <c r="X250" s="152"/>
      <c r="Y250" s="142"/>
      <c r="Z250" s="142"/>
      <c r="AA250" s="153"/>
      <c r="AB250" s="142" t="s">
        <v>963</v>
      </c>
      <c r="AC250" s="142"/>
      <c r="AD250" s="142"/>
      <c r="AE250" s="142"/>
      <c r="AF250" s="154">
        <f t="shared" si="21"/>
        <v>0</v>
      </c>
      <c r="AG250" s="155"/>
      <c r="AH250" s="155" t="b">
        <f t="shared" si="25"/>
        <v>0</v>
      </c>
      <c r="AI250" s="156"/>
      <c r="AJ250" s="158"/>
      <c r="AK250" s="156"/>
    </row>
    <row r="251" spans="1:37" s="157" customFormat="1" ht="44.25" customHeight="1" thickBot="1" x14ac:dyDescent="0.3">
      <c r="A251" s="142">
        <v>250</v>
      </c>
      <c r="B251" s="142">
        <v>2018</v>
      </c>
      <c r="C251" s="143" t="s">
        <v>1028</v>
      </c>
      <c r="D251" s="142">
        <v>3</v>
      </c>
      <c r="E251" s="143" t="str">
        <f>IF(D251=1,'Tipo '!$B$2,IF(D251=2,'Tipo '!$B$3,IF(D251=3,'Tipo '!$B$4,IF(D251=4,'Tipo '!$B$5,IF(D251=5,'Tipo '!$B$6,IF(D251=6,'Tipo '!$B$7,IF(D251=7,'Tipo '!$B$8,IF(D251=8,'Tipo '!$B$9,IF(D251=9,'Tipo '!$B$10,IF(D251=10,'Tipo '!$B$11,IF(D251=11,'Tipo '!$B$12,IF(D251=12,'Tipo '!$B$13,IF(D251=13,'Tipo '!$B$14,IF(D251=14,'Tipo '!$B$15,IF(D251=15,'Tipo '!$B$16,IF(D251=16,'Tipo '!$B$17,IF(D251=17,'Tipo '!$B$18,IF(D251=18,'Tipo '!$B$19,IF(D251=19,'Tipo '!$B$20,IF(D251=20,'Tipo '!$B$21,"No ha seleccionado un tipo de contrato válido"))))))))))))))))))))</f>
        <v>INTERVENTORÍA</v>
      </c>
      <c r="F251" s="143" t="s">
        <v>223</v>
      </c>
      <c r="G251" s="143" t="s">
        <v>121</v>
      </c>
      <c r="H251" s="144" t="s">
        <v>506</v>
      </c>
      <c r="I251" s="144" t="s">
        <v>163</v>
      </c>
      <c r="J251" s="145">
        <v>17</v>
      </c>
      <c r="K251" s="146" t="str">
        <f>IF(J251=1,'Equivalencia BH-BMPT'!$D$2,IF(J251=2,'Equivalencia BH-BMPT'!$D$3,IF(J251=3,'Equivalencia BH-BMPT'!$D$4,IF(J251=4,'Equivalencia BH-BMPT'!$D$5,IF(J251=5,'Equivalencia BH-BMPT'!$D$6,IF(J251=6,'Equivalencia BH-BMPT'!$D$7,IF(J251=7,'Equivalencia BH-BMPT'!$D$8,IF(J251=8,'Equivalencia BH-BMPT'!$D$9,IF(J251=9,'Equivalencia BH-BMPT'!$D$10,IF(J251=10,'Equivalencia BH-BMPT'!$D$11,IF(J251=11,'Equivalencia BH-BMPT'!$D$12,IF(J251=12,'Equivalencia BH-BMPT'!$D$13,IF(J251=13,'Equivalencia BH-BMPT'!$D$14,IF(J251=14,'Equivalencia BH-BMPT'!$D$15,IF(J251=15,'Equivalencia BH-BMPT'!$D$16,IF(J251=16,'Equivalencia BH-BMPT'!$D$17,IF(J251=17,'Equivalencia BH-BMPT'!$D$18,IF(J251=18,'Equivalencia BH-BMPT'!$D$19,IF(J251=19,'Equivalencia BH-BMPT'!$D$20,IF(J251=20,'Equivalencia BH-BMPT'!$D$21,IF(J251=21,'Equivalencia BH-BMPT'!$D$22,IF(J251=22,'Equivalencia BH-BMPT'!$D$23,IF(J251=23,'Equivalencia BH-BMPT'!#REF!,IF(J251=24,'Equivalencia BH-BMPT'!$D$25,IF(J251=25,'Equivalencia BH-BMPT'!$D$26,IF(J251=26,'Equivalencia BH-BMPT'!$D$27,IF(J251=27,'Equivalencia BH-BMPT'!$D$28,IF(J251=28,'Equivalencia BH-BMPT'!$D$29,IF(J251=29,'Equivalencia BH-BMPT'!$D$30,IF(J251=30,'Equivalencia BH-BMPT'!$D$31,IF(J251=31,'Equivalencia BH-BMPT'!$D$32,IF(J251=32,'Equivalencia BH-BMPT'!$D$33,IF(J251=33,'Equivalencia BH-BMPT'!$D$34,IF(J251=34,'Equivalencia BH-BMPT'!$D$35,IF(J251=35,'Equivalencia BH-BMPT'!$D$36,IF(J251=36,'Equivalencia BH-BMPT'!$D$37,IF(J251=37,'Equivalencia BH-BMPT'!$D$38,IF(J251=38,'Equivalencia BH-BMPT'!#REF!,IF(J251=39,'Equivalencia BH-BMPT'!$D$40,IF(J251=40,'Equivalencia BH-BMPT'!$D$41,IF(J251=41,'Equivalencia BH-BMPT'!$D$42,IF(J251=42,'Equivalencia BH-BMPT'!$D$43,IF(J251=43,'Equivalencia BH-BMPT'!$D$44,IF(J251=44,'Equivalencia BH-BMPT'!$D$45,IF(J251=45,'Equivalencia BH-BMPT'!$D$46,"No ha seleccionado un número de programa")))))))))))))))))))))))))))))))))))))))))))))</f>
        <v>Espacio público, derecho de todos</v>
      </c>
      <c r="L251" s="147" t="s">
        <v>757</v>
      </c>
      <c r="M251" s="142">
        <v>8305151175</v>
      </c>
      <c r="N251" s="148" t="s">
        <v>734</v>
      </c>
      <c r="O251" s="149">
        <v>639684998</v>
      </c>
      <c r="P251" s="150"/>
      <c r="Q251" s="151"/>
      <c r="R251" s="151"/>
      <c r="S251" s="151"/>
      <c r="T251" s="149">
        <f t="shared" si="29"/>
        <v>639684998</v>
      </c>
      <c r="U251" s="149">
        <v>0</v>
      </c>
      <c r="V251" s="152">
        <v>43462</v>
      </c>
      <c r="W251" s="152"/>
      <c r="X251" s="152"/>
      <c r="Y251" s="142"/>
      <c r="Z251" s="142"/>
      <c r="AA251" s="153"/>
      <c r="AB251" s="142" t="s">
        <v>963</v>
      </c>
      <c r="AC251" s="142"/>
      <c r="AD251" s="142"/>
      <c r="AE251" s="142"/>
      <c r="AF251" s="154">
        <f t="shared" si="21"/>
        <v>0</v>
      </c>
      <c r="AG251" s="155"/>
      <c r="AH251" s="155" t="b">
        <f t="shared" si="25"/>
        <v>0</v>
      </c>
      <c r="AI251" s="156"/>
      <c r="AJ251" s="158"/>
      <c r="AK251" s="156"/>
    </row>
    <row r="252" spans="1:37" s="157" customFormat="1" ht="72" customHeight="1" thickBot="1" x14ac:dyDescent="0.3">
      <c r="A252" s="142">
        <v>251</v>
      </c>
      <c r="B252" s="142">
        <v>2018</v>
      </c>
      <c r="C252" s="143" t="s">
        <v>1029</v>
      </c>
      <c r="D252" s="142">
        <v>6</v>
      </c>
      <c r="E252" s="143" t="str">
        <f>IF(D252=1,'Tipo '!$B$2,IF(D252=2,'Tipo '!$B$3,IF(D252=3,'Tipo '!$B$4,IF(D252=4,'Tipo '!$B$5,IF(D252=5,'Tipo '!$B$6,IF(D252=6,'Tipo '!$B$7,IF(D252=7,'Tipo '!$B$8,IF(D252=8,'Tipo '!$B$9,IF(D252=9,'Tipo '!$B$10,IF(D252=10,'Tipo '!$B$11,IF(D252=11,'Tipo '!$B$12,IF(D252=12,'Tipo '!$B$13,IF(D252=13,'Tipo '!$B$14,IF(D252=14,'Tipo '!$B$15,IF(D252=15,'Tipo '!$B$16,IF(D252=16,'Tipo '!$B$17,IF(D252=17,'Tipo '!$B$18,IF(D252=18,'Tipo '!$B$19,IF(D252=19,'Tipo '!$B$20,IF(D252=20,'Tipo '!$B$21,"No ha seleccionado un tipo de contrato válido"))))))))))))))))))))</f>
        <v>COMPRAVENTA DE BIENES MUEBLES</v>
      </c>
      <c r="F252" s="143" t="s">
        <v>105</v>
      </c>
      <c r="G252" s="143" t="s">
        <v>121</v>
      </c>
      <c r="H252" s="144" t="s">
        <v>507</v>
      </c>
      <c r="I252" s="144" t="s">
        <v>163</v>
      </c>
      <c r="J252" s="145">
        <v>3</v>
      </c>
      <c r="K252" s="146" t="str">
        <f>IF(J252=1,'Equivalencia BH-BMPT'!$D$2,IF(J252=2,'Equivalencia BH-BMPT'!$D$3,IF(J252=3,'Equivalencia BH-BMPT'!$D$4,IF(J252=4,'Equivalencia BH-BMPT'!$D$5,IF(J252=5,'Equivalencia BH-BMPT'!$D$6,IF(J252=6,'Equivalencia BH-BMPT'!$D$7,IF(J252=7,'Equivalencia BH-BMPT'!$D$8,IF(J252=8,'Equivalencia BH-BMPT'!$D$9,IF(J252=9,'Equivalencia BH-BMPT'!$D$10,IF(J252=10,'Equivalencia BH-BMPT'!$D$11,IF(J252=11,'Equivalencia BH-BMPT'!$D$12,IF(J252=12,'Equivalencia BH-BMPT'!$D$13,IF(J252=13,'Equivalencia BH-BMPT'!$D$14,IF(J252=14,'Equivalencia BH-BMPT'!$D$15,IF(J252=15,'Equivalencia BH-BMPT'!$D$16,IF(J252=16,'Equivalencia BH-BMPT'!$D$17,IF(J252=17,'Equivalencia BH-BMPT'!$D$18,IF(J252=18,'Equivalencia BH-BMPT'!$D$19,IF(J252=19,'Equivalencia BH-BMPT'!$D$20,IF(J252=20,'Equivalencia BH-BMPT'!$D$21,IF(J252=21,'Equivalencia BH-BMPT'!$D$22,IF(J252=22,'Equivalencia BH-BMPT'!$D$23,IF(J252=23,'Equivalencia BH-BMPT'!#REF!,IF(J252=24,'Equivalencia BH-BMPT'!$D$25,IF(J252=25,'Equivalencia BH-BMPT'!$D$26,IF(J252=26,'Equivalencia BH-BMPT'!$D$27,IF(J252=27,'Equivalencia BH-BMPT'!$D$28,IF(J252=28,'Equivalencia BH-BMPT'!$D$29,IF(J252=29,'Equivalencia BH-BMPT'!$D$30,IF(J252=30,'Equivalencia BH-BMPT'!$D$31,IF(J252=31,'Equivalencia BH-BMPT'!$D$32,IF(J252=32,'Equivalencia BH-BMPT'!$D$33,IF(J252=33,'Equivalencia BH-BMPT'!$D$34,IF(J252=34,'Equivalencia BH-BMPT'!$D$35,IF(J252=35,'Equivalencia BH-BMPT'!$D$36,IF(J252=36,'Equivalencia BH-BMPT'!$D$37,IF(J252=37,'Equivalencia BH-BMPT'!$D$38,IF(J252=38,'Equivalencia BH-BMPT'!#REF!,IF(J252=39,'Equivalencia BH-BMPT'!$D$40,IF(J252=40,'Equivalencia BH-BMPT'!$D$41,IF(J252=41,'Equivalencia BH-BMPT'!$D$42,IF(J252=42,'Equivalencia BH-BMPT'!$D$43,IF(J252=43,'Equivalencia BH-BMPT'!$D$44,IF(J252=44,'Equivalencia BH-BMPT'!$D$45,IF(J252=45,'Equivalencia BH-BMPT'!$D$46,"No ha seleccionado un número de programa")))))))))))))))))))))))))))))))))))))))))))))</f>
        <v>Igualdad y autonomía para una Bogotá incluyente</v>
      </c>
      <c r="L252" s="147" t="s">
        <v>753</v>
      </c>
      <c r="M252" s="142">
        <v>830147758</v>
      </c>
      <c r="N252" s="148" t="s">
        <v>735</v>
      </c>
      <c r="O252" s="149">
        <v>2185000000</v>
      </c>
      <c r="P252" s="150"/>
      <c r="Q252" s="151"/>
      <c r="R252" s="151"/>
      <c r="S252" s="151"/>
      <c r="T252" s="149">
        <f t="shared" si="29"/>
        <v>2185000000</v>
      </c>
      <c r="U252" s="149">
        <v>0</v>
      </c>
      <c r="V252" s="152">
        <v>43462</v>
      </c>
      <c r="W252" s="152"/>
      <c r="X252" s="152"/>
      <c r="Y252" s="142"/>
      <c r="Z252" s="142"/>
      <c r="AA252" s="153"/>
      <c r="AB252" s="142" t="s">
        <v>963</v>
      </c>
      <c r="AC252" s="142"/>
      <c r="AD252" s="142"/>
      <c r="AE252" s="142"/>
      <c r="AF252" s="154">
        <f t="shared" si="21"/>
        <v>0</v>
      </c>
      <c r="AG252" s="155"/>
      <c r="AH252" s="155" t="b">
        <f t="shared" si="25"/>
        <v>0</v>
      </c>
      <c r="AI252" s="156"/>
      <c r="AJ252" s="158"/>
      <c r="AK252" s="156"/>
    </row>
    <row r="253" spans="1:37" s="157" customFormat="1" ht="44.25" customHeight="1" thickBot="1" x14ac:dyDescent="0.3">
      <c r="A253" s="142">
        <v>252</v>
      </c>
      <c r="B253" s="142">
        <v>2018</v>
      </c>
      <c r="C253" s="143" t="s">
        <v>1030</v>
      </c>
      <c r="D253" s="142">
        <v>4</v>
      </c>
      <c r="E253" s="143" t="str">
        <f>IF(D253=1,'Tipo '!$B$2,IF(D253=2,'Tipo '!$B$3,IF(D253=3,'Tipo '!$B$4,IF(D253=4,'Tipo '!$B$5,IF(D253=5,'Tipo '!$B$6,IF(D253=6,'Tipo '!$B$7,IF(D253=7,'Tipo '!$B$8,IF(D253=8,'Tipo '!$B$9,IF(D253=9,'Tipo '!$B$10,IF(D253=10,'Tipo '!$B$11,IF(D253=11,'Tipo '!$B$12,IF(D253=12,'Tipo '!$B$13,IF(D253=13,'Tipo '!$B$14,IF(D253=14,'Tipo '!$B$15,IF(D253=15,'Tipo '!$B$16,IF(D253=16,'Tipo '!$B$17,IF(D253=17,'Tipo '!$B$18,IF(D253=18,'Tipo '!$B$19,IF(D253=19,'Tipo '!$B$20,IF(D253=20,'Tipo '!$B$21,"No ha seleccionado un tipo de contrato válido"))))))))))))))))))))</f>
        <v>CONTRATOS DE PRESTACIÓN DE SERVICIOS</v>
      </c>
      <c r="F253" s="143" t="s">
        <v>105</v>
      </c>
      <c r="G253" s="143" t="s">
        <v>121</v>
      </c>
      <c r="H253" s="144" t="s">
        <v>508</v>
      </c>
      <c r="I253" s="144" t="s">
        <v>163</v>
      </c>
      <c r="J253" s="145">
        <v>45</v>
      </c>
      <c r="K253" s="146" t="str">
        <f>IF(J253=1,'Equivalencia BH-BMPT'!$D$2,IF(J253=2,'Equivalencia BH-BMPT'!$D$3,IF(J253=3,'Equivalencia BH-BMPT'!$D$4,IF(J253=4,'Equivalencia BH-BMPT'!$D$5,IF(J253=5,'Equivalencia BH-BMPT'!$D$6,IF(J253=6,'Equivalencia BH-BMPT'!$D$7,IF(J253=7,'Equivalencia BH-BMPT'!$D$8,IF(J253=8,'Equivalencia BH-BMPT'!$D$9,IF(J253=9,'Equivalencia BH-BMPT'!$D$10,IF(J253=10,'Equivalencia BH-BMPT'!$D$11,IF(J253=11,'Equivalencia BH-BMPT'!$D$12,IF(J253=12,'Equivalencia BH-BMPT'!$D$13,IF(J253=13,'Equivalencia BH-BMPT'!$D$14,IF(J253=14,'Equivalencia BH-BMPT'!$D$15,IF(J253=15,'Equivalencia BH-BMPT'!$D$16,IF(J253=16,'Equivalencia BH-BMPT'!$D$17,IF(J253=17,'Equivalencia BH-BMPT'!$D$18,IF(J253=18,'Equivalencia BH-BMPT'!$D$19,IF(J253=19,'Equivalencia BH-BMPT'!$D$20,IF(J253=20,'Equivalencia BH-BMPT'!$D$21,IF(J253=21,'Equivalencia BH-BMPT'!$D$22,IF(J253=22,'Equivalencia BH-BMPT'!$D$23,IF(J253=23,'Equivalencia BH-BMPT'!#REF!,IF(J253=24,'Equivalencia BH-BMPT'!$D$25,IF(J253=25,'Equivalencia BH-BMPT'!$D$26,IF(J253=26,'Equivalencia BH-BMPT'!$D$27,IF(J253=27,'Equivalencia BH-BMPT'!$D$28,IF(J253=28,'Equivalencia BH-BMPT'!$D$29,IF(J253=29,'Equivalencia BH-BMPT'!$D$30,IF(J253=30,'Equivalencia BH-BMPT'!$D$31,IF(J253=31,'Equivalencia BH-BMPT'!$D$32,IF(J253=32,'Equivalencia BH-BMPT'!$D$33,IF(J253=33,'Equivalencia BH-BMPT'!$D$34,IF(J253=34,'Equivalencia BH-BMPT'!$D$35,IF(J253=35,'Equivalencia BH-BMPT'!$D$36,IF(J253=36,'Equivalencia BH-BMPT'!$D$37,IF(J253=37,'Equivalencia BH-BMPT'!$D$38,IF(J253=38,'Equivalencia BH-BMPT'!#REF!,IF(J253=39,'Equivalencia BH-BMPT'!$D$40,IF(J253=40,'Equivalencia BH-BMPT'!$D$41,IF(J253=41,'Equivalencia BH-BMPT'!$D$42,IF(J253=42,'Equivalencia BH-BMPT'!$D$43,IF(J253=43,'Equivalencia BH-BMPT'!$D$44,IF(J253=44,'Equivalencia BH-BMPT'!$D$45,IF(J253=45,'Equivalencia BH-BMPT'!$D$46,"No ha seleccionado un número de programa")))))))))))))))))))))))))))))))))))))))))))))</f>
        <v>Gobernanza e influencia local, regional e internacional</v>
      </c>
      <c r="L253" s="147" t="s">
        <v>285</v>
      </c>
      <c r="M253" s="142">
        <v>900175374</v>
      </c>
      <c r="N253" s="148" t="s">
        <v>736</v>
      </c>
      <c r="O253" s="149">
        <v>999999963</v>
      </c>
      <c r="P253" s="150"/>
      <c r="Q253" s="151"/>
      <c r="R253" s="151"/>
      <c r="S253" s="151"/>
      <c r="T253" s="149">
        <f t="shared" si="29"/>
        <v>999999963</v>
      </c>
      <c r="U253" s="149">
        <v>0</v>
      </c>
      <c r="V253" s="152">
        <v>43462</v>
      </c>
      <c r="W253" s="152"/>
      <c r="X253" s="152"/>
      <c r="Y253" s="142"/>
      <c r="Z253" s="142"/>
      <c r="AA253" s="153"/>
      <c r="AB253" s="142" t="s">
        <v>963</v>
      </c>
      <c r="AC253" s="142"/>
      <c r="AD253" s="142"/>
      <c r="AE253" s="142"/>
      <c r="AF253" s="154">
        <f t="shared" si="21"/>
        <v>0</v>
      </c>
      <c r="AG253" s="155"/>
      <c r="AH253" s="155" t="b">
        <f t="shared" si="25"/>
        <v>0</v>
      </c>
      <c r="AI253" s="156"/>
      <c r="AJ253" s="158"/>
      <c r="AK253" s="156"/>
    </row>
    <row r="254" spans="1:37" s="157" customFormat="1" ht="44.25" customHeight="1" thickBot="1" x14ac:dyDescent="0.3">
      <c r="A254" s="142">
        <v>253</v>
      </c>
      <c r="B254" s="142">
        <v>2018</v>
      </c>
      <c r="C254" s="143" t="s">
        <v>1031</v>
      </c>
      <c r="D254" s="142">
        <v>4</v>
      </c>
      <c r="E254" s="143" t="str">
        <f>IF(D254=1,'Tipo '!$B$2,IF(D254=2,'Tipo '!$B$3,IF(D254=3,'Tipo '!$B$4,IF(D254=4,'Tipo '!$B$5,IF(D254=5,'Tipo '!$B$6,IF(D254=6,'Tipo '!$B$7,IF(D254=7,'Tipo '!$B$8,IF(D254=8,'Tipo '!$B$9,IF(D254=9,'Tipo '!$B$10,IF(D254=10,'Tipo '!$B$11,IF(D254=11,'Tipo '!$B$12,IF(D254=12,'Tipo '!$B$13,IF(D254=13,'Tipo '!$B$14,IF(D254=14,'Tipo '!$B$15,IF(D254=15,'Tipo '!$B$16,IF(D254=16,'Tipo '!$B$17,IF(D254=17,'Tipo '!$B$18,IF(D254=18,'Tipo '!$B$19,IF(D254=19,'Tipo '!$B$20,IF(D254=20,'Tipo '!$B$21,"No ha seleccionado un tipo de contrato válido"))))))))))))))))))))</f>
        <v>CONTRATOS DE PRESTACIÓN DE SERVICIOS</v>
      </c>
      <c r="F254" s="143" t="s">
        <v>104</v>
      </c>
      <c r="G254" s="143" t="s">
        <v>121</v>
      </c>
      <c r="H254" s="144" t="s">
        <v>509</v>
      </c>
      <c r="I254" s="144" t="s">
        <v>162</v>
      </c>
      <c r="J254" s="145">
        <v>0</v>
      </c>
      <c r="K254" s="146" t="str">
        <f>IF(J254=1,'Equivalencia BH-BMPT'!$D$2,IF(J254=2,'Equivalencia BH-BMPT'!$D$3,IF(J254=3,'Equivalencia BH-BMPT'!$D$4,IF(J254=4,'Equivalencia BH-BMPT'!$D$5,IF(J254=5,'Equivalencia BH-BMPT'!$D$6,IF(J254=6,'Equivalencia BH-BMPT'!$D$7,IF(J254=7,'Equivalencia BH-BMPT'!$D$8,IF(J254=8,'Equivalencia BH-BMPT'!$D$9,IF(J254=9,'Equivalencia BH-BMPT'!$D$10,IF(J254=10,'Equivalencia BH-BMPT'!$D$11,IF(J254=11,'Equivalencia BH-BMPT'!$D$12,IF(J254=12,'Equivalencia BH-BMPT'!$D$13,IF(J254=13,'Equivalencia BH-BMPT'!$D$14,IF(J254=14,'Equivalencia BH-BMPT'!$D$15,IF(J254=15,'Equivalencia BH-BMPT'!$D$16,IF(J254=16,'Equivalencia BH-BMPT'!$D$17,IF(J254=17,'Equivalencia BH-BMPT'!$D$18,IF(J254=18,'Equivalencia BH-BMPT'!$D$19,IF(J254=19,'Equivalencia BH-BMPT'!$D$20,IF(J254=20,'Equivalencia BH-BMPT'!$D$21,IF(J254=21,'Equivalencia BH-BMPT'!$D$22,IF(J254=22,'Equivalencia BH-BMPT'!$D$23,IF(J254=23,'Equivalencia BH-BMPT'!#REF!,IF(J254=24,'Equivalencia BH-BMPT'!$D$25,IF(J254=25,'Equivalencia BH-BMPT'!$D$26,IF(J254=26,'Equivalencia BH-BMPT'!$D$27,IF(J254=27,'Equivalencia BH-BMPT'!$D$28,IF(J254=28,'Equivalencia BH-BMPT'!$D$29,IF(J254=29,'Equivalencia BH-BMPT'!$D$30,IF(J254=30,'Equivalencia BH-BMPT'!$D$31,IF(J254=31,'Equivalencia BH-BMPT'!$D$32,IF(J254=32,'Equivalencia BH-BMPT'!$D$33,IF(J254=33,'Equivalencia BH-BMPT'!$D$34,IF(J254=34,'Equivalencia BH-BMPT'!$D$35,IF(J254=35,'Equivalencia BH-BMPT'!$D$36,IF(J254=36,'Equivalencia BH-BMPT'!$D$37,IF(J254=37,'Equivalencia BH-BMPT'!$D$38,IF(J254=38,'Equivalencia BH-BMPT'!#REF!,IF(J254=39,'Equivalencia BH-BMPT'!$D$40,IF(J254=40,'Equivalencia BH-BMPT'!$D$41,IF(J254=41,'Equivalencia BH-BMPT'!$D$42,IF(J254=42,'Equivalencia BH-BMPT'!$D$43,IF(J254=43,'Equivalencia BH-BMPT'!$D$44,IF(J254=44,'Equivalencia BH-BMPT'!$D$45,IF(J254=45,'Equivalencia BH-BMPT'!$D$46,"No ha seleccionado un número de programa")))))))))))))))))))))))))))))))))))))))))))))</f>
        <v>No ha seleccionado un número de programa</v>
      </c>
      <c r="L254" s="147" t="s">
        <v>290</v>
      </c>
      <c r="M254" s="142">
        <v>800250589</v>
      </c>
      <c r="N254" s="148" t="s">
        <v>737</v>
      </c>
      <c r="O254" s="149">
        <v>10000000</v>
      </c>
      <c r="P254" s="150"/>
      <c r="Q254" s="151"/>
      <c r="R254" s="151"/>
      <c r="S254" s="151"/>
      <c r="T254" s="149">
        <v>10000000</v>
      </c>
      <c r="U254" s="149">
        <v>0</v>
      </c>
      <c r="V254" s="152">
        <v>43465</v>
      </c>
      <c r="W254" s="152"/>
      <c r="X254" s="152"/>
      <c r="Y254" s="142"/>
      <c r="Z254" s="142"/>
      <c r="AA254" s="153"/>
      <c r="AB254" s="142" t="s">
        <v>963</v>
      </c>
      <c r="AC254" s="142"/>
      <c r="AD254" s="142"/>
      <c r="AE254" s="142"/>
      <c r="AF254" s="154">
        <f t="shared" si="21"/>
        <v>0</v>
      </c>
      <c r="AG254" s="155"/>
      <c r="AH254" s="155" t="b">
        <f t="shared" si="25"/>
        <v>1</v>
      </c>
      <c r="AI254" s="156"/>
      <c r="AJ254" s="158"/>
      <c r="AK254" s="156"/>
    </row>
    <row r="255" spans="1:37" s="157" customFormat="1" ht="44.25" customHeight="1" thickBot="1" x14ac:dyDescent="0.3">
      <c r="A255" s="142">
        <v>254</v>
      </c>
      <c r="B255" s="142">
        <v>2018</v>
      </c>
      <c r="C255" s="143" t="s">
        <v>1032</v>
      </c>
      <c r="D255" s="142">
        <v>2</v>
      </c>
      <c r="E255" s="143" t="str">
        <f>IF(D255=1,'Tipo '!$B$2,IF(D255=2,'Tipo '!$B$3,IF(D255=3,'Tipo '!$B$4,IF(D255=4,'Tipo '!$B$5,IF(D255=5,'Tipo '!$B$6,IF(D255=6,'Tipo '!$B$7,IF(D255=7,'Tipo '!$B$8,IF(D255=8,'Tipo '!$B$9,IF(D255=9,'Tipo '!$B$10,IF(D255=10,'Tipo '!$B$11,IF(D255=11,'Tipo '!$B$12,IF(D255=12,'Tipo '!$B$13,IF(D255=13,'Tipo '!$B$14,IF(D255=14,'Tipo '!$B$15,IF(D255=15,'Tipo '!$B$16,IF(D255=16,'Tipo '!$B$17,IF(D255=17,'Tipo '!$B$18,IF(D255=18,'Tipo '!$B$19,IF(D255=19,'Tipo '!$B$20,IF(D255=20,'Tipo '!$B$21,"No ha seleccionado un tipo de contrato válido"))))))))))))))))))))</f>
        <v>CONSULTORÍA</v>
      </c>
      <c r="F255" s="143" t="s">
        <v>223</v>
      </c>
      <c r="G255" s="143" t="s">
        <v>121</v>
      </c>
      <c r="H255" s="144" t="s">
        <v>510</v>
      </c>
      <c r="I255" s="144" t="s">
        <v>163</v>
      </c>
      <c r="J255" s="145">
        <v>18</v>
      </c>
      <c r="K255" s="146" t="str">
        <f>IF(J255=1,'Equivalencia BH-BMPT'!$D$2,IF(J255=2,'Equivalencia BH-BMPT'!$D$3,IF(J255=3,'Equivalencia BH-BMPT'!$D$4,IF(J255=4,'Equivalencia BH-BMPT'!$D$5,IF(J255=5,'Equivalencia BH-BMPT'!$D$6,IF(J255=6,'Equivalencia BH-BMPT'!$D$7,IF(J255=7,'Equivalencia BH-BMPT'!$D$8,IF(J255=8,'Equivalencia BH-BMPT'!$D$9,IF(J255=9,'Equivalencia BH-BMPT'!$D$10,IF(J255=10,'Equivalencia BH-BMPT'!$D$11,IF(J255=11,'Equivalencia BH-BMPT'!$D$12,IF(J255=12,'Equivalencia BH-BMPT'!$D$13,IF(J255=13,'Equivalencia BH-BMPT'!$D$14,IF(J255=14,'Equivalencia BH-BMPT'!$D$15,IF(J255=15,'Equivalencia BH-BMPT'!$D$16,IF(J255=16,'Equivalencia BH-BMPT'!$D$17,IF(J255=17,'Equivalencia BH-BMPT'!$D$18,IF(J255=18,'Equivalencia BH-BMPT'!$D$19,IF(J255=19,'Equivalencia BH-BMPT'!$D$20,IF(J255=20,'Equivalencia BH-BMPT'!$D$21,IF(J255=21,'Equivalencia BH-BMPT'!$D$22,IF(J255=22,'Equivalencia BH-BMPT'!$D$23,IF(J255=23,'Equivalencia BH-BMPT'!#REF!,IF(J255=24,'Equivalencia BH-BMPT'!$D$25,IF(J255=25,'Equivalencia BH-BMPT'!$D$26,IF(J255=26,'Equivalencia BH-BMPT'!$D$27,IF(J255=27,'Equivalencia BH-BMPT'!$D$28,IF(J255=28,'Equivalencia BH-BMPT'!$D$29,IF(J255=29,'Equivalencia BH-BMPT'!$D$30,IF(J255=30,'Equivalencia BH-BMPT'!$D$31,IF(J255=31,'Equivalencia BH-BMPT'!$D$32,IF(J255=32,'Equivalencia BH-BMPT'!$D$33,IF(J255=33,'Equivalencia BH-BMPT'!$D$34,IF(J255=34,'Equivalencia BH-BMPT'!$D$35,IF(J255=35,'Equivalencia BH-BMPT'!$D$36,IF(J255=36,'Equivalencia BH-BMPT'!$D$37,IF(J255=37,'Equivalencia BH-BMPT'!$D$38,IF(J255=38,'Equivalencia BH-BMPT'!#REF!,IF(J255=39,'Equivalencia BH-BMPT'!$D$40,IF(J255=40,'Equivalencia BH-BMPT'!$D$41,IF(J255=41,'Equivalencia BH-BMPT'!$D$42,IF(J255=42,'Equivalencia BH-BMPT'!$D$43,IF(J255=43,'Equivalencia BH-BMPT'!$D$44,IF(J255=44,'Equivalencia BH-BMPT'!$D$45,IF(J255=45,'Equivalencia BH-BMPT'!$D$46,"No ha seleccionado un número de programa")))))))))))))))))))))))))))))))))))))))))))))</f>
        <v>Mejor movilidad para todos</v>
      </c>
      <c r="L255" s="147" t="s">
        <v>758</v>
      </c>
      <c r="M255" s="142">
        <v>8305045923</v>
      </c>
      <c r="N255" s="148" t="s">
        <v>738</v>
      </c>
      <c r="O255" s="149">
        <v>2268947230</v>
      </c>
      <c r="P255" s="150"/>
      <c r="Q255" s="151"/>
      <c r="R255" s="151"/>
      <c r="S255" s="151"/>
      <c r="T255" s="149">
        <f t="shared" ref="T255:T263" si="30">$O255+$S255</f>
        <v>2268947230</v>
      </c>
      <c r="U255" s="149">
        <v>0</v>
      </c>
      <c r="V255" s="152">
        <v>43462</v>
      </c>
      <c r="W255" s="152"/>
      <c r="X255" s="152"/>
      <c r="Y255" s="142"/>
      <c r="Z255" s="142"/>
      <c r="AA255" s="153"/>
      <c r="AB255" s="142" t="s">
        <v>963</v>
      </c>
      <c r="AC255" s="142"/>
      <c r="AD255" s="142"/>
      <c r="AE255" s="142"/>
      <c r="AF255" s="154">
        <f t="shared" si="21"/>
        <v>0</v>
      </c>
      <c r="AG255" s="155"/>
      <c r="AH255" s="155" t="b">
        <f t="shared" si="25"/>
        <v>0</v>
      </c>
      <c r="AI255" s="156"/>
      <c r="AJ255" s="158"/>
      <c r="AK255" s="156"/>
    </row>
    <row r="256" spans="1:37" s="157" customFormat="1" ht="44.25" customHeight="1" thickBot="1" x14ac:dyDescent="0.3">
      <c r="A256" s="142">
        <v>255</v>
      </c>
      <c r="B256" s="142">
        <v>2018</v>
      </c>
      <c r="C256" s="143" t="s">
        <v>1033</v>
      </c>
      <c r="D256" s="142">
        <v>4</v>
      </c>
      <c r="E256" s="143" t="str">
        <f>IF(D256=1,'Tipo '!$B$2,IF(D256=2,'Tipo '!$B$3,IF(D256=3,'Tipo '!$B$4,IF(D256=4,'Tipo '!$B$5,IF(D256=5,'Tipo '!$B$6,IF(D256=6,'Tipo '!$B$7,IF(D256=7,'Tipo '!$B$8,IF(D256=8,'Tipo '!$B$9,IF(D256=9,'Tipo '!$B$10,IF(D256=10,'Tipo '!$B$11,IF(D256=11,'Tipo '!$B$12,IF(D256=12,'Tipo '!$B$13,IF(D256=13,'Tipo '!$B$14,IF(D256=14,'Tipo '!$B$15,IF(D256=15,'Tipo '!$B$16,IF(D256=16,'Tipo '!$B$17,IF(D256=17,'Tipo '!$B$18,IF(D256=18,'Tipo '!$B$19,IF(D256=19,'Tipo '!$B$20,IF(D256=20,'Tipo '!$B$21,"No ha seleccionado un tipo de contrato válido"))))))))))))))))))))</f>
        <v>CONTRATOS DE PRESTACIÓN DE SERVICIOS</v>
      </c>
      <c r="F256" s="143" t="s">
        <v>105</v>
      </c>
      <c r="G256" s="143" t="s">
        <v>121</v>
      </c>
      <c r="H256" s="144" t="s">
        <v>513</v>
      </c>
      <c r="I256" s="144" t="s">
        <v>163</v>
      </c>
      <c r="J256" s="145">
        <v>19</v>
      </c>
      <c r="K256" s="146" t="str">
        <f>IF(J256=1,'Equivalencia BH-BMPT'!$D$2,IF(J256=2,'Equivalencia BH-BMPT'!$D$3,IF(J256=3,'Equivalencia BH-BMPT'!$D$4,IF(J256=4,'Equivalencia BH-BMPT'!$D$5,IF(J256=5,'Equivalencia BH-BMPT'!$D$6,IF(J256=6,'Equivalencia BH-BMPT'!$D$7,IF(J256=7,'Equivalencia BH-BMPT'!$D$8,IF(J256=8,'Equivalencia BH-BMPT'!$D$9,IF(J256=9,'Equivalencia BH-BMPT'!$D$10,IF(J256=10,'Equivalencia BH-BMPT'!$D$11,IF(J256=11,'Equivalencia BH-BMPT'!$D$12,IF(J256=12,'Equivalencia BH-BMPT'!$D$13,IF(J256=13,'Equivalencia BH-BMPT'!$D$14,IF(J256=14,'Equivalencia BH-BMPT'!$D$15,IF(J256=15,'Equivalencia BH-BMPT'!$D$16,IF(J256=16,'Equivalencia BH-BMPT'!$D$17,IF(J256=17,'Equivalencia BH-BMPT'!$D$18,IF(J256=18,'Equivalencia BH-BMPT'!$D$19,IF(J256=19,'Equivalencia BH-BMPT'!$D$20,IF(J256=20,'Equivalencia BH-BMPT'!$D$21,IF(J256=21,'Equivalencia BH-BMPT'!$D$22,IF(J256=22,'Equivalencia BH-BMPT'!$D$23,IF(J256=23,'Equivalencia BH-BMPT'!#REF!,IF(J256=24,'Equivalencia BH-BMPT'!$D$25,IF(J256=25,'Equivalencia BH-BMPT'!$D$26,IF(J256=26,'Equivalencia BH-BMPT'!$D$27,IF(J256=27,'Equivalencia BH-BMPT'!$D$28,IF(J256=28,'Equivalencia BH-BMPT'!$D$29,IF(J256=29,'Equivalencia BH-BMPT'!$D$30,IF(J256=30,'Equivalencia BH-BMPT'!$D$31,IF(J256=31,'Equivalencia BH-BMPT'!$D$32,IF(J256=32,'Equivalencia BH-BMPT'!$D$33,IF(J256=33,'Equivalencia BH-BMPT'!$D$34,IF(J256=34,'Equivalencia BH-BMPT'!$D$35,IF(J256=35,'Equivalencia BH-BMPT'!$D$36,IF(J256=36,'Equivalencia BH-BMPT'!$D$37,IF(J256=37,'Equivalencia BH-BMPT'!$D$38,IF(J256=38,'Equivalencia BH-BMPT'!#REF!,IF(J256=39,'Equivalencia BH-BMPT'!$D$40,IF(J256=40,'Equivalencia BH-BMPT'!$D$41,IF(J256=41,'Equivalencia BH-BMPT'!$D$42,IF(J256=42,'Equivalencia BH-BMPT'!$D$43,IF(J256=43,'Equivalencia BH-BMPT'!$D$44,IF(J256=44,'Equivalencia BH-BMPT'!$D$45,IF(J256=45,'Equivalencia BH-BMPT'!$D$46,"No ha seleccionado un número de programa")))))))))))))))))))))))))))))))))))))))))))))</f>
        <v>Seguridad y convivencia para todos</v>
      </c>
      <c r="L256" s="147" t="s">
        <v>759</v>
      </c>
      <c r="M256" s="142">
        <v>901039835</v>
      </c>
      <c r="N256" s="148" t="s">
        <v>684</v>
      </c>
      <c r="O256" s="149">
        <v>450000000</v>
      </c>
      <c r="P256" s="150"/>
      <c r="Q256" s="151"/>
      <c r="R256" s="151"/>
      <c r="S256" s="151"/>
      <c r="T256" s="149">
        <f t="shared" si="30"/>
        <v>450000000</v>
      </c>
      <c r="U256" s="149">
        <v>0</v>
      </c>
      <c r="V256" s="152">
        <v>43462</v>
      </c>
      <c r="W256" s="152"/>
      <c r="X256" s="152"/>
      <c r="Y256" s="142"/>
      <c r="Z256" s="142"/>
      <c r="AA256" s="153"/>
      <c r="AB256" s="142" t="s">
        <v>963</v>
      </c>
      <c r="AC256" s="142"/>
      <c r="AD256" s="142"/>
      <c r="AE256" s="142"/>
      <c r="AF256" s="154">
        <f t="shared" si="21"/>
        <v>0</v>
      </c>
      <c r="AG256" s="155"/>
      <c r="AH256" s="155" t="b">
        <f t="shared" si="25"/>
        <v>0</v>
      </c>
      <c r="AI256" s="156"/>
      <c r="AJ256" s="158"/>
      <c r="AK256" s="156"/>
    </row>
    <row r="257" spans="1:37" s="157" customFormat="1" ht="44.25" customHeight="1" thickBot="1" x14ac:dyDescent="0.3">
      <c r="A257" s="142">
        <v>256</v>
      </c>
      <c r="B257" s="142">
        <v>2018</v>
      </c>
      <c r="C257" s="143" t="s">
        <v>1034</v>
      </c>
      <c r="D257" s="142">
        <v>6</v>
      </c>
      <c r="E257" s="143" t="str">
        <f>IF(D257=1,'Tipo '!$B$2,IF(D257=2,'Tipo '!$B$3,IF(D257=3,'Tipo '!$B$4,IF(D257=4,'Tipo '!$B$5,IF(D257=5,'Tipo '!$B$6,IF(D257=6,'Tipo '!$B$7,IF(D257=7,'Tipo '!$B$8,IF(D257=8,'Tipo '!$B$9,IF(D257=9,'Tipo '!$B$10,IF(D257=10,'Tipo '!$B$11,IF(D257=11,'Tipo '!$B$12,IF(D257=12,'Tipo '!$B$13,IF(D257=13,'Tipo '!$B$14,IF(D257=14,'Tipo '!$B$15,IF(D257=15,'Tipo '!$B$16,IF(D257=16,'Tipo '!$B$17,IF(D257=17,'Tipo '!$B$18,IF(D257=18,'Tipo '!$B$19,IF(D257=19,'Tipo '!$B$20,IF(D257=20,'Tipo '!$B$21,"No ha seleccionado un tipo de contrato válido"))))))))))))))))))))</f>
        <v>COMPRAVENTA DE BIENES MUEBLES</v>
      </c>
      <c r="F257" s="143" t="s">
        <v>108</v>
      </c>
      <c r="G257" s="143" t="s">
        <v>122</v>
      </c>
      <c r="H257" s="144" t="s">
        <v>514</v>
      </c>
      <c r="I257" s="144" t="s">
        <v>163</v>
      </c>
      <c r="J257" s="145">
        <v>7</v>
      </c>
      <c r="K257" s="146" t="str">
        <f>IF(J257=1,'Equivalencia BH-BMPT'!$D$2,IF(J257=2,'Equivalencia BH-BMPT'!$D$3,IF(J257=3,'Equivalencia BH-BMPT'!$D$4,IF(J257=4,'Equivalencia BH-BMPT'!$D$5,IF(J257=5,'Equivalencia BH-BMPT'!$D$6,IF(J257=6,'Equivalencia BH-BMPT'!$D$7,IF(J257=7,'Equivalencia BH-BMPT'!$D$8,IF(J257=8,'Equivalencia BH-BMPT'!$D$9,IF(J257=9,'Equivalencia BH-BMPT'!$D$10,IF(J257=10,'Equivalencia BH-BMPT'!$D$11,IF(J257=11,'Equivalencia BH-BMPT'!$D$12,IF(J257=12,'Equivalencia BH-BMPT'!$D$13,IF(J257=13,'Equivalencia BH-BMPT'!$D$14,IF(J257=14,'Equivalencia BH-BMPT'!$D$15,IF(J257=15,'Equivalencia BH-BMPT'!$D$16,IF(J257=16,'Equivalencia BH-BMPT'!$D$17,IF(J257=17,'Equivalencia BH-BMPT'!$D$18,IF(J257=18,'Equivalencia BH-BMPT'!$D$19,IF(J257=19,'Equivalencia BH-BMPT'!$D$20,IF(J257=20,'Equivalencia BH-BMPT'!$D$21,IF(J257=21,'Equivalencia BH-BMPT'!$D$22,IF(J257=22,'Equivalencia BH-BMPT'!$D$23,IF(J257=23,'Equivalencia BH-BMPT'!#REF!,IF(J257=24,'Equivalencia BH-BMPT'!$D$25,IF(J257=25,'Equivalencia BH-BMPT'!$D$26,IF(J257=26,'Equivalencia BH-BMPT'!$D$27,IF(J257=27,'Equivalencia BH-BMPT'!$D$28,IF(J257=28,'Equivalencia BH-BMPT'!$D$29,IF(J257=29,'Equivalencia BH-BMPT'!$D$30,IF(J257=30,'Equivalencia BH-BMPT'!$D$31,IF(J257=31,'Equivalencia BH-BMPT'!$D$32,IF(J257=32,'Equivalencia BH-BMPT'!$D$33,IF(J257=33,'Equivalencia BH-BMPT'!$D$34,IF(J257=34,'Equivalencia BH-BMPT'!$D$35,IF(J257=35,'Equivalencia BH-BMPT'!$D$36,IF(J257=36,'Equivalencia BH-BMPT'!$D$37,IF(J257=37,'Equivalencia BH-BMPT'!$D$38,IF(J257=38,'Equivalencia BH-BMPT'!#REF!,IF(J257=39,'Equivalencia BH-BMPT'!$D$40,IF(J257=40,'Equivalencia BH-BMPT'!$D$41,IF(J257=41,'Equivalencia BH-BMPT'!$D$42,IF(J257=42,'Equivalencia BH-BMPT'!$D$43,IF(J257=43,'Equivalencia BH-BMPT'!$D$44,IF(J257=44,'Equivalencia BH-BMPT'!$D$45,IF(J257=45,'Equivalencia BH-BMPT'!$D$46,"No ha seleccionado un número de programa")))))))))))))))))))))))))))))))))))))))))))))</f>
        <v>Inclusión educativa para la equidad</v>
      </c>
      <c r="L257" s="147" t="s">
        <v>755</v>
      </c>
      <c r="M257" s="142">
        <v>830005066</v>
      </c>
      <c r="N257" s="148" t="s">
        <v>739</v>
      </c>
      <c r="O257" s="149">
        <v>1000000000</v>
      </c>
      <c r="P257" s="150"/>
      <c r="Q257" s="151"/>
      <c r="R257" s="151"/>
      <c r="S257" s="151"/>
      <c r="T257" s="149">
        <f t="shared" si="30"/>
        <v>1000000000</v>
      </c>
      <c r="U257" s="149">
        <v>0</v>
      </c>
      <c r="V257" s="152">
        <v>43462</v>
      </c>
      <c r="W257" s="152"/>
      <c r="X257" s="152"/>
      <c r="Y257" s="142"/>
      <c r="Z257" s="142"/>
      <c r="AA257" s="153"/>
      <c r="AB257" s="142" t="s">
        <v>963</v>
      </c>
      <c r="AC257" s="142"/>
      <c r="AD257" s="142"/>
      <c r="AE257" s="142"/>
      <c r="AF257" s="154">
        <f t="shared" si="21"/>
        <v>0</v>
      </c>
      <c r="AG257" s="155"/>
      <c r="AH257" s="155" t="b">
        <f t="shared" si="25"/>
        <v>0</v>
      </c>
      <c r="AI257" s="156"/>
      <c r="AJ257" s="158"/>
      <c r="AK257" s="156"/>
    </row>
    <row r="258" spans="1:37" s="157" customFormat="1" ht="44.25" customHeight="1" thickBot="1" x14ac:dyDescent="0.3">
      <c r="A258" s="142">
        <v>257</v>
      </c>
      <c r="B258" s="142">
        <v>2018</v>
      </c>
      <c r="C258" s="143" t="s">
        <v>1035</v>
      </c>
      <c r="D258" s="142">
        <v>3</v>
      </c>
      <c r="E258" s="143" t="str">
        <f>IF(D258=1,'Tipo '!$B$2,IF(D258=2,'Tipo '!$B$3,IF(D258=3,'Tipo '!$B$4,IF(D258=4,'Tipo '!$B$5,IF(D258=5,'Tipo '!$B$6,IF(D258=6,'Tipo '!$B$7,IF(D258=7,'Tipo '!$B$8,IF(D258=8,'Tipo '!$B$9,IF(D258=9,'Tipo '!$B$10,IF(D258=10,'Tipo '!$B$11,IF(D258=11,'Tipo '!$B$12,IF(D258=12,'Tipo '!$B$13,IF(D258=13,'Tipo '!$B$14,IF(D258=14,'Tipo '!$B$15,IF(D258=15,'Tipo '!$B$16,IF(D258=16,'Tipo '!$B$17,IF(D258=17,'Tipo '!$B$18,IF(D258=18,'Tipo '!$B$19,IF(D258=19,'Tipo '!$B$20,IF(D258=20,'Tipo '!$B$21,"No ha seleccionado un tipo de contrato válido"))))))))))))))))))))</f>
        <v>INTERVENTORÍA</v>
      </c>
      <c r="F258" s="143" t="s">
        <v>223</v>
      </c>
      <c r="G258" s="143" t="s">
        <v>121</v>
      </c>
      <c r="H258" s="144" t="s">
        <v>515</v>
      </c>
      <c r="I258" s="144" t="s">
        <v>163</v>
      </c>
      <c r="J258" s="145">
        <v>18</v>
      </c>
      <c r="K258" s="146" t="str">
        <f>IF(J258=1,'Equivalencia BH-BMPT'!$D$2,IF(J258=2,'Equivalencia BH-BMPT'!$D$3,IF(J258=3,'Equivalencia BH-BMPT'!$D$4,IF(J258=4,'Equivalencia BH-BMPT'!$D$5,IF(J258=5,'Equivalencia BH-BMPT'!$D$6,IF(J258=6,'Equivalencia BH-BMPT'!$D$7,IF(J258=7,'Equivalencia BH-BMPT'!$D$8,IF(J258=8,'Equivalencia BH-BMPT'!$D$9,IF(J258=9,'Equivalencia BH-BMPT'!$D$10,IF(J258=10,'Equivalencia BH-BMPT'!$D$11,IF(J258=11,'Equivalencia BH-BMPT'!$D$12,IF(J258=12,'Equivalencia BH-BMPT'!$D$13,IF(J258=13,'Equivalencia BH-BMPT'!$D$14,IF(J258=14,'Equivalencia BH-BMPT'!$D$15,IF(J258=15,'Equivalencia BH-BMPT'!$D$16,IF(J258=16,'Equivalencia BH-BMPT'!$D$17,IF(J258=17,'Equivalencia BH-BMPT'!$D$18,IF(J258=18,'Equivalencia BH-BMPT'!$D$19,IF(J258=19,'Equivalencia BH-BMPT'!$D$20,IF(J258=20,'Equivalencia BH-BMPT'!$D$21,IF(J258=21,'Equivalencia BH-BMPT'!$D$22,IF(J258=22,'Equivalencia BH-BMPT'!$D$23,IF(J258=23,'Equivalencia BH-BMPT'!#REF!,IF(J258=24,'Equivalencia BH-BMPT'!$D$25,IF(J258=25,'Equivalencia BH-BMPT'!$D$26,IF(J258=26,'Equivalencia BH-BMPT'!$D$27,IF(J258=27,'Equivalencia BH-BMPT'!$D$28,IF(J258=28,'Equivalencia BH-BMPT'!$D$29,IF(J258=29,'Equivalencia BH-BMPT'!$D$30,IF(J258=30,'Equivalencia BH-BMPT'!$D$31,IF(J258=31,'Equivalencia BH-BMPT'!$D$32,IF(J258=32,'Equivalencia BH-BMPT'!$D$33,IF(J258=33,'Equivalencia BH-BMPT'!$D$34,IF(J258=34,'Equivalencia BH-BMPT'!$D$35,IF(J258=35,'Equivalencia BH-BMPT'!$D$36,IF(J258=36,'Equivalencia BH-BMPT'!$D$37,IF(J258=37,'Equivalencia BH-BMPT'!$D$38,IF(J258=38,'Equivalencia BH-BMPT'!#REF!,IF(J258=39,'Equivalencia BH-BMPT'!$D$40,IF(J258=40,'Equivalencia BH-BMPT'!$D$41,IF(J258=41,'Equivalencia BH-BMPT'!$D$42,IF(J258=42,'Equivalencia BH-BMPT'!$D$43,IF(J258=43,'Equivalencia BH-BMPT'!$D$44,IF(J258=44,'Equivalencia BH-BMPT'!$D$45,IF(J258=45,'Equivalencia BH-BMPT'!$D$46,"No ha seleccionado un número de programa")))))))))))))))))))))))))))))))))))))))))))))</f>
        <v>Mejor movilidad para todos</v>
      </c>
      <c r="L258" s="147" t="s">
        <v>758</v>
      </c>
      <c r="M258" s="142">
        <v>890116722</v>
      </c>
      <c r="N258" s="148" t="s">
        <v>740</v>
      </c>
      <c r="O258" s="149">
        <v>3236433480</v>
      </c>
      <c r="P258" s="150"/>
      <c r="Q258" s="151"/>
      <c r="R258" s="151"/>
      <c r="S258" s="151"/>
      <c r="T258" s="149">
        <f t="shared" si="30"/>
        <v>3236433480</v>
      </c>
      <c r="U258" s="149">
        <v>0</v>
      </c>
      <c r="V258" s="152">
        <v>43462</v>
      </c>
      <c r="W258" s="152"/>
      <c r="X258" s="152"/>
      <c r="Y258" s="142"/>
      <c r="Z258" s="142"/>
      <c r="AA258" s="153"/>
      <c r="AB258" s="142" t="s">
        <v>963</v>
      </c>
      <c r="AC258" s="142"/>
      <c r="AD258" s="142"/>
      <c r="AE258" s="142"/>
      <c r="AF258" s="154">
        <f t="shared" si="21"/>
        <v>0</v>
      </c>
      <c r="AG258" s="155"/>
      <c r="AH258" s="155" t="b">
        <f t="shared" si="25"/>
        <v>0</v>
      </c>
      <c r="AI258" s="156"/>
      <c r="AJ258" s="158"/>
      <c r="AK258" s="156"/>
    </row>
    <row r="259" spans="1:37" s="157" customFormat="1" ht="44.25" customHeight="1" thickBot="1" x14ac:dyDescent="0.3">
      <c r="A259" s="142">
        <v>258</v>
      </c>
      <c r="B259" s="142">
        <v>2018</v>
      </c>
      <c r="C259" s="143" t="s">
        <v>1036</v>
      </c>
      <c r="D259" s="142">
        <v>3</v>
      </c>
      <c r="E259" s="143" t="str">
        <f>IF(D259=1,'Tipo '!$B$2,IF(D259=2,'Tipo '!$B$3,IF(D259=3,'Tipo '!$B$4,IF(D259=4,'Tipo '!$B$5,IF(D259=5,'Tipo '!$B$6,IF(D259=6,'Tipo '!$B$7,IF(D259=7,'Tipo '!$B$8,IF(D259=8,'Tipo '!$B$9,IF(D259=9,'Tipo '!$B$10,IF(D259=10,'Tipo '!$B$11,IF(D259=11,'Tipo '!$B$12,IF(D259=12,'Tipo '!$B$13,IF(D259=13,'Tipo '!$B$14,IF(D259=14,'Tipo '!$B$15,IF(D259=15,'Tipo '!$B$16,IF(D259=16,'Tipo '!$B$17,IF(D259=17,'Tipo '!$B$18,IF(D259=18,'Tipo '!$B$19,IF(D259=19,'Tipo '!$B$20,IF(D259=20,'Tipo '!$B$21,"No ha seleccionado un tipo de contrato válido"))))))))))))))))))))</f>
        <v>INTERVENTORÍA</v>
      </c>
      <c r="F259" s="143" t="s">
        <v>223</v>
      </c>
      <c r="G259" s="143" t="s">
        <v>121</v>
      </c>
      <c r="H259" s="144" t="s">
        <v>516</v>
      </c>
      <c r="I259" s="144" t="s">
        <v>163</v>
      </c>
      <c r="J259" s="145">
        <v>17</v>
      </c>
      <c r="K259" s="146" t="str">
        <f>IF(J259=1,'Equivalencia BH-BMPT'!$D$2,IF(J259=2,'Equivalencia BH-BMPT'!$D$3,IF(J259=3,'Equivalencia BH-BMPT'!$D$4,IF(J259=4,'Equivalencia BH-BMPT'!$D$5,IF(J259=5,'Equivalencia BH-BMPT'!$D$6,IF(J259=6,'Equivalencia BH-BMPT'!$D$7,IF(J259=7,'Equivalencia BH-BMPT'!$D$8,IF(J259=8,'Equivalencia BH-BMPT'!$D$9,IF(J259=9,'Equivalencia BH-BMPT'!$D$10,IF(J259=10,'Equivalencia BH-BMPT'!$D$11,IF(J259=11,'Equivalencia BH-BMPT'!$D$12,IF(J259=12,'Equivalencia BH-BMPT'!$D$13,IF(J259=13,'Equivalencia BH-BMPT'!$D$14,IF(J259=14,'Equivalencia BH-BMPT'!$D$15,IF(J259=15,'Equivalencia BH-BMPT'!$D$16,IF(J259=16,'Equivalencia BH-BMPT'!$D$17,IF(J259=17,'Equivalencia BH-BMPT'!$D$18,IF(J259=18,'Equivalencia BH-BMPT'!$D$19,IF(J259=19,'Equivalencia BH-BMPT'!$D$20,IF(J259=20,'Equivalencia BH-BMPT'!$D$21,IF(J259=21,'Equivalencia BH-BMPT'!$D$22,IF(J259=22,'Equivalencia BH-BMPT'!$D$23,IF(J259=23,'Equivalencia BH-BMPT'!#REF!,IF(J259=24,'Equivalencia BH-BMPT'!$D$25,IF(J259=25,'Equivalencia BH-BMPT'!$D$26,IF(J259=26,'Equivalencia BH-BMPT'!$D$27,IF(J259=27,'Equivalencia BH-BMPT'!$D$28,IF(J259=28,'Equivalencia BH-BMPT'!$D$29,IF(J259=29,'Equivalencia BH-BMPT'!$D$30,IF(J259=30,'Equivalencia BH-BMPT'!$D$31,IF(J259=31,'Equivalencia BH-BMPT'!$D$32,IF(J259=32,'Equivalencia BH-BMPT'!$D$33,IF(J259=33,'Equivalencia BH-BMPT'!$D$34,IF(J259=34,'Equivalencia BH-BMPT'!$D$35,IF(J259=35,'Equivalencia BH-BMPT'!$D$36,IF(J259=36,'Equivalencia BH-BMPT'!$D$37,IF(J259=37,'Equivalencia BH-BMPT'!$D$38,IF(J259=38,'Equivalencia BH-BMPT'!#REF!,IF(J259=39,'Equivalencia BH-BMPT'!$D$40,IF(J259=40,'Equivalencia BH-BMPT'!$D$41,IF(J259=41,'Equivalencia BH-BMPT'!$D$42,IF(J259=42,'Equivalencia BH-BMPT'!$D$43,IF(J259=43,'Equivalencia BH-BMPT'!$D$44,IF(J259=44,'Equivalencia BH-BMPT'!$D$45,IF(J259=45,'Equivalencia BH-BMPT'!$D$46,"No ha seleccionado un número de programa")))))))))))))))))))))))))))))))))))))))))))))</f>
        <v>Espacio público, derecho de todos</v>
      </c>
      <c r="L259" s="147" t="s">
        <v>757</v>
      </c>
      <c r="M259" s="142">
        <v>900573269</v>
      </c>
      <c r="N259" s="148" t="s">
        <v>741</v>
      </c>
      <c r="O259" s="149">
        <v>93150000</v>
      </c>
      <c r="P259" s="150"/>
      <c r="Q259" s="151"/>
      <c r="R259" s="151"/>
      <c r="S259" s="151"/>
      <c r="T259" s="149">
        <f t="shared" si="30"/>
        <v>93150000</v>
      </c>
      <c r="U259" s="149">
        <v>0</v>
      </c>
      <c r="V259" s="152">
        <v>43462</v>
      </c>
      <c r="W259" s="152"/>
      <c r="X259" s="152"/>
      <c r="Y259" s="142"/>
      <c r="Z259" s="142"/>
      <c r="AA259" s="153"/>
      <c r="AB259" s="142" t="s">
        <v>963</v>
      </c>
      <c r="AC259" s="142"/>
      <c r="AD259" s="142"/>
      <c r="AE259" s="142"/>
      <c r="AF259" s="154">
        <f t="shared" si="21"/>
        <v>0</v>
      </c>
      <c r="AG259" s="155"/>
      <c r="AH259" s="155" t="b">
        <f t="shared" si="25"/>
        <v>0</v>
      </c>
      <c r="AI259" s="156"/>
      <c r="AJ259" s="158"/>
      <c r="AK259" s="156"/>
    </row>
    <row r="260" spans="1:37" s="157" customFormat="1" ht="44.25" customHeight="1" thickBot="1" x14ac:dyDescent="0.3">
      <c r="A260" s="142">
        <v>259</v>
      </c>
      <c r="B260" s="142">
        <v>2018</v>
      </c>
      <c r="C260" s="143" t="s">
        <v>1037</v>
      </c>
      <c r="D260" s="142">
        <v>4</v>
      </c>
      <c r="E260" s="143" t="str">
        <f>IF(D260=1,'Tipo '!$B$2,IF(D260=2,'Tipo '!$B$3,IF(D260=3,'Tipo '!$B$4,IF(D260=4,'Tipo '!$B$5,IF(D260=5,'Tipo '!$B$6,IF(D260=6,'Tipo '!$B$7,IF(D260=7,'Tipo '!$B$8,IF(D260=8,'Tipo '!$B$9,IF(D260=9,'Tipo '!$B$10,IF(D260=10,'Tipo '!$B$11,IF(D260=11,'Tipo '!$B$12,IF(D260=12,'Tipo '!$B$13,IF(D260=13,'Tipo '!$B$14,IF(D260=14,'Tipo '!$B$15,IF(D260=15,'Tipo '!$B$16,IF(D260=16,'Tipo '!$B$17,IF(D260=17,'Tipo '!$B$18,IF(D260=18,'Tipo '!$B$19,IF(D260=19,'Tipo '!$B$20,IF(D260=20,'Tipo '!$B$21,"No ha seleccionado un tipo de contrato válido"))))))))))))))))))))</f>
        <v>CONTRATOS DE PRESTACIÓN DE SERVICIOS</v>
      </c>
      <c r="F260" s="143" t="s">
        <v>108</v>
      </c>
      <c r="G260" s="143" t="s">
        <v>125</v>
      </c>
      <c r="H260" s="144" t="s">
        <v>517</v>
      </c>
      <c r="I260" s="144" t="s">
        <v>163</v>
      </c>
      <c r="J260" s="145">
        <v>19</v>
      </c>
      <c r="K260" s="146" t="str">
        <f>IF(J260=1,'Equivalencia BH-BMPT'!$D$2,IF(J260=2,'Equivalencia BH-BMPT'!$D$3,IF(J260=3,'Equivalencia BH-BMPT'!$D$4,IF(J260=4,'Equivalencia BH-BMPT'!$D$5,IF(J260=5,'Equivalencia BH-BMPT'!$D$6,IF(J260=6,'Equivalencia BH-BMPT'!$D$7,IF(J260=7,'Equivalencia BH-BMPT'!$D$8,IF(J260=8,'Equivalencia BH-BMPT'!$D$9,IF(J260=9,'Equivalencia BH-BMPT'!$D$10,IF(J260=10,'Equivalencia BH-BMPT'!$D$11,IF(J260=11,'Equivalencia BH-BMPT'!$D$12,IF(J260=12,'Equivalencia BH-BMPT'!$D$13,IF(J260=13,'Equivalencia BH-BMPT'!$D$14,IF(J260=14,'Equivalencia BH-BMPT'!$D$15,IF(J260=15,'Equivalencia BH-BMPT'!$D$16,IF(J260=16,'Equivalencia BH-BMPT'!$D$17,IF(J260=17,'Equivalencia BH-BMPT'!$D$18,IF(J260=18,'Equivalencia BH-BMPT'!$D$19,IF(J260=19,'Equivalencia BH-BMPT'!$D$20,IF(J260=20,'Equivalencia BH-BMPT'!$D$21,IF(J260=21,'Equivalencia BH-BMPT'!$D$22,IF(J260=22,'Equivalencia BH-BMPT'!$D$23,IF(J260=23,'Equivalencia BH-BMPT'!#REF!,IF(J260=24,'Equivalencia BH-BMPT'!$D$25,IF(J260=25,'Equivalencia BH-BMPT'!$D$26,IF(J260=26,'Equivalencia BH-BMPT'!$D$27,IF(J260=27,'Equivalencia BH-BMPT'!$D$28,IF(J260=28,'Equivalencia BH-BMPT'!$D$29,IF(J260=29,'Equivalencia BH-BMPT'!$D$30,IF(J260=30,'Equivalencia BH-BMPT'!$D$31,IF(J260=31,'Equivalencia BH-BMPT'!$D$32,IF(J260=32,'Equivalencia BH-BMPT'!$D$33,IF(J260=33,'Equivalencia BH-BMPT'!$D$34,IF(J260=34,'Equivalencia BH-BMPT'!$D$35,IF(J260=35,'Equivalencia BH-BMPT'!$D$36,IF(J260=36,'Equivalencia BH-BMPT'!$D$37,IF(J260=37,'Equivalencia BH-BMPT'!$D$38,IF(J260=38,'Equivalencia BH-BMPT'!#REF!,IF(J260=39,'Equivalencia BH-BMPT'!$D$40,IF(J260=40,'Equivalencia BH-BMPT'!$D$41,IF(J260=41,'Equivalencia BH-BMPT'!$D$42,IF(J260=42,'Equivalencia BH-BMPT'!$D$43,IF(J260=43,'Equivalencia BH-BMPT'!$D$44,IF(J260=44,'Equivalencia BH-BMPT'!$D$45,IF(J260=45,'Equivalencia BH-BMPT'!$D$46,"No ha seleccionado un número de programa")))))))))))))))))))))))))))))))))))))))))))))</f>
        <v>Seguridad y convivencia para todos</v>
      </c>
      <c r="L260" s="147" t="s">
        <v>759</v>
      </c>
      <c r="M260" s="142">
        <v>9003473332</v>
      </c>
      <c r="N260" s="148" t="s">
        <v>742</v>
      </c>
      <c r="O260" s="149">
        <v>29885312</v>
      </c>
      <c r="P260" s="150"/>
      <c r="Q260" s="151"/>
      <c r="R260" s="151"/>
      <c r="S260" s="151"/>
      <c r="T260" s="149">
        <f t="shared" si="30"/>
        <v>29885312</v>
      </c>
      <c r="U260" s="149">
        <v>0</v>
      </c>
      <c r="V260" s="152">
        <v>43465</v>
      </c>
      <c r="W260" s="152"/>
      <c r="X260" s="152"/>
      <c r="Y260" s="142"/>
      <c r="Z260" s="142"/>
      <c r="AA260" s="153"/>
      <c r="AB260" s="142" t="s">
        <v>963</v>
      </c>
      <c r="AC260" s="142"/>
      <c r="AD260" s="142"/>
      <c r="AE260" s="142"/>
      <c r="AF260" s="154">
        <f t="shared" si="21"/>
        <v>0</v>
      </c>
      <c r="AG260" s="155"/>
      <c r="AH260" s="155" t="b">
        <f t="shared" ref="AH260:AH293" si="31">IF(I260="Funcionamiento",J260=0,J260="")</f>
        <v>0</v>
      </c>
      <c r="AI260" s="156"/>
      <c r="AJ260" s="158"/>
      <c r="AK260" s="156"/>
    </row>
    <row r="261" spans="1:37" s="157" customFormat="1" ht="44.25" customHeight="1" thickBot="1" x14ac:dyDescent="0.3">
      <c r="A261" s="142">
        <v>260</v>
      </c>
      <c r="B261" s="142">
        <v>2018</v>
      </c>
      <c r="C261" s="143" t="s">
        <v>1038</v>
      </c>
      <c r="D261" s="142">
        <v>3</v>
      </c>
      <c r="E261" s="143" t="str">
        <f>IF(D261=1,'Tipo '!$B$2,IF(D261=2,'Tipo '!$B$3,IF(D261=3,'Tipo '!$B$4,IF(D261=4,'Tipo '!$B$5,IF(D261=5,'Tipo '!$B$6,IF(D261=6,'Tipo '!$B$7,IF(D261=7,'Tipo '!$B$8,IF(D261=8,'Tipo '!$B$9,IF(D261=9,'Tipo '!$B$10,IF(D261=10,'Tipo '!$B$11,IF(D261=11,'Tipo '!$B$12,IF(D261=12,'Tipo '!$B$13,IF(D261=13,'Tipo '!$B$14,IF(D261=14,'Tipo '!$B$15,IF(D261=15,'Tipo '!$B$16,IF(D261=16,'Tipo '!$B$17,IF(D261=17,'Tipo '!$B$18,IF(D261=18,'Tipo '!$B$19,IF(D261=19,'Tipo '!$B$20,IF(D261=20,'Tipo '!$B$21,"No ha seleccionado un tipo de contrato válido"))))))))))))))))))))</f>
        <v>INTERVENTORÍA</v>
      </c>
      <c r="F261" s="143" t="s">
        <v>223</v>
      </c>
      <c r="G261" s="143" t="s">
        <v>121</v>
      </c>
      <c r="H261" s="144" t="s">
        <v>518</v>
      </c>
      <c r="I261" s="144" t="s">
        <v>163</v>
      </c>
      <c r="J261" s="145">
        <v>2</v>
      </c>
      <c r="K261" s="146" t="str">
        <f>IF(J261=1,'Equivalencia BH-BMPT'!$D$2,IF(J261=2,'Equivalencia BH-BMPT'!$D$3,IF(J261=3,'Equivalencia BH-BMPT'!$D$4,IF(J261=4,'Equivalencia BH-BMPT'!$D$5,IF(J261=5,'Equivalencia BH-BMPT'!$D$6,IF(J261=6,'Equivalencia BH-BMPT'!$D$7,IF(J261=7,'Equivalencia BH-BMPT'!$D$8,IF(J261=8,'Equivalencia BH-BMPT'!$D$9,IF(J261=9,'Equivalencia BH-BMPT'!$D$10,IF(J261=10,'Equivalencia BH-BMPT'!$D$11,IF(J261=11,'Equivalencia BH-BMPT'!$D$12,IF(J261=12,'Equivalencia BH-BMPT'!$D$13,IF(J261=13,'Equivalencia BH-BMPT'!$D$14,IF(J261=14,'Equivalencia BH-BMPT'!$D$15,IF(J261=15,'Equivalencia BH-BMPT'!$D$16,IF(J261=16,'Equivalencia BH-BMPT'!$D$17,IF(J261=17,'Equivalencia BH-BMPT'!$D$18,IF(J261=18,'Equivalencia BH-BMPT'!$D$19,IF(J261=19,'Equivalencia BH-BMPT'!$D$20,IF(J261=20,'Equivalencia BH-BMPT'!$D$21,IF(J261=21,'Equivalencia BH-BMPT'!$D$22,IF(J261=22,'Equivalencia BH-BMPT'!$D$23,IF(J261=23,'Equivalencia BH-BMPT'!#REF!,IF(J261=24,'Equivalencia BH-BMPT'!$D$25,IF(J261=25,'Equivalencia BH-BMPT'!$D$26,IF(J261=26,'Equivalencia BH-BMPT'!$D$27,IF(J261=27,'Equivalencia BH-BMPT'!$D$28,IF(J261=28,'Equivalencia BH-BMPT'!$D$29,IF(J261=29,'Equivalencia BH-BMPT'!$D$30,IF(J261=30,'Equivalencia BH-BMPT'!$D$31,IF(J261=31,'Equivalencia BH-BMPT'!$D$32,IF(J261=32,'Equivalencia BH-BMPT'!$D$33,IF(J261=33,'Equivalencia BH-BMPT'!$D$34,IF(J261=34,'Equivalencia BH-BMPT'!$D$35,IF(J261=35,'Equivalencia BH-BMPT'!$D$36,IF(J261=36,'Equivalencia BH-BMPT'!$D$37,IF(J261=37,'Equivalencia BH-BMPT'!$D$38,IF(J261=38,'Equivalencia BH-BMPT'!#REF!,IF(J261=39,'Equivalencia BH-BMPT'!$D$40,IF(J261=40,'Equivalencia BH-BMPT'!$D$41,IF(J261=41,'Equivalencia BH-BMPT'!$D$42,IF(J261=42,'Equivalencia BH-BMPT'!$D$43,IF(J261=43,'Equivalencia BH-BMPT'!$D$44,IF(J261=44,'Equivalencia BH-BMPT'!$D$45,IF(J261=45,'Equivalencia BH-BMPT'!$D$46,"No ha seleccionado un número de programa")))))))))))))))))))))))))))))))))))))))))))))</f>
        <v>Desarrollo integral desde la gestación hasta la adolescencia</v>
      </c>
      <c r="L261" s="147" t="s">
        <v>752</v>
      </c>
      <c r="M261" s="142">
        <v>8300269387</v>
      </c>
      <c r="N261" s="148" t="s">
        <v>743</v>
      </c>
      <c r="O261" s="149">
        <v>49950000</v>
      </c>
      <c r="P261" s="150"/>
      <c r="Q261" s="151"/>
      <c r="R261" s="151"/>
      <c r="S261" s="151"/>
      <c r="T261" s="149">
        <f t="shared" si="30"/>
        <v>49950000</v>
      </c>
      <c r="U261" s="149">
        <v>0</v>
      </c>
      <c r="V261" s="152">
        <v>43465</v>
      </c>
      <c r="W261" s="152"/>
      <c r="X261" s="152"/>
      <c r="Y261" s="142"/>
      <c r="Z261" s="142"/>
      <c r="AA261" s="153"/>
      <c r="AB261" s="142" t="s">
        <v>963</v>
      </c>
      <c r="AC261" s="142"/>
      <c r="AD261" s="142"/>
      <c r="AE261" s="142"/>
      <c r="AF261" s="154">
        <f t="shared" si="21"/>
        <v>0</v>
      </c>
      <c r="AG261" s="155"/>
      <c r="AH261" s="155" t="b">
        <f t="shared" si="31"/>
        <v>0</v>
      </c>
      <c r="AI261" s="156"/>
      <c r="AJ261" s="158"/>
      <c r="AK261" s="156"/>
    </row>
    <row r="262" spans="1:37" s="157" customFormat="1" ht="44.25" customHeight="1" thickBot="1" x14ac:dyDescent="0.3">
      <c r="A262" s="142">
        <v>261</v>
      </c>
      <c r="B262" s="142">
        <v>2018</v>
      </c>
      <c r="C262" s="143" t="s">
        <v>1038</v>
      </c>
      <c r="D262" s="142">
        <v>3</v>
      </c>
      <c r="E262" s="143" t="str">
        <f>IF(D262=1,'Tipo '!$B$2,IF(D262=2,'Tipo '!$B$3,IF(D262=3,'Tipo '!$B$4,IF(D262=4,'Tipo '!$B$5,IF(D262=5,'Tipo '!$B$6,IF(D262=6,'Tipo '!$B$7,IF(D262=7,'Tipo '!$B$8,IF(D262=8,'Tipo '!$B$9,IF(D262=9,'Tipo '!$B$10,IF(D262=10,'Tipo '!$B$11,IF(D262=11,'Tipo '!$B$12,IF(D262=12,'Tipo '!$B$13,IF(D262=13,'Tipo '!$B$14,IF(D262=14,'Tipo '!$B$15,IF(D262=15,'Tipo '!$B$16,IF(D262=16,'Tipo '!$B$17,IF(D262=17,'Tipo '!$B$18,IF(D262=18,'Tipo '!$B$19,IF(D262=19,'Tipo '!$B$20,IF(D262=20,'Tipo '!$B$21,"No ha seleccionado un tipo de contrato válido"))))))))))))))))))))</f>
        <v>INTERVENTORÍA</v>
      </c>
      <c r="F262" s="143" t="s">
        <v>223</v>
      </c>
      <c r="G262" s="143" t="s">
        <v>121</v>
      </c>
      <c r="H262" s="144" t="s">
        <v>519</v>
      </c>
      <c r="I262" s="144" t="s">
        <v>163</v>
      </c>
      <c r="J262" s="145">
        <v>3</v>
      </c>
      <c r="K262" s="146" t="str">
        <f>IF(J262=1,'Equivalencia BH-BMPT'!$D$2,IF(J262=2,'Equivalencia BH-BMPT'!$D$3,IF(J262=3,'Equivalencia BH-BMPT'!$D$4,IF(J262=4,'Equivalencia BH-BMPT'!$D$5,IF(J262=5,'Equivalencia BH-BMPT'!$D$6,IF(J262=6,'Equivalencia BH-BMPT'!$D$7,IF(J262=7,'Equivalencia BH-BMPT'!$D$8,IF(J262=8,'Equivalencia BH-BMPT'!$D$9,IF(J262=9,'Equivalencia BH-BMPT'!$D$10,IF(J262=10,'Equivalencia BH-BMPT'!$D$11,IF(J262=11,'Equivalencia BH-BMPT'!$D$12,IF(J262=12,'Equivalencia BH-BMPT'!$D$13,IF(J262=13,'Equivalencia BH-BMPT'!$D$14,IF(J262=14,'Equivalencia BH-BMPT'!$D$15,IF(J262=15,'Equivalencia BH-BMPT'!$D$16,IF(J262=16,'Equivalencia BH-BMPT'!$D$17,IF(J262=17,'Equivalencia BH-BMPT'!$D$18,IF(J262=18,'Equivalencia BH-BMPT'!$D$19,IF(J262=19,'Equivalencia BH-BMPT'!$D$20,IF(J262=20,'Equivalencia BH-BMPT'!$D$21,IF(J262=21,'Equivalencia BH-BMPT'!$D$22,IF(J262=22,'Equivalencia BH-BMPT'!$D$23,IF(J262=23,'Equivalencia BH-BMPT'!#REF!,IF(J262=24,'Equivalencia BH-BMPT'!$D$25,IF(J262=25,'Equivalencia BH-BMPT'!$D$26,IF(J262=26,'Equivalencia BH-BMPT'!$D$27,IF(J262=27,'Equivalencia BH-BMPT'!$D$28,IF(J262=28,'Equivalencia BH-BMPT'!$D$29,IF(J262=29,'Equivalencia BH-BMPT'!$D$30,IF(J262=30,'Equivalencia BH-BMPT'!$D$31,IF(J262=31,'Equivalencia BH-BMPT'!$D$32,IF(J262=32,'Equivalencia BH-BMPT'!$D$33,IF(J262=33,'Equivalencia BH-BMPT'!$D$34,IF(J262=34,'Equivalencia BH-BMPT'!$D$35,IF(J262=35,'Equivalencia BH-BMPT'!$D$36,IF(J262=36,'Equivalencia BH-BMPT'!$D$37,IF(J262=37,'Equivalencia BH-BMPT'!$D$38,IF(J262=38,'Equivalencia BH-BMPT'!#REF!,IF(J262=39,'Equivalencia BH-BMPT'!$D$40,IF(J262=40,'Equivalencia BH-BMPT'!$D$41,IF(J262=41,'Equivalencia BH-BMPT'!$D$42,IF(J262=42,'Equivalencia BH-BMPT'!$D$43,IF(J262=43,'Equivalencia BH-BMPT'!$D$44,IF(J262=44,'Equivalencia BH-BMPT'!$D$45,IF(J262=45,'Equivalencia BH-BMPT'!$D$46,"No ha seleccionado un número de programa")))))))))))))))))))))))))))))))))))))))))))))</f>
        <v>Igualdad y autonomía para una Bogotá incluyente</v>
      </c>
      <c r="L262" s="147" t="s">
        <v>753</v>
      </c>
      <c r="M262" s="142">
        <v>830060660</v>
      </c>
      <c r="N262" s="148" t="s">
        <v>744</v>
      </c>
      <c r="O262" s="149">
        <v>114990889</v>
      </c>
      <c r="P262" s="150"/>
      <c r="Q262" s="151"/>
      <c r="R262" s="151"/>
      <c r="S262" s="151"/>
      <c r="T262" s="149">
        <f t="shared" si="30"/>
        <v>114990889</v>
      </c>
      <c r="U262" s="149">
        <v>0</v>
      </c>
      <c r="V262" s="152">
        <v>43465</v>
      </c>
      <c r="W262" s="152"/>
      <c r="X262" s="152"/>
      <c r="Y262" s="142"/>
      <c r="Z262" s="142"/>
      <c r="AA262" s="153"/>
      <c r="AB262" s="142" t="s">
        <v>963</v>
      </c>
      <c r="AC262" s="142"/>
      <c r="AD262" s="142"/>
      <c r="AE262" s="142"/>
      <c r="AF262" s="154">
        <f t="shared" si="21"/>
        <v>0</v>
      </c>
      <c r="AG262" s="155"/>
      <c r="AH262" s="155" t="b">
        <f t="shared" si="31"/>
        <v>0</v>
      </c>
      <c r="AI262" s="156"/>
      <c r="AJ262" s="158"/>
      <c r="AK262" s="156"/>
    </row>
    <row r="263" spans="1:37" s="157" customFormat="1" ht="44.25" customHeight="1" thickBot="1" x14ac:dyDescent="0.3">
      <c r="A263" s="142">
        <v>262</v>
      </c>
      <c r="B263" s="142">
        <v>2018</v>
      </c>
      <c r="C263" s="143" t="s">
        <v>1039</v>
      </c>
      <c r="D263" s="142">
        <v>6</v>
      </c>
      <c r="E263" s="143" t="str">
        <f>IF(D263=1,'Tipo '!$B$2,IF(D263=2,'Tipo '!$B$3,IF(D263=3,'Tipo '!$B$4,IF(D263=4,'Tipo '!$B$5,IF(D263=5,'Tipo '!$B$6,IF(D263=6,'Tipo '!$B$7,IF(D263=7,'Tipo '!$B$8,IF(D263=8,'Tipo '!$B$9,IF(D263=9,'Tipo '!$B$10,IF(D263=10,'Tipo '!$B$11,IF(D263=11,'Tipo '!$B$12,IF(D263=12,'Tipo '!$B$13,IF(D263=13,'Tipo '!$B$14,IF(D263=14,'Tipo '!$B$15,IF(D263=15,'Tipo '!$B$16,IF(D263=16,'Tipo '!$B$17,IF(D263=17,'Tipo '!$B$18,IF(D263=18,'Tipo '!$B$19,IF(D263=19,'Tipo '!$B$20,IF(D263=20,'Tipo '!$B$21,"No ha seleccionado un tipo de contrato válido"))))))))))))))))))))</f>
        <v>COMPRAVENTA DE BIENES MUEBLES</v>
      </c>
      <c r="F263" s="143" t="s">
        <v>104</v>
      </c>
      <c r="G263" s="143" t="s">
        <v>121</v>
      </c>
      <c r="H263" s="144" t="s">
        <v>520</v>
      </c>
      <c r="I263" s="144" t="s">
        <v>163</v>
      </c>
      <c r="J263" s="145">
        <v>45</v>
      </c>
      <c r="K263" s="146" t="str">
        <f>IF(J263=1,'Equivalencia BH-BMPT'!$D$2,IF(J263=2,'Equivalencia BH-BMPT'!$D$3,IF(J263=3,'Equivalencia BH-BMPT'!$D$4,IF(J263=4,'Equivalencia BH-BMPT'!$D$5,IF(J263=5,'Equivalencia BH-BMPT'!$D$6,IF(J263=6,'Equivalencia BH-BMPT'!$D$7,IF(J263=7,'Equivalencia BH-BMPT'!$D$8,IF(J263=8,'Equivalencia BH-BMPT'!$D$9,IF(J263=9,'Equivalencia BH-BMPT'!$D$10,IF(J263=10,'Equivalencia BH-BMPT'!$D$11,IF(J263=11,'Equivalencia BH-BMPT'!$D$12,IF(J263=12,'Equivalencia BH-BMPT'!$D$13,IF(J263=13,'Equivalencia BH-BMPT'!$D$14,IF(J263=14,'Equivalencia BH-BMPT'!$D$15,IF(J263=15,'Equivalencia BH-BMPT'!$D$16,IF(J263=16,'Equivalencia BH-BMPT'!$D$17,IF(J263=17,'Equivalencia BH-BMPT'!$D$18,IF(J263=18,'Equivalencia BH-BMPT'!$D$19,IF(J263=19,'Equivalencia BH-BMPT'!$D$20,IF(J263=20,'Equivalencia BH-BMPT'!$D$21,IF(J263=21,'Equivalencia BH-BMPT'!$D$22,IF(J263=22,'Equivalencia BH-BMPT'!$D$23,IF(J263=23,'Equivalencia BH-BMPT'!#REF!,IF(J263=24,'Equivalencia BH-BMPT'!$D$25,IF(J263=25,'Equivalencia BH-BMPT'!$D$26,IF(J263=26,'Equivalencia BH-BMPT'!$D$27,IF(J263=27,'Equivalencia BH-BMPT'!$D$28,IF(J263=28,'Equivalencia BH-BMPT'!$D$29,IF(J263=29,'Equivalencia BH-BMPT'!$D$30,IF(J263=30,'Equivalencia BH-BMPT'!$D$31,IF(J263=31,'Equivalencia BH-BMPT'!$D$32,IF(J263=32,'Equivalencia BH-BMPT'!$D$33,IF(J263=33,'Equivalencia BH-BMPT'!$D$34,IF(J263=34,'Equivalencia BH-BMPT'!$D$35,IF(J263=35,'Equivalencia BH-BMPT'!$D$36,IF(J263=36,'Equivalencia BH-BMPT'!$D$37,IF(J263=37,'Equivalencia BH-BMPT'!$D$38,IF(J263=38,'Equivalencia BH-BMPT'!#REF!,IF(J263=39,'Equivalencia BH-BMPT'!$D$40,IF(J263=40,'Equivalencia BH-BMPT'!$D$41,IF(J263=41,'Equivalencia BH-BMPT'!$D$42,IF(J263=42,'Equivalencia BH-BMPT'!$D$43,IF(J263=43,'Equivalencia BH-BMPT'!$D$44,IF(J263=44,'Equivalencia BH-BMPT'!$D$45,IF(J263=45,'Equivalencia BH-BMPT'!$D$46,"No ha seleccionado un número de programa")))))))))))))))))))))))))))))))))))))))))))))</f>
        <v>Gobernanza e influencia local, regional e internacional</v>
      </c>
      <c r="L263" s="147" t="s">
        <v>282</v>
      </c>
      <c r="M263" s="142">
        <v>1102720365</v>
      </c>
      <c r="N263" s="148" t="s">
        <v>745</v>
      </c>
      <c r="O263" s="149">
        <v>21297826</v>
      </c>
      <c r="P263" s="150"/>
      <c r="Q263" s="151"/>
      <c r="R263" s="151"/>
      <c r="S263" s="151"/>
      <c r="T263" s="149">
        <f t="shared" si="30"/>
        <v>21297826</v>
      </c>
      <c r="U263" s="149">
        <v>0</v>
      </c>
      <c r="V263" s="152">
        <v>43465</v>
      </c>
      <c r="W263" s="152"/>
      <c r="X263" s="152"/>
      <c r="Y263" s="142"/>
      <c r="Z263" s="142"/>
      <c r="AA263" s="153"/>
      <c r="AB263" s="142" t="s">
        <v>963</v>
      </c>
      <c r="AC263" s="142"/>
      <c r="AD263" s="142"/>
      <c r="AE263" s="142"/>
      <c r="AF263" s="154">
        <f t="shared" si="21"/>
        <v>0</v>
      </c>
      <c r="AG263" s="155"/>
      <c r="AH263" s="155" t="b">
        <f t="shared" si="31"/>
        <v>0</v>
      </c>
      <c r="AI263" s="156"/>
      <c r="AJ263" s="158"/>
      <c r="AK263" s="156"/>
    </row>
    <row r="264" spans="1:37" s="157" customFormat="1" ht="44.25" customHeight="1" thickBot="1" x14ac:dyDescent="0.3">
      <c r="A264" s="142">
        <v>263</v>
      </c>
      <c r="B264" s="142">
        <v>2018</v>
      </c>
      <c r="C264" s="143" t="s">
        <v>1040</v>
      </c>
      <c r="D264" s="142">
        <v>4</v>
      </c>
      <c r="E264" s="143" t="str">
        <f>IF(D264=1,'Tipo '!$B$2,IF(D264=2,'Tipo '!$B$3,IF(D264=3,'Tipo '!$B$4,IF(D264=4,'Tipo '!$B$5,IF(D264=5,'Tipo '!$B$6,IF(D264=6,'Tipo '!$B$7,IF(D264=7,'Tipo '!$B$8,IF(D264=8,'Tipo '!$B$9,IF(D264=9,'Tipo '!$B$10,IF(D264=10,'Tipo '!$B$11,IF(D264=11,'Tipo '!$B$12,IF(D264=12,'Tipo '!$B$13,IF(D264=13,'Tipo '!$B$14,IF(D264=14,'Tipo '!$B$15,IF(D264=15,'Tipo '!$B$16,IF(D264=16,'Tipo '!$B$17,IF(D264=17,'Tipo '!$B$18,IF(D264=18,'Tipo '!$B$19,IF(D264=19,'Tipo '!$B$20,IF(D264=20,'Tipo '!$B$21,"No ha seleccionado un tipo de contrato válido"))))))))))))))))))))</f>
        <v>CONTRATOS DE PRESTACIÓN DE SERVICIOS</v>
      </c>
      <c r="F264" s="143" t="s">
        <v>104</v>
      </c>
      <c r="G264" s="143" t="s">
        <v>121</v>
      </c>
      <c r="H264" s="144" t="s">
        <v>521</v>
      </c>
      <c r="I264" s="144" t="s">
        <v>162</v>
      </c>
      <c r="J264" s="145">
        <v>0</v>
      </c>
      <c r="K264" s="146" t="str">
        <f>IF(J264=1,'Equivalencia BH-BMPT'!$D$2,IF(J264=2,'Equivalencia BH-BMPT'!$D$3,IF(J264=3,'Equivalencia BH-BMPT'!$D$4,IF(J264=4,'Equivalencia BH-BMPT'!$D$5,IF(J264=5,'Equivalencia BH-BMPT'!$D$6,IF(J264=6,'Equivalencia BH-BMPT'!$D$7,IF(J264=7,'Equivalencia BH-BMPT'!$D$8,IF(J264=8,'Equivalencia BH-BMPT'!$D$9,IF(J264=9,'Equivalencia BH-BMPT'!$D$10,IF(J264=10,'Equivalencia BH-BMPT'!$D$11,IF(J264=11,'Equivalencia BH-BMPT'!$D$12,IF(J264=12,'Equivalencia BH-BMPT'!$D$13,IF(J264=13,'Equivalencia BH-BMPT'!$D$14,IF(J264=14,'Equivalencia BH-BMPT'!$D$15,IF(J264=15,'Equivalencia BH-BMPT'!$D$16,IF(J264=16,'Equivalencia BH-BMPT'!$D$17,IF(J264=17,'Equivalencia BH-BMPT'!$D$18,IF(J264=18,'Equivalencia BH-BMPT'!$D$19,IF(J264=19,'Equivalencia BH-BMPT'!$D$20,IF(J264=20,'Equivalencia BH-BMPT'!$D$21,IF(J264=21,'Equivalencia BH-BMPT'!$D$22,IF(J264=22,'Equivalencia BH-BMPT'!$D$23,IF(J264=23,'Equivalencia BH-BMPT'!#REF!,IF(J264=24,'Equivalencia BH-BMPT'!$D$25,IF(J264=25,'Equivalencia BH-BMPT'!$D$26,IF(J264=26,'Equivalencia BH-BMPT'!$D$27,IF(J264=27,'Equivalencia BH-BMPT'!$D$28,IF(J264=28,'Equivalencia BH-BMPT'!$D$29,IF(J264=29,'Equivalencia BH-BMPT'!$D$30,IF(J264=30,'Equivalencia BH-BMPT'!$D$31,IF(J264=31,'Equivalencia BH-BMPT'!$D$32,IF(J264=32,'Equivalencia BH-BMPT'!$D$33,IF(J264=33,'Equivalencia BH-BMPT'!$D$34,IF(J264=34,'Equivalencia BH-BMPT'!$D$35,IF(J264=35,'Equivalencia BH-BMPT'!$D$36,IF(J264=36,'Equivalencia BH-BMPT'!$D$37,IF(J264=37,'Equivalencia BH-BMPT'!$D$38,IF(J264=38,'Equivalencia BH-BMPT'!#REF!,IF(J264=39,'Equivalencia BH-BMPT'!$D$40,IF(J264=40,'Equivalencia BH-BMPT'!$D$41,IF(J264=41,'Equivalencia BH-BMPT'!$D$42,IF(J264=42,'Equivalencia BH-BMPT'!$D$43,IF(J264=43,'Equivalencia BH-BMPT'!$D$44,IF(J264=44,'Equivalencia BH-BMPT'!$D$45,IF(J264=45,'Equivalencia BH-BMPT'!$D$46,"No ha seleccionado un número de programa")))))))))))))))))))))))))))))))))))))))))))))</f>
        <v>No ha seleccionado un número de programa</v>
      </c>
      <c r="L264" s="147" t="s">
        <v>290</v>
      </c>
      <c r="M264" s="142">
        <v>19322393</v>
      </c>
      <c r="N264" s="148" t="s">
        <v>746</v>
      </c>
      <c r="O264" s="149">
        <v>14625120</v>
      </c>
      <c r="P264" s="150"/>
      <c r="Q264" s="151"/>
      <c r="R264" s="151"/>
      <c r="S264" s="151"/>
      <c r="T264" s="149">
        <v>14625120</v>
      </c>
      <c r="U264" s="149">
        <v>0</v>
      </c>
      <c r="V264" s="152">
        <v>43465</v>
      </c>
      <c r="W264" s="152"/>
      <c r="X264" s="152"/>
      <c r="Y264" s="142"/>
      <c r="Z264" s="142"/>
      <c r="AA264" s="153"/>
      <c r="AB264" s="142" t="s">
        <v>963</v>
      </c>
      <c r="AC264" s="142"/>
      <c r="AD264" s="142"/>
      <c r="AE264" s="142"/>
      <c r="AF264" s="154">
        <f t="shared" ref="AF264:AF293" si="32">SUM(U264/T264)</f>
        <v>0</v>
      </c>
      <c r="AG264" s="155"/>
      <c r="AH264" s="155" t="b">
        <f t="shared" si="31"/>
        <v>1</v>
      </c>
      <c r="AI264" s="156"/>
      <c r="AJ264" s="158"/>
      <c r="AK264" s="156"/>
    </row>
    <row r="265" spans="1:37" s="157" customFormat="1" ht="44.25" customHeight="1" thickBot="1" x14ac:dyDescent="0.3">
      <c r="A265" s="142">
        <v>264</v>
      </c>
      <c r="B265" s="142">
        <v>2018</v>
      </c>
      <c r="C265" s="143" t="s">
        <v>1041</v>
      </c>
      <c r="D265" s="142">
        <v>4</v>
      </c>
      <c r="E265" s="143" t="str">
        <f>IF(D265=1,'Tipo '!$B$2,IF(D265=2,'Tipo '!$B$3,IF(D265=3,'Tipo '!$B$4,IF(D265=4,'Tipo '!$B$5,IF(D265=5,'Tipo '!$B$6,IF(D265=6,'Tipo '!$B$7,IF(D265=7,'Tipo '!$B$8,IF(D265=8,'Tipo '!$B$9,IF(D265=9,'Tipo '!$B$10,IF(D265=10,'Tipo '!$B$11,IF(D265=11,'Tipo '!$B$12,IF(D265=12,'Tipo '!$B$13,IF(D265=13,'Tipo '!$B$14,IF(D265=14,'Tipo '!$B$15,IF(D265=15,'Tipo '!$B$16,IF(D265=16,'Tipo '!$B$17,IF(D265=17,'Tipo '!$B$18,IF(D265=18,'Tipo '!$B$19,IF(D265=19,'Tipo '!$B$20,IF(D265=20,'Tipo '!$B$21,"No ha seleccionado un tipo de contrato válido"))))))))))))))))))))</f>
        <v>CONTRATOS DE PRESTACIÓN DE SERVICIOS</v>
      </c>
      <c r="F265" s="143" t="s">
        <v>108</v>
      </c>
      <c r="G265" s="143" t="s">
        <v>125</v>
      </c>
      <c r="H265" s="144" t="s">
        <v>522</v>
      </c>
      <c r="I265" s="144" t="s">
        <v>163</v>
      </c>
      <c r="J265" s="145">
        <v>11</v>
      </c>
      <c r="K265" s="146" t="str">
        <f>IF(J265=1,'Equivalencia BH-BMPT'!$D$2,IF(J265=2,'Equivalencia BH-BMPT'!$D$3,IF(J265=3,'Equivalencia BH-BMPT'!$D$4,IF(J265=4,'Equivalencia BH-BMPT'!$D$5,IF(J265=5,'Equivalencia BH-BMPT'!$D$6,IF(J265=6,'Equivalencia BH-BMPT'!$D$7,IF(J265=7,'Equivalencia BH-BMPT'!$D$8,IF(J265=8,'Equivalencia BH-BMPT'!$D$9,IF(J265=9,'Equivalencia BH-BMPT'!$D$10,IF(J265=10,'Equivalencia BH-BMPT'!$D$11,IF(J265=11,'Equivalencia BH-BMPT'!$D$12,IF(J265=12,'Equivalencia BH-BMPT'!$D$13,IF(J265=13,'Equivalencia BH-BMPT'!$D$14,IF(J265=14,'Equivalencia BH-BMPT'!$D$15,IF(J265=15,'Equivalencia BH-BMPT'!$D$16,IF(J265=16,'Equivalencia BH-BMPT'!$D$17,IF(J265=17,'Equivalencia BH-BMPT'!$D$18,IF(J265=18,'Equivalencia BH-BMPT'!$D$19,IF(J265=19,'Equivalencia BH-BMPT'!$D$20,IF(J265=20,'Equivalencia BH-BMPT'!$D$21,IF(J265=21,'Equivalencia BH-BMPT'!$D$22,IF(J265=22,'Equivalencia BH-BMPT'!$D$23,IF(J265=23,'Equivalencia BH-BMPT'!#REF!,IF(J265=24,'Equivalencia BH-BMPT'!$D$25,IF(J265=25,'Equivalencia BH-BMPT'!$D$26,IF(J265=26,'Equivalencia BH-BMPT'!$D$27,IF(J265=27,'Equivalencia BH-BMPT'!$D$28,IF(J265=28,'Equivalencia BH-BMPT'!$D$29,IF(J265=29,'Equivalencia BH-BMPT'!$D$30,IF(J265=30,'Equivalencia BH-BMPT'!$D$31,IF(J265=31,'Equivalencia BH-BMPT'!$D$32,IF(J265=32,'Equivalencia BH-BMPT'!$D$33,IF(J265=33,'Equivalencia BH-BMPT'!$D$34,IF(J265=34,'Equivalencia BH-BMPT'!$D$35,IF(J265=35,'Equivalencia BH-BMPT'!$D$36,IF(J265=36,'Equivalencia BH-BMPT'!$D$37,IF(J265=37,'Equivalencia BH-BMPT'!$D$38,IF(J265=38,'Equivalencia BH-BMPT'!#REF!,IF(J265=39,'Equivalencia BH-BMPT'!$D$40,IF(J265=40,'Equivalencia BH-BMPT'!$D$41,IF(J265=41,'Equivalencia BH-BMPT'!$D$42,IF(J265=42,'Equivalencia BH-BMPT'!$D$43,IF(J265=43,'Equivalencia BH-BMPT'!$D$44,IF(J265=44,'Equivalencia BH-BMPT'!$D$45,IF(J265=45,'Equivalencia BH-BMPT'!$D$46,"No ha seleccionado un número de programa")))))))))))))))))))))))))))))))))))))))))))))</f>
        <v>Mejores oportunidades para el desarrollo a través de la cultura, la recreación y el deporte</v>
      </c>
      <c r="L265" s="147" t="s">
        <v>756</v>
      </c>
      <c r="M265" s="142">
        <v>9000707294</v>
      </c>
      <c r="N265" s="148" t="s">
        <v>747</v>
      </c>
      <c r="O265" s="149">
        <v>56046000</v>
      </c>
      <c r="P265" s="150"/>
      <c r="Q265" s="151"/>
      <c r="R265" s="151"/>
      <c r="S265" s="151"/>
      <c r="T265" s="149">
        <f t="shared" ref="T265:T271" si="33">$O265+$S265</f>
        <v>56046000</v>
      </c>
      <c r="U265" s="149">
        <v>0</v>
      </c>
      <c r="V265" s="152">
        <v>43465</v>
      </c>
      <c r="W265" s="152"/>
      <c r="X265" s="152"/>
      <c r="Y265" s="142"/>
      <c r="Z265" s="142"/>
      <c r="AA265" s="153"/>
      <c r="AB265" s="142" t="s">
        <v>963</v>
      </c>
      <c r="AC265" s="142"/>
      <c r="AD265" s="142"/>
      <c r="AE265" s="142"/>
      <c r="AF265" s="154">
        <f t="shared" si="32"/>
        <v>0</v>
      </c>
      <c r="AG265" s="155"/>
      <c r="AH265" s="155" t="b">
        <f t="shared" si="31"/>
        <v>0</v>
      </c>
      <c r="AI265" s="156"/>
      <c r="AJ265" s="158"/>
      <c r="AK265" s="156"/>
    </row>
    <row r="266" spans="1:37" s="157" customFormat="1" ht="44.25" customHeight="1" thickBot="1" x14ac:dyDescent="0.3">
      <c r="A266" s="142">
        <v>265</v>
      </c>
      <c r="B266" s="142">
        <v>2018</v>
      </c>
      <c r="C266" s="143" t="s">
        <v>1042</v>
      </c>
      <c r="D266" s="142">
        <v>4</v>
      </c>
      <c r="E266" s="143" t="str">
        <f>IF(D266=1,'Tipo '!$B$2,IF(D266=2,'Tipo '!$B$3,IF(D266=3,'Tipo '!$B$4,IF(D266=4,'Tipo '!$B$5,IF(D266=5,'Tipo '!$B$6,IF(D266=6,'Tipo '!$B$7,IF(D266=7,'Tipo '!$B$8,IF(D266=8,'Tipo '!$B$9,IF(D266=9,'Tipo '!$B$10,IF(D266=10,'Tipo '!$B$11,IF(D266=11,'Tipo '!$B$12,IF(D266=12,'Tipo '!$B$13,IF(D266=13,'Tipo '!$B$14,IF(D266=14,'Tipo '!$B$15,IF(D266=15,'Tipo '!$B$16,IF(D266=16,'Tipo '!$B$17,IF(D266=17,'Tipo '!$B$18,IF(D266=18,'Tipo '!$B$19,IF(D266=19,'Tipo '!$B$20,IF(D266=20,'Tipo '!$B$21,"No ha seleccionado un tipo de contrato válido"))))))))))))))))))))</f>
        <v>CONTRATOS DE PRESTACIÓN DE SERVICIOS</v>
      </c>
      <c r="F266" s="143" t="s">
        <v>108</v>
      </c>
      <c r="G266" s="143" t="s">
        <v>125</v>
      </c>
      <c r="H266" s="144" t="s">
        <v>523</v>
      </c>
      <c r="I266" s="144" t="s">
        <v>163</v>
      </c>
      <c r="J266" s="145">
        <v>19</v>
      </c>
      <c r="K266" s="146" t="str">
        <f>IF(J266=1,'Equivalencia BH-BMPT'!$D$2,IF(J266=2,'Equivalencia BH-BMPT'!$D$3,IF(J266=3,'Equivalencia BH-BMPT'!$D$4,IF(J266=4,'Equivalencia BH-BMPT'!$D$5,IF(J266=5,'Equivalencia BH-BMPT'!$D$6,IF(J266=6,'Equivalencia BH-BMPT'!$D$7,IF(J266=7,'Equivalencia BH-BMPT'!$D$8,IF(J266=8,'Equivalencia BH-BMPT'!$D$9,IF(J266=9,'Equivalencia BH-BMPT'!$D$10,IF(J266=10,'Equivalencia BH-BMPT'!$D$11,IF(J266=11,'Equivalencia BH-BMPT'!$D$12,IF(J266=12,'Equivalencia BH-BMPT'!$D$13,IF(J266=13,'Equivalencia BH-BMPT'!$D$14,IF(J266=14,'Equivalencia BH-BMPT'!$D$15,IF(J266=15,'Equivalencia BH-BMPT'!$D$16,IF(J266=16,'Equivalencia BH-BMPT'!$D$17,IF(J266=17,'Equivalencia BH-BMPT'!$D$18,IF(J266=18,'Equivalencia BH-BMPT'!$D$19,IF(J266=19,'Equivalencia BH-BMPT'!$D$20,IF(J266=20,'Equivalencia BH-BMPT'!$D$21,IF(J266=21,'Equivalencia BH-BMPT'!$D$22,IF(J266=22,'Equivalencia BH-BMPT'!$D$23,IF(J266=23,'Equivalencia BH-BMPT'!#REF!,IF(J266=24,'Equivalencia BH-BMPT'!$D$25,IF(J266=25,'Equivalencia BH-BMPT'!$D$26,IF(J266=26,'Equivalencia BH-BMPT'!$D$27,IF(J266=27,'Equivalencia BH-BMPT'!$D$28,IF(J266=28,'Equivalencia BH-BMPT'!$D$29,IF(J266=29,'Equivalencia BH-BMPT'!$D$30,IF(J266=30,'Equivalencia BH-BMPT'!$D$31,IF(J266=31,'Equivalencia BH-BMPT'!$D$32,IF(J266=32,'Equivalencia BH-BMPT'!$D$33,IF(J266=33,'Equivalencia BH-BMPT'!$D$34,IF(J266=34,'Equivalencia BH-BMPT'!$D$35,IF(J266=35,'Equivalencia BH-BMPT'!$D$36,IF(J266=36,'Equivalencia BH-BMPT'!$D$37,IF(J266=37,'Equivalencia BH-BMPT'!$D$38,IF(J266=38,'Equivalencia BH-BMPT'!#REF!,IF(J266=39,'Equivalencia BH-BMPT'!$D$40,IF(J266=40,'Equivalencia BH-BMPT'!$D$41,IF(J266=41,'Equivalencia BH-BMPT'!$D$42,IF(J266=42,'Equivalencia BH-BMPT'!$D$43,IF(J266=43,'Equivalencia BH-BMPT'!$D$44,IF(J266=44,'Equivalencia BH-BMPT'!$D$45,IF(J266=45,'Equivalencia BH-BMPT'!$D$46,"No ha seleccionado un número de programa")))))))))))))))))))))))))))))))))))))))))))))</f>
        <v>Seguridad y convivencia para todos</v>
      </c>
      <c r="L266" s="147" t="s">
        <v>759</v>
      </c>
      <c r="M266" s="142">
        <v>830089058</v>
      </c>
      <c r="N266" s="148" t="s">
        <v>748</v>
      </c>
      <c r="O266" s="149">
        <v>178290060</v>
      </c>
      <c r="P266" s="150"/>
      <c r="Q266" s="151"/>
      <c r="R266" s="151"/>
      <c r="S266" s="151"/>
      <c r="T266" s="149">
        <f t="shared" si="33"/>
        <v>178290060</v>
      </c>
      <c r="U266" s="149">
        <v>0</v>
      </c>
      <c r="V266" s="152">
        <v>43465</v>
      </c>
      <c r="W266" s="152"/>
      <c r="X266" s="152"/>
      <c r="Y266" s="142"/>
      <c r="Z266" s="142"/>
      <c r="AA266" s="153"/>
      <c r="AB266" s="142" t="s">
        <v>963</v>
      </c>
      <c r="AC266" s="142"/>
      <c r="AD266" s="142"/>
      <c r="AE266" s="142"/>
      <c r="AF266" s="154">
        <f t="shared" si="32"/>
        <v>0</v>
      </c>
      <c r="AG266" s="155"/>
      <c r="AH266" s="155" t="b">
        <f t="shared" si="31"/>
        <v>0</v>
      </c>
      <c r="AI266" s="156"/>
      <c r="AJ266" s="158"/>
      <c r="AK266" s="156"/>
    </row>
    <row r="267" spans="1:37" s="157" customFormat="1" ht="44.25" customHeight="1" thickBot="1" x14ac:dyDescent="0.3">
      <c r="A267" s="142">
        <v>267</v>
      </c>
      <c r="B267" s="142">
        <v>2018</v>
      </c>
      <c r="C267" s="143" t="s">
        <v>1043</v>
      </c>
      <c r="D267" s="142">
        <v>4</v>
      </c>
      <c r="E267" s="143" t="str">
        <f>IF(D267=1,'Tipo '!$B$2,IF(D267=2,'Tipo '!$B$3,IF(D267=3,'Tipo '!$B$4,IF(D267=4,'Tipo '!$B$5,IF(D267=5,'Tipo '!$B$6,IF(D267=6,'Tipo '!$B$7,IF(D267=7,'Tipo '!$B$8,IF(D267=8,'Tipo '!$B$9,IF(D267=9,'Tipo '!$B$10,IF(D267=10,'Tipo '!$B$11,IF(D267=11,'Tipo '!$B$12,IF(D267=12,'Tipo '!$B$13,IF(D267=13,'Tipo '!$B$14,IF(D267=14,'Tipo '!$B$15,IF(D267=15,'Tipo '!$B$16,IF(D267=16,'Tipo '!$B$17,IF(D267=17,'Tipo '!$B$18,IF(D267=18,'Tipo '!$B$19,IF(D267=19,'Tipo '!$B$20,IF(D267=20,'Tipo '!$B$21,"No ha seleccionado un tipo de contrato válido"))))))))))))))))))))</f>
        <v>CONTRATOS DE PRESTACIÓN DE SERVICIOS</v>
      </c>
      <c r="F267" s="143" t="s">
        <v>108</v>
      </c>
      <c r="G267" s="143" t="s">
        <v>125</v>
      </c>
      <c r="H267" s="144" t="s">
        <v>524</v>
      </c>
      <c r="I267" s="144" t="s">
        <v>163</v>
      </c>
      <c r="J267" s="145">
        <v>11</v>
      </c>
      <c r="K267" s="146" t="str">
        <f>IF(J267=1,'Equivalencia BH-BMPT'!$D$2,IF(J267=2,'Equivalencia BH-BMPT'!$D$3,IF(J267=3,'Equivalencia BH-BMPT'!$D$4,IF(J267=4,'Equivalencia BH-BMPT'!$D$5,IF(J267=5,'Equivalencia BH-BMPT'!$D$6,IF(J267=6,'Equivalencia BH-BMPT'!$D$7,IF(J267=7,'Equivalencia BH-BMPT'!$D$8,IF(J267=8,'Equivalencia BH-BMPT'!$D$9,IF(J267=9,'Equivalencia BH-BMPT'!$D$10,IF(J267=10,'Equivalencia BH-BMPT'!$D$11,IF(J267=11,'Equivalencia BH-BMPT'!$D$12,IF(J267=12,'Equivalencia BH-BMPT'!$D$13,IF(J267=13,'Equivalencia BH-BMPT'!$D$14,IF(J267=14,'Equivalencia BH-BMPT'!$D$15,IF(J267=15,'Equivalencia BH-BMPT'!$D$16,IF(J267=16,'Equivalencia BH-BMPT'!$D$17,IF(J267=17,'Equivalencia BH-BMPT'!$D$18,IF(J267=18,'Equivalencia BH-BMPT'!$D$19,IF(J267=19,'Equivalencia BH-BMPT'!$D$20,IF(J267=20,'Equivalencia BH-BMPT'!$D$21,IF(J267=21,'Equivalencia BH-BMPT'!$D$22,IF(J267=22,'Equivalencia BH-BMPT'!$D$23,IF(J267=23,'Equivalencia BH-BMPT'!#REF!,IF(J267=24,'Equivalencia BH-BMPT'!$D$25,IF(J267=25,'Equivalencia BH-BMPT'!$D$26,IF(J267=26,'Equivalencia BH-BMPT'!$D$27,IF(J267=27,'Equivalencia BH-BMPT'!$D$28,IF(J267=28,'Equivalencia BH-BMPT'!$D$29,IF(J267=29,'Equivalencia BH-BMPT'!$D$30,IF(J267=30,'Equivalencia BH-BMPT'!$D$31,IF(J267=31,'Equivalencia BH-BMPT'!$D$32,IF(J267=32,'Equivalencia BH-BMPT'!$D$33,IF(J267=33,'Equivalencia BH-BMPT'!$D$34,IF(J267=34,'Equivalencia BH-BMPT'!$D$35,IF(J267=35,'Equivalencia BH-BMPT'!$D$36,IF(J267=36,'Equivalencia BH-BMPT'!$D$37,IF(J267=37,'Equivalencia BH-BMPT'!$D$38,IF(J267=38,'Equivalencia BH-BMPT'!#REF!,IF(J267=39,'Equivalencia BH-BMPT'!$D$40,IF(J267=40,'Equivalencia BH-BMPT'!$D$41,IF(J267=41,'Equivalencia BH-BMPT'!$D$42,IF(J267=42,'Equivalencia BH-BMPT'!$D$43,IF(J267=43,'Equivalencia BH-BMPT'!$D$44,IF(J267=44,'Equivalencia BH-BMPT'!$D$45,IF(J267=45,'Equivalencia BH-BMPT'!$D$46,"No ha seleccionado un número de programa")))))))))))))))))))))))))))))))))))))))))))))</f>
        <v>Mejores oportunidades para el desarrollo a través de la cultura, la recreación y el deporte</v>
      </c>
      <c r="L267" s="147" t="s">
        <v>756</v>
      </c>
      <c r="M267" s="142">
        <v>900332118</v>
      </c>
      <c r="N267" s="148" t="s">
        <v>749</v>
      </c>
      <c r="O267" s="149">
        <v>75824320</v>
      </c>
      <c r="P267" s="150"/>
      <c r="Q267" s="151"/>
      <c r="R267" s="151"/>
      <c r="S267" s="151"/>
      <c r="T267" s="149">
        <f t="shared" si="33"/>
        <v>75824320</v>
      </c>
      <c r="U267" s="149">
        <v>0</v>
      </c>
      <c r="V267" s="152">
        <v>43465</v>
      </c>
      <c r="W267" s="152"/>
      <c r="X267" s="152"/>
      <c r="Y267" s="142"/>
      <c r="Z267" s="142"/>
      <c r="AA267" s="153"/>
      <c r="AB267" s="142" t="s">
        <v>963</v>
      </c>
      <c r="AC267" s="142"/>
      <c r="AD267" s="142"/>
      <c r="AE267" s="142"/>
      <c r="AF267" s="154">
        <f t="shared" si="32"/>
        <v>0</v>
      </c>
      <c r="AG267" s="155"/>
      <c r="AH267" s="155" t="b">
        <f t="shared" si="31"/>
        <v>0</v>
      </c>
      <c r="AI267" s="156"/>
      <c r="AJ267" s="158"/>
      <c r="AK267" s="156"/>
    </row>
    <row r="268" spans="1:37" s="157" customFormat="1" ht="90.75" customHeight="1" thickBot="1" x14ac:dyDescent="0.3">
      <c r="A268" s="142">
        <v>268</v>
      </c>
      <c r="B268" s="142">
        <v>2018</v>
      </c>
      <c r="C268" s="143" t="s">
        <v>1044</v>
      </c>
      <c r="D268" s="142">
        <v>4</v>
      </c>
      <c r="E268" s="143" t="str">
        <f>IF(D268=1,'Tipo '!$B$2,IF(D268=2,'Tipo '!$B$3,IF(D268=3,'Tipo '!$B$4,IF(D268=4,'Tipo '!$B$5,IF(D268=5,'Tipo '!$B$6,IF(D268=6,'Tipo '!$B$7,IF(D268=7,'Tipo '!$B$8,IF(D268=8,'Tipo '!$B$9,IF(D268=9,'Tipo '!$B$10,IF(D268=10,'Tipo '!$B$11,IF(D268=11,'Tipo '!$B$12,IF(D268=12,'Tipo '!$B$13,IF(D268=13,'Tipo '!$B$14,IF(D268=14,'Tipo '!$B$15,IF(D268=15,'Tipo '!$B$16,IF(D268=16,'Tipo '!$B$17,IF(D268=17,'Tipo '!$B$18,IF(D268=18,'Tipo '!$B$19,IF(D268=19,'Tipo '!$B$20,IF(D268=20,'Tipo '!$B$21,"No ha seleccionado un tipo de contrato válido"))))))))))))))))))))</f>
        <v>CONTRATOS DE PRESTACIÓN DE SERVICIOS</v>
      </c>
      <c r="F268" s="143" t="s">
        <v>108</v>
      </c>
      <c r="G268" s="143" t="s">
        <v>125</v>
      </c>
      <c r="H268" s="144" t="s">
        <v>525</v>
      </c>
      <c r="I268" s="144" t="s">
        <v>163</v>
      </c>
      <c r="J268" s="145">
        <v>19</v>
      </c>
      <c r="K268" s="146" t="str">
        <f>IF(J268=1,'Equivalencia BH-BMPT'!$D$2,IF(J268=2,'Equivalencia BH-BMPT'!$D$3,IF(J268=3,'Equivalencia BH-BMPT'!$D$4,IF(J268=4,'Equivalencia BH-BMPT'!$D$5,IF(J268=5,'Equivalencia BH-BMPT'!$D$6,IF(J268=6,'Equivalencia BH-BMPT'!$D$7,IF(J268=7,'Equivalencia BH-BMPT'!$D$8,IF(J268=8,'Equivalencia BH-BMPT'!$D$9,IF(J268=9,'Equivalencia BH-BMPT'!$D$10,IF(J268=10,'Equivalencia BH-BMPT'!$D$11,IF(J268=11,'Equivalencia BH-BMPT'!$D$12,IF(J268=12,'Equivalencia BH-BMPT'!$D$13,IF(J268=13,'Equivalencia BH-BMPT'!$D$14,IF(J268=14,'Equivalencia BH-BMPT'!$D$15,IF(J268=15,'Equivalencia BH-BMPT'!$D$16,IF(J268=16,'Equivalencia BH-BMPT'!$D$17,IF(J268=17,'Equivalencia BH-BMPT'!$D$18,IF(J268=18,'Equivalencia BH-BMPT'!$D$19,IF(J268=19,'Equivalencia BH-BMPT'!$D$20,IF(J268=20,'Equivalencia BH-BMPT'!$D$21,IF(J268=21,'Equivalencia BH-BMPT'!$D$22,IF(J268=22,'Equivalencia BH-BMPT'!$D$23,IF(J268=23,'Equivalencia BH-BMPT'!#REF!,IF(J268=24,'Equivalencia BH-BMPT'!$D$25,IF(J268=25,'Equivalencia BH-BMPT'!$D$26,IF(J268=26,'Equivalencia BH-BMPT'!$D$27,IF(J268=27,'Equivalencia BH-BMPT'!$D$28,IF(J268=28,'Equivalencia BH-BMPT'!$D$29,IF(J268=29,'Equivalencia BH-BMPT'!$D$30,IF(J268=30,'Equivalencia BH-BMPT'!$D$31,IF(J268=31,'Equivalencia BH-BMPT'!$D$32,IF(J268=32,'Equivalencia BH-BMPT'!$D$33,IF(J268=33,'Equivalencia BH-BMPT'!$D$34,IF(J268=34,'Equivalencia BH-BMPT'!$D$35,IF(J268=35,'Equivalencia BH-BMPT'!$D$36,IF(J268=36,'Equivalencia BH-BMPT'!$D$37,IF(J268=37,'Equivalencia BH-BMPT'!$D$38,IF(J268=38,'Equivalencia BH-BMPT'!#REF!,IF(J268=39,'Equivalencia BH-BMPT'!$D$40,IF(J268=40,'Equivalencia BH-BMPT'!$D$41,IF(J268=41,'Equivalencia BH-BMPT'!$D$42,IF(J268=42,'Equivalencia BH-BMPT'!$D$43,IF(J268=43,'Equivalencia BH-BMPT'!$D$44,IF(J268=44,'Equivalencia BH-BMPT'!$D$45,IF(J268=45,'Equivalencia BH-BMPT'!$D$46,"No ha seleccionado un número de programa")))))))))))))))))))))))))))))))))))))))))))))</f>
        <v>Seguridad y convivencia para todos</v>
      </c>
      <c r="L268" s="147" t="s">
        <v>759</v>
      </c>
      <c r="M268" s="142">
        <v>900150912</v>
      </c>
      <c r="N268" s="148" t="s">
        <v>750</v>
      </c>
      <c r="O268" s="149">
        <v>107173744</v>
      </c>
      <c r="P268" s="150"/>
      <c r="Q268" s="151"/>
      <c r="R268" s="151"/>
      <c r="S268" s="151"/>
      <c r="T268" s="149">
        <f t="shared" si="33"/>
        <v>107173744</v>
      </c>
      <c r="U268" s="149">
        <v>0</v>
      </c>
      <c r="V268" s="152">
        <v>43465</v>
      </c>
      <c r="W268" s="152"/>
      <c r="X268" s="152"/>
      <c r="Y268" s="142"/>
      <c r="Z268" s="142"/>
      <c r="AA268" s="153"/>
      <c r="AB268" s="142" t="s">
        <v>963</v>
      </c>
      <c r="AC268" s="142"/>
      <c r="AD268" s="142"/>
      <c r="AE268" s="142"/>
      <c r="AF268" s="154">
        <f t="shared" si="32"/>
        <v>0</v>
      </c>
      <c r="AG268" s="155"/>
      <c r="AH268" s="155" t="b">
        <f t="shared" si="31"/>
        <v>0</v>
      </c>
      <c r="AI268" s="156"/>
      <c r="AJ268" s="158"/>
      <c r="AK268" s="156"/>
    </row>
    <row r="269" spans="1:37" s="157" customFormat="1" ht="44.25" customHeight="1" thickBot="1" x14ac:dyDescent="0.3">
      <c r="A269" s="142">
        <v>269</v>
      </c>
      <c r="B269" s="142">
        <v>2018</v>
      </c>
      <c r="C269" s="143" t="s">
        <v>1045</v>
      </c>
      <c r="D269" s="142">
        <v>4</v>
      </c>
      <c r="E269" s="143" t="str">
        <f>IF(D269=1,'Tipo '!$B$2,IF(D269=2,'Tipo '!$B$3,IF(D269=3,'Tipo '!$B$4,IF(D269=4,'Tipo '!$B$5,IF(D269=5,'Tipo '!$B$6,IF(D269=6,'Tipo '!$B$7,IF(D269=7,'Tipo '!$B$8,IF(D269=8,'Tipo '!$B$9,IF(D269=9,'Tipo '!$B$10,IF(D269=10,'Tipo '!$B$11,IF(D269=11,'Tipo '!$B$12,IF(D269=12,'Tipo '!$B$13,IF(D269=13,'Tipo '!$B$14,IF(D269=14,'Tipo '!$B$15,IF(D269=15,'Tipo '!$B$16,IF(D269=16,'Tipo '!$B$17,IF(D269=17,'Tipo '!$B$18,IF(D269=18,'Tipo '!$B$19,IF(D269=19,'Tipo '!$B$20,IF(D269=20,'Tipo '!$B$21,"No ha seleccionado un tipo de contrato válido"))))))))))))))))))))</f>
        <v>CONTRATOS DE PRESTACIÓN DE SERVICIOS</v>
      </c>
      <c r="F269" s="143" t="s">
        <v>105</v>
      </c>
      <c r="G269" s="143" t="s">
        <v>121</v>
      </c>
      <c r="H269" s="144" t="s">
        <v>526</v>
      </c>
      <c r="I269" s="144" t="s">
        <v>163</v>
      </c>
      <c r="J269" s="145">
        <v>11</v>
      </c>
      <c r="K269" s="146" t="str">
        <f>IF(J269=1,'Equivalencia BH-BMPT'!$D$2,IF(J269=2,'Equivalencia BH-BMPT'!$D$3,IF(J269=3,'Equivalencia BH-BMPT'!$D$4,IF(J269=4,'Equivalencia BH-BMPT'!$D$5,IF(J269=5,'Equivalencia BH-BMPT'!$D$6,IF(J269=6,'Equivalencia BH-BMPT'!$D$7,IF(J269=7,'Equivalencia BH-BMPT'!$D$8,IF(J269=8,'Equivalencia BH-BMPT'!$D$9,IF(J269=9,'Equivalencia BH-BMPT'!$D$10,IF(J269=10,'Equivalencia BH-BMPT'!$D$11,IF(J269=11,'Equivalencia BH-BMPT'!$D$12,IF(J269=12,'Equivalencia BH-BMPT'!$D$13,IF(J269=13,'Equivalencia BH-BMPT'!$D$14,IF(J269=14,'Equivalencia BH-BMPT'!$D$15,IF(J269=15,'Equivalencia BH-BMPT'!$D$16,IF(J269=16,'Equivalencia BH-BMPT'!$D$17,IF(J269=17,'Equivalencia BH-BMPT'!$D$18,IF(J269=18,'Equivalencia BH-BMPT'!$D$19,IF(J269=19,'Equivalencia BH-BMPT'!$D$20,IF(J269=20,'Equivalencia BH-BMPT'!$D$21,IF(J269=21,'Equivalencia BH-BMPT'!$D$22,IF(J269=22,'Equivalencia BH-BMPT'!$D$23,IF(J269=23,'Equivalencia BH-BMPT'!#REF!,IF(J269=24,'Equivalencia BH-BMPT'!$D$25,IF(J269=25,'Equivalencia BH-BMPT'!$D$26,IF(J269=26,'Equivalencia BH-BMPT'!$D$27,IF(J269=27,'Equivalencia BH-BMPT'!$D$28,IF(J269=28,'Equivalencia BH-BMPT'!$D$29,IF(J269=29,'Equivalencia BH-BMPT'!$D$30,IF(J269=30,'Equivalencia BH-BMPT'!$D$31,IF(J269=31,'Equivalencia BH-BMPT'!$D$32,IF(J269=32,'Equivalencia BH-BMPT'!$D$33,IF(J269=33,'Equivalencia BH-BMPT'!$D$34,IF(J269=34,'Equivalencia BH-BMPT'!$D$35,IF(J269=35,'Equivalencia BH-BMPT'!$D$36,IF(J269=36,'Equivalencia BH-BMPT'!$D$37,IF(J269=37,'Equivalencia BH-BMPT'!$D$38,IF(J269=38,'Equivalencia BH-BMPT'!#REF!,IF(J269=39,'Equivalencia BH-BMPT'!$D$40,IF(J269=40,'Equivalencia BH-BMPT'!$D$41,IF(J269=41,'Equivalencia BH-BMPT'!$D$42,IF(J269=42,'Equivalencia BH-BMPT'!$D$43,IF(J269=43,'Equivalencia BH-BMPT'!$D$44,IF(J269=44,'Equivalencia BH-BMPT'!$D$45,IF(J269=45,'Equivalencia BH-BMPT'!$D$46,"No ha seleccionado un número de programa")))))))))))))))))))))))))))))))))))))))))))))</f>
        <v>Mejores oportunidades para el desarrollo a través de la cultura, la recreación y el deporte</v>
      </c>
      <c r="L269" s="147" t="s">
        <v>756</v>
      </c>
      <c r="M269" s="142">
        <v>900332118</v>
      </c>
      <c r="N269" s="148" t="s">
        <v>749</v>
      </c>
      <c r="O269" s="149">
        <v>303719621</v>
      </c>
      <c r="P269" s="150"/>
      <c r="Q269" s="151"/>
      <c r="R269" s="151"/>
      <c r="S269" s="151"/>
      <c r="T269" s="149">
        <f t="shared" si="33"/>
        <v>303719621</v>
      </c>
      <c r="U269" s="149">
        <v>0</v>
      </c>
      <c r="V269" s="152">
        <v>43465</v>
      </c>
      <c r="W269" s="152"/>
      <c r="X269" s="152"/>
      <c r="Y269" s="142"/>
      <c r="Z269" s="142"/>
      <c r="AA269" s="153"/>
      <c r="AB269" s="142" t="s">
        <v>963</v>
      </c>
      <c r="AC269" s="142"/>
      <c r="AD269" s="142"/>
      <c r="AE269" s="142"/>
      <c r="AF269" s="154">
        <f t="shared" si="32"/>
        <v>0</v>
      </c>
      <c r="AG269" s="155"/>
      <c r="AH269" s="155" t="b">
        <f t="shared" si="31"/>
        <v>0</v>
      </c>
      <c r="AI269" s="156"/>
      <c r="AJ269" s="158"/>
      <c r="AK269" s="156"/>
    </row>
    <row r="270" spans="1:37" s="157" customFormat="1" ht="44.25" customHeight="1" thickBot="1" x14ac:dyDescent="0.3">
      <c r="A270" s="142">
        <v>270</v>
      </c>
      <c r="B270" s="142">
        <v>2018</v>
      </c>
      <c r="C270" s="143" t="s">
        <v>1046</v>
      </c>
      <c r="D270" s="142">
        <v>3</v>
      </c>
      <c r="E270" s="143" t="str">
        <f>IF(D270=1,'Tipo '!$B$2,IF(D270=2,'Tipo '!$B$3,IF(D270=3,'Tipo '!$B$4,IF(D270=4,'Tipo '!$B$5,IF(D270=5,'Tipo '!$B$6,IF(D270=6,'Tipo '!$B$7,IF(D270=7,'Tipo '!$B$8,IF(D270=8,'Tipo '!$B$9,IF(D270=9,'Tipo '!$B$10,IF(D270=10,'Tipo '!$B$11,IF(D270=11,'Tipo '!$B$12,IF(D270=12,'Tipo '!$B$13,IF(D270=13,'Tipo '!$B$14,IF(D270=14,'Tipo '!$B$15,IF(D270=15,'Tipo '!$B$16,IF(D270=16,'Tipo '!$B$17,IF(D270=17,'Tipo '!$B$18,IF(D270=18,'Tipo '!$B$19,IF(D270=19,'Tipo '!$B$20,IF(D270=20,'Tipo '!$B$21,"No ha seleccionado un tipo de contrato válido"))))))))))))))))))))</f>
        <v>INTERVENTORÍA</v>
      </c>
      <c r="F270" s="143" t="s">
        <v>104</v>
      </c>
      <c r="G270" s="143" t="s">
        <v>121</v>
      </c>
      <c r="H270" s="144" t="s">
        <v>527</v>
      </c>
      <c r="I270" s="144" t="s">
        <v>163</v>
      </c>
      <c r="J270" s="145">
        <v>2</v>
      </c>
      <c r="K270" s="146" t="str">
        <f>IF(J270=1,'Equivalencia BH-BMPT'!$D$2,IF(J270=2,'Equivalencia BH-BMPT'!$D$3,IF(J270=3,'Equivalencia BH-BMPT'!$D$4,IF(J270=4,'Equivalencia BH-BMPT'!$D$5,IF(J270=5,'Equivalencia BH-BMPT'!$D$6,IF(J270=6,'Equivalencia BH-BMPT'!$D$7,IF(J270=7,'Equivalencia BH-BMPT'!$D$8,IF(J270=8,'Equivalencia BH-BMPT'!$D$9,IF(J270=9,'Equivalencia BH-BMPT'!$D$10,IF(J270=10,'Equivalencia BH-BMPT'!$D$11,IF(J270=11,'Equivalencia BH-BMPT'!$D$12,IF(J270=12,'Equivalencia BH-BMPT'!$D$13,IF(J270=13,'Equivalencia BH-BMPT'!$D$14,IF(J270=14,'Equivalencia BH-BMPT'!$D$15,IF(J270=15,'Equivalencia BH-BMPT'!$D$16,IF(J270=16,'Equivalencia BH-BMPT'!$D$17,IF(J270=17,'Equivalencia BH-BMPT'!$D$18,IF(J270=18,'Equivalencia BH-BMPT'!$D$19,IF(J270=19,'Equivalencia BH-BMPT'!$D$20,IF(J270=20,'Equivalencia BH-BMPT'!$D$21,IF(J270=21,'Equivalencia BH-BMPT'!$D$22,IF(J270=22,'Equivalencia BH-BMPT'!$D$23,IF(J270=23,'Equivalencia BH-BMPT'!#REF!,IF(J270=24,'Equivalencia BH-BMPT'!$D$25,IF(J270=25,'Equivalencia BH-BMPT'!$D$26,IF(J270=26,'Equivalencia BH-BMPT'!$D$27,IF(J270=27,'Equivalencia BH-BMPT'!$D$28,IF(J270=28,'Equivalencia BH-BMPT'!$D$29,IF(J270=29,'Equivalencia BH-BMPT'!$D$30,IF(J270=30,'Equivalencia BH-BMPT'!$D$31,IF(J270=31,'Equivalencia BH-BMPT'!$D$32,IF(J270=32,'Equivalencia BH-BMPT'!$D$33,IF(J270=33,'Equivalencia BH-BMPT'!$D$34,IF(J270=34,'Equivalencia BH-BMPT'!$D$35,IF(J270=35,'Equivalencia BH-BMPT'!$D$36,IF(J270=36,'Equivalencia BH-BMPT'!$D$37,IF(J270=37,'Equivalencia BH-BMPT'!$D$38,IF(J270=38,'Equivalencia BH-BMPT'!#REF!,IF(J270=39,'Equivalencia BH-BMPT'!$D$40,IF(J270=40,'Equivalencia BH-BMPT'!$D$41,IF(J270=41,'Equivalencia BH-BMPT'!$D$42,IF(J270=42,'Equivalencia BH-BMPT'!$D$43,IF(J270=43,'Equivalencia BH-BMPT'!$D$44,IF(J270=44,'Equivalencia BH-BMPT'!$D$45,IF(J270=45,'Equivalencia BH-BMPT'!$D$46,"No ha seleccionado un número de programa")))))))))))))))))))))))))))))))))))))))))))))</f>
        <v>Desarrollo integral desde la gestación hasta la adolescencia</v>
      </c>
      <c r="L270" s="147" t="s">
        <v>752</v>
      </c>
      <c r="M270" s="142">
        <v>93200589</v>
      </c>
      <c r="N270" s="148" t="s">
        <v>751</v>
      </c>
      <c r="O270" s="149">
        <v>12614000</v>
      </c>
      <c r="P270" s="150"/>
      <c r="Q270" s="151"/>
      <c r="R270" s="151"/>
      <c r="S270" s="151"/>
      <c r="T270" s="149">
        <f t="shared" si="33"/>
        <v>12614000</v>
      </c>
      <c r="U270" s="149">
        <v>0</v>
      </c>
      <c r="V270" s="152">
        <v>43465</v>
      </c>
      <c r="W270" s="152"/>
      <c r="X270" s="152"/>
      <c r="Y270" s="142"/>
      <c r="Z270" s="142"/>
      <c r="AA270" s="153"/>
      <c r="AB270" s="142" t="s">
        <v>963</v>
      </c>
      <c r="AC270" s="142"/>
      <c r="AD270" s="142"/>
      <c r="AE270" s="142"/>
      <c r="AF270" s="154">
        <f t="shared" si="32"/>
        <v>0</v>
      </c>
      <c r="AG270" s="155"/>
      <c r="AH270" s="155" t="b">
        <f t="shared" si="31"/>
        <v>0</v>
      </c>
      <c r="AI270" s="156"/>
      <c r="AJ270" s="158"/>
      <c r="AK270" s="156"/>
    </row>
    <row r="271" spans="1:37" s="157" customFormat="1" ht="44.25" customHeight="1" thickBot="1" x14ac:dyDescent="0.3">
      <c r="A271" s="142">
        <v>27064</v>
      </c>
      <c r="B271" s="142">
        <v>2018</v>
      </c>
      <c r="C271" s="142">
        <v>27064</v>
      </c>
      <c r="D271" s="142">
        <v>19</v>
      </c>
      <c r="E271" s="143" t="str">
        <f>IF(D271=1,'Tipo '!$B$2,IF(D271=2,'Tipo '!$B$3,IF(D271=3,'Tipo '!$B$4,IF(D271=4,'Tipo '!$B$5,IF(D271=5,'Tipo '!$B$6,IF(D271=6,'Tipo '!$B$7,IF(D271=7,'Tipo '!$B$8,IF(D271=8,'Tipo '!$B$9,IF(D271=9,'Tipo '!$B$10,IF(D271=10,'Tipo '!$B$11,IF(D271=11,'Tipo '!$B$12,IF(D271=12,'Tipo '!$B$13,IF(D271=13,'Tipo '!$B$14,IF(D271=14,'Tipo '!$B$15,IF(D271=15,'Tipo '!$B$16,IF(D271=16,'Tipo '!$B$17,IF(D271=17,'Tipo '!$B$18,IF(D271=18,'Tipo '!$B$19,IF(D271=19,'Tipo '!$B$20,IF(D271=20,'Tipo '!$B$21,"No ha seleccionado un tipo de contrato válido"))))))))))))))))))))</f>
        <v>OTROS</v>
      </c>
      <c r="F271" s="143" t="s">
        <v>108</v>
      </c>
      <c r="G271" s="143" t="s">
        <v>125</v>
      </c>
      <c r="H271" s="144" t="s">
        <v>764</v>
      </c>
      <c r="I271" s="144" t="s">
        <v>163</v>
      </c>
      <c r="J271" s="145">
        <v>45</v>
      </c>
      <c r="K271" s="146" t="str">
        <f>IF(J271=1,'Equivalencia BH-BMPT'!$D$2,IF(J271=2,'Equivalencia BH-BMPT'!$D$3,IF(J271=3,'Equivalencia BH-BMPT'!$D$4,IF(J271=4,'Equivalencia BH-BMPT'!$D$5,IF(J271=5,'Equivalencia BH-BMPT'!$D$6,IF(J271=6,'Equivalencia BH-BMPT'!$D$7,IF(J271=7,'Equivalencia BH-BMPT'!$D$8,IF(J271=8,'Equivalencia BH-BMPT'!$D$9,IF(J271=9,'Equivalencia BH-BMPT'!$D$10,IF(J271=10,'Equivalencia BH-BMPT'!$D$11,IF(J271=11,'Equivalencia BH-BMPT'!$D$12,IF(J271=12,'Equivalencia BH-BMPT'!$D$13,IF(J271=13,'Equivalencia BH-BMPT'!$D$14,IF(J271=14,'Equivalencia BH-BMPT'!$D$15,IF(J271=15,'Equivalencia BH-BMPT'!$D$16,IF(J271=16,'Equivalencia BH-BMPT'!$D$17,IF(J271=17,'Equivalencia BH-BMPT'!$D$18,IF(J271=18,'Equivalencia BH-BMPT'!$D$19,IF(J271=19,'Equivalencia BH-BMPT'!$D$20,IF(J271=20,'Equivalencia BH-BMPT'!$D$21,IF(J271=21,'Equivalencia BH-BMPT'!$D$22,IF(J271=22,'Equivalencia BH-BMPT'!$D$23,IF(J271=23,'Equivalencia BH-BMPT'!#REF!,IF(J271=24,'Equivalencia BH-BMPT'!$D$25,IF(J271=25,'Equivalencia BH-BMPT'!$D$26,IF(J271=26,'Equivalencia BH-BMPT'!$D$27,IF(J271=27,'Equivalencia BH-BMPT'!$D$28,IF(J271=28,'Equivalencia BH-BMPT'!$D$29,IF(J271=29,'Equivalencia BH-BMPT'!$D$30,IF(J271=30,'Equivalencia BH-BMPT'!$D$31,IF(J271=31,'Equivalencia BH-BMPT'!$D$32,IF(J271=32,'Equivalencia BH-BMPT'!$D$33,IF(J271=33,'Equivalencia BH-BMPT'!$D$34,IF(J271=34,'Equivalencia BH-BMPT'!$D$35,IF(J271=35,'Equivalencia BH-BMPT'!$D$36,IF(J271=36,'Equivalencia BH-BMPT'!$D$37,IF(J271=37,'Equivalencia BH-BMPT'!$D$38,IF(J271=38,'Equivalencia BH-BMPT'!#REF!,IF(J271=39,'Equivalencia BH-BMPT'!$D$40,IF(J271=40,'Equivalencia BH-BMPT'!$D$41,IF(J271=41,'Equivalencia BH-BMPT'!$D$42,IF(J271=42,'Equivalencia BH-BMPT'!$D$43,IF(J271=43,'Equivalencia BH-BMPT'!$D$44,IF(J271=44,'Equivalencia BH-BMPT'!$D$45,IF(J271=45,'Equivalencia BH-BMPT'!$D$46,"No ha seleccionado un número de programa")))))))))))))))))))))))))))))))))))))))))))))</f>
        <v>Gobernanza e influencia local, regional e internacional</v>
      </c>
      <c r="L271" s="147" t="s">
        <v>285</v>
      </c>
      <c r="M271" s="142"/>
      <c r="N271" s="148" t="s">
        <v>762</v>
      </c>
      <c r="O271" s="149">
        <v>66694178</v>
      </c>
      <c r="P271" s="150"/>
      <c r="Q271" s="151"/>
      <c r="R271" s="151">
        <v>1</v>
      </c>
      <c r="S271" s="151">
        <v>16000000</v>
      </c>
      <c r="T271" s="149">
        <f t="shared" si="33"/>
        <v>82694178</v>
      </c>
      <c r="U271" s="149">
        <v>40150665</v>
      </c>
      <c r="V271" s="152">
        <v>43445</v>
      </c>
      <c r="W271" s="152">
        <v>43445</v>
      </c>
      <c r="X271" s="152">
        <v>43467</v>
      </c>
      <c r="Y271" s="142"/>
      <c r="Z271" s="142">
        <v>22</v>
      </c>
      <c r="AA271" s="153"/>
      <c r="AB271" s="142"/>
      <c r="AC271" s="142" t="s">
        <v>963</v>
      </c>
      <c r="AD271" s="142"/>
      <c r="AE271" s="142"/>
      <c r="AF271" s="154">
        <f t="shared" ref="AF271" si="34">SUM(U271/T271)</f>
        <v>0.48553194397796662</v>
      </c>
      <c r="AG271" s="155"/>
      <c r="AH271" s="155" t="b">
        <f t="shared" si="31"/>
        <v>0</v>
      </c>
      <c r="AI271" s="156"/>
      <c r="AJ271" s="158"/>
      <c r="AK271" s="156"/>
    </row>
    <row r="272" spans="1:37" s="157" customFormat="1" ht="44.25" customHeight="1" thickBot="1" x14ac:dyDescent="0.3">
      <c r="A272" s="142" t="s">
        <v>281</v>
      </c>
      <c r="B272" s="142">
        <v>2018</v>
      </c>
      <c r="C272" s="143"/>
      <c r="D272" s="142">
        <v>19</v>
      </c>
      <c r="E272" s="143" t="str">
        <f>IF(D272=1,'Tipo '!$B$2,IF(D272=2,'Tipo '!$B$3,IF(D272=3,'Tipo '!$B$4,IF(D272=4,'Tipo '!$B$5,IF(D272=5,'Tipo '!$B$6,IF(D272=6,'Tipo '!$B$7,IF(D272=7,'Tipo '!$B$8,IF(D272=8,'Tipo '!$B$9,IF(D272=9,'Tipo '!$B$10,IF(D272=10,'Tipo '!$B$11,IF(D272=11,'Tipo '!$B$12,IF(D272=12,'Tipo '!$B$13,IF(D272=13,'Tipo '!$B$14,IF(D272=14,'Tipo '!$B$15,IF(D272=15,'Tipo '!$B$16,IF(D272=16,'Tipo '!$B$17,IF(D272=17,'Tipo '!$B$18,IF(D272=18,'Tipo '!$B$19,IF(D272=19,'Tipo '!$B$20,IF(D272=20,'Tipo '!$B$21,"No ha seleccionado un tipo de contrato válido"))))))))))))))))))))</f>
        <v>OTROS</v>
      </c>
      <c r="F272" s="143"/>
      <c r="G272" s="143"/>
      <c r="H272" s="144" t="s">
        <v>283</v>
      </c>
      <c r="I272" s="144" t="s">
        <v>163</v>
      </c>
      <c r="J272" s="145">
        <v>45</v>
      </c>
      <c r="K272" s="146" t="str">
        <f>IF(J272=1,'Equivalencia BH-BMPT'!$D$2,IF(J272=2,'Equivalencia BH-BMPT'!$D$3,IF(J272=3,'Equivalencia BH-BMPT'!$D$4,IF(J272=4,'Equivalencia BH-BMPT'!$D$5,IF(J272=5,'Equivalencia BH-BMPT'!$D$6,IF(J272=6,'Equivalencia BH-BMPT'!$D$7,IF(J272=7,'Equivalencia BH-BMPT'!$D$8,IF(J272=8,'Equivalencia BH-BMPT'!$D$9,IF(J272=9,'Equivalencia BH-BMPT'!$D$10,IF(J272=10,'Equivalencia BH-BMPT'!$D$11,IF(J272=11,'Equivalencia BH-BMPT'!$D$12,IF(J272=12,'Equivalencia BH-BMPT'!$D$13,IF(J272=13,'Equivalencia BH-BMPT'!$D$14,IF(J272=14,'Equivalencia BH-BMPT'!$D$15,IF(J272=15,'Equivalencia BH-BMPT'!$D$16,IF(J272=16,'Equivalencia BH-BMPT'!$D$17,IF(J272=17,'Equivalencia BH-BMPT'!$D$18,IF(J272=18,'Equivalencia BH-BMPT'!$D$19,IF(J272=19,'Equivalencia BH-BMPT'!$D$20,IF(J272=20,'Equivalencia BH-BMPT'!$D$21,IF(J272=21,'Equivalencia BH-BMPT'!$D$22,IF(J272=22,'Equivalencia BH-BMPT'!$D$23,IF(J272=23,'Equivalencia BH-BMPT'!#REF!,IF(J272=24,'Equivalencia BH-BMPT'!$D$25,IF(J272=25,'Equivalencia BH-BMPT'!$D$26,IF(J272=26,'Equivalencia BH-BMPT'!$D$27,IF(J272=27,'Equivalencia BH-BMPT'!$D$28,IF(J272=28,'Equivalencia BH-BMPT'!$D$29,IF(J272=29,'Equivalencia BH-BMPT'!$D$30,IF(J272=30,'Equivalencia BH-BMPT'!$D$31,IF(J272=31,'Equivalencia BH-BMPT'!$D$32,IF(J272=32,'Equivalencia BH-BMPT'!$D$33,IF(J272=33,'Equivalencia BH-BMPT'!$D$34,IF(J272=34,'Equivalencia BH-BMPT'!$D$35,IF(J272=35,'Equivalencia BH-BMPT'!$D$36,IF(J272=36,'Equivalencia BH-BMPT'!$D$37,IF(J272=37,'Equivalencia BH-BMPT'!$D$38,IF(J272=38,'Equivalencia BH-BMPT'!#REF!,IF(J272=39,'Equivalencia BH-BMPT'!$D$40,IF(J272=40,'Equivalencia BH-BMPT'!$D$41,IF(J272=41,'Equivalencia BH-BMPT'!$D$42,IF(J272=42,'Equivalencia BH-BMPT'!$D$43,IF(J272=43,'Equivalencia BH-BMPT'!$D$44,IF(J272=44,'Equivalencia BH-BMPT'!$D$45,IF(J272=45,'Equivalencia BH-BMPT'!$D$46,"No ha seleccionado un número de programa")))))))))))))))))))))))))))))))))))))))))))))</f>
        <v>Gobernanza e influencia local, regional e internacional</v>
      </c>
      <c r="L272" s="147" t="s">
        <v>282</v>
      </c>
      <c r="M272" s="142"/>
      <c r="N272" s="148" t="s">
        <v>283</v>
      </c>
      <c r="O272" s="149">
        <v>736587108</v>
      </c>
      <c r="P272" s="150"/>
      <c r="Q272" s="151"/>
      <c r="R272" s="151"/>
      <c r="S272" s="151"/>
      <c r="T272" s="149">
        <v>736587108</v>
      </c>
      <c r="U272" s="149">
        <v>736587108</v>
      </c>
      <c r="V272" s="152"/>
      <c r="W272" s="152"/>
      <c r="X272" s="152"/>
      <c r="Y272" s="142"/>
      <c r="Z272" s="142"/>
      <c r="AA272" s="153"/>
      <c r="AB272" s="142"/>
      <c r="AC272" s="142"/>
      <c r="AD272" s="142"/>
      <c r="AE272" s="142"/>
      <c r="AF272" s="154">
        <f t="shared" si="32"/>
        <v>1</v>
      </c>
      <c r="AG272" s="155"/>
      <c r="AH272" s="155" t="b">
        <f t="shared" si="31"/>
        <v>0</v>
      </c>
      <c r="AI272" s="156"/>
      <c r="AJ272" s="158"/>
      <c r="AK272" s="156"/>
    </row>
    <row r="273" spans="1:37" s="157" customFormat="1" ht="44.25" customHeight="1" thickBot="1" x14ac:dyDescent="0.3">
      <c r="A273" s="142" t="s">
        <v>284</v>
      </c>
      <c r="B273" s="142">
        <v>2018</v>
      </c>
      <c r="C273" s="143"/>
      <c r="D273" s="142">
        <v>19</v>
      </c>
      <c r="E273" s="143" t="str">
        <f>IF(D273=1,'Tipo '!$B$2,IF(D273=2,'Tipo '!$B$3,IF(D273=3,'Tipo '!$B$4,IF(D273=4,'Tipo '!$B$5,IF(D273=5,'Tipo '!$B$6,IF(D273=6,'Tipo '!$B$7,IF(D273=7,'Tipo '!$B$8,IF(D273=8,'Tipo '!$B$9,IF(D273=9,'Tipo '!$B$10,IF(D273=10,'Tipo '!$B$11,IF(D273=11,'Tipo '!$B$12,IF(D273=12,'Tipo '!$B$13,IF(D273=13,'Tipo '!$B$14,IF(D273=14,'Tipo '!$B$15,IF(D273=15,'Tipo '!$B$16,IF(D273=16,'Tipo '!$B$17,IF(D273=17,'Tipo '!$B$18,IF(D273=18,'Tipo '!$B$19,IF(D273=19,'Tipo '!$B$20,IF(D273=20,'Tipo '!$B$21,"No ha seleccionado un tipo de contrato válido"))))))))))))))))))))</f>
        <v>OTROS</v>
      </c>
      <c r="F273" s="143"/>
      <c r="G273" s="143"/>
      <c r="H273" s="148" t="s">
        <v>284</v>
      </c>
      <c r="I273" s="144" t="s">
        <v>163</v>
      </c>
      <c r="J273" s="145">
        <v>45</v>
      </c>
      <c r="K273" s="146" t="str">
        <f>IF(J273=1,'Equivalencia BH-BMPT'!$D$2,IF(J273=2,'Equivalencia BH-BMPT'!$D$3,IF(J273=3,'Equivalencia BH-BMPT'!$D$4,IF(J273=4,'Equivalencia BH-BMPT'!$D$5,IF(J273=5,'Equivalencia BH-BMPT'!$D$6,IF(J273=6,'Equivalencia BH-BMPT'!$D$7,IF(J273=7,'Equivalencia BH-BMPT'!$D$8,IF(J273=8,'Equivalencia BH-BMPT'!$D$9,IF(J273=9,'Equivalencia BH-BMPT'!$D$10,IF(J273=10,'Equivalencia BH-BMPT'!$D$11,IF(J273=11,'Equivalencia BH-BMPT'!$D$12,IF(J273=12,'Equivalencia BH-BMPT'!$D$13,IF(J273=13,'Equivalencia BH-BMPT'!$D$14,IF(J273=14,'Equivalencia BH-BMPT'!$D$15,IF(J273=15,'Equivalencia BH-BMPT'!$D$16,IF(J273=16,'Equivalencia BH-BMPT'!$D$17,IF(J273=17,'Equivalencia BH-BMPT'!$D$18,IF(J273=18,'Equivalencia BH-BMPT'!$D$19,IF(J273=19,'Equivalencia BH-BMPT'!$D$20,IF(J273=20,'Equivalencia BH-BMPT'!$D$21,IF(J273=21,'Equivalencia BH-BMPT'!$D$22,IF(J273=22,'Equivalencia BH-BMPT'!$D$23,IF(J273=23,'Equivalencia BH-BMPT'!#REF!,IF(J273=24,'Equivalencia BH-BMPT'!$D$25,IF(J273=25,'Equivalencia BH-BMPT'!$D$26,IF(J273=26,'Equivalencia BH-BMPT'!$D$27,IF(J273=27,'Equivalencia BH-BMPT'!$D$28,IF(J273=28,'Equivalencia BH-BMPT'!$D$29,IF(J273=29,'Equivalencia BH-BMPT'!$D$30,IF(J273=30,'Equivalencia BH-BMPT'!$D$31,IF(J273=31,'Equivalencia BH-BMPT'!$D$32,IF(J273=32,'Equivalencia BH-BMPT'!$D$33,IF(J273=33,'Equivalencia BH-BMPT'!$D$34,IF(J273=34,'Equivalencia BH-BMPT'!$D$35,IF(J273=35,'Equivalencia BH-BMPT'!$D$36,IF(J273=36,'Equivalencia BH-BMPT'!$D$37,IF(J273=37,'Equivalencia BH-BMPT'!$D$38,IF(J273=38,'Equivalencia BH-BMPT'!#REF!,IF(J273=39,'Equivalencia BH-BMPT'!$D$40,IF(J273=40,'Equivalencia BH-BMPT'!$D$41,IF(J273=41,'Equivalencia BH-BMPT'!$D$42,IF(J273=42,'Equivalencia BH-BMPT'!$D$43,IF(J273=43,'Equivalencia BH-BMPT'!$D$44,IF(J273=44,'Equivalencia BH-BMPT'!$D$45,IF(J273=45,'Equivalencia BH-BMPT'!$D$46,"No ha seleccionado un número de programa")))))))))))))))))))))))))))))))))))))))))))))</f>
        <v>Gobernanza e influencia local, regional e internacional</v>
      </c>
      <c r="L273" s="147" t="s">
        <v>285</v>
      </c>
      <c r="M273" s="142"/>
      <c r="N273" s="148" t="s">
        <v>284</v>
      </c>
      <c r="O273" s="149">
        <v>19483450</v>
      </c>
      <c r="P273" s="150"/>
      <c r="Q273" s="151"/>
      <c r="R273" s="151"/>
      <c r="S273" s="151"/>
      <c r="T273" s="149">
        <v>19483450</v>
      </c>
      <c r="U273" s="149">
        <v>19483450</v>
      </c>
      <c r="V273" s="152"/>
      <c r="W273" s="152"/>
      <c r="X273" s="152"/>
      <c r="Y273" s="142"/>
      <c r="Z273" s="142"/>
      <c r="AA273" s="153"/>
      <c r="AB273" s="142"/>
      <c r="AC273" s="142"/>
      <c r="AD273" s="142"/>
      <c r="AE273" s="142"/>
      <c r="AF273" s="154">
        <f t="shared" si="32"/>
        <v>1</v>
      </c>
      <c r="AG273" s="155"/>
      <c r="AH273" s="155" t="b">
        <f t="shared" si="31"/>
        <v>0</v>
      </c>
      <c r="AI273" s="156"/>
      <c r="AJ273" s="158"/>
      <c r="AK273" s="156"/>
    </row>
    <row r="274" spans="1:37" s="157" customFormat="1" ht="44.25" customHeight="1" thickBot="1" x14ac:dyDescent="0.3">
      <c r="A274" s="142" t="s">
        <v>287</v>
      </c>
      <c r="B274" s="142">
        <v>2018</v>
      </c>
      <c r="C274" s="143"/>
      <c r="D274" s="142">
        <v>19</v>
      </c>
      <c r="E274" s="143" t="str">
        <f>IF(D274=1,'Tipo '!$B$2,IF(D274=2,'Tipo '!$B$3,IF(D274=3,'Tipo '!$B$4,IF(D274=4,'Tipo '!$B$5,IF(D274=5,'Tipo '!$B$6,IF(D274=6,'Tipo '!$B$7,IF(D274=7,'Tipo '!$B$8,IF(D274=8,'Tipo '!$B$9,IF(D274=9,'Tipo '!$B$10,IF(D274=10,'Tipo '!$B$11,IF(D274=11,'Tipo '!$B$12,IF(D274=12,'Tipo '!$B$13,IF(D274=13,'Tipo '!$B$14,IF(D274=14,'Tipo '!$B$15,IF(D274=15,'Tipo '!$B$16,IF(D274=16,'Tipo '!$B$17,IF(D274=17,'Tipo '!$B$18,IF(D274=18,'Tipo '!$B$19,IF(D274=19,'Tipo '!$B$20,IF(D274=20,'Tipo '!$B$21,"No ha seleccionado un tipo de contrato válido"))))))))))))))))))))</f>
        <v>OTROS</v>
      </c>
      <c r="F274" s="143"/>
      <c r="G274" s="143"/>
      <c r="H274" s="148" t="s">
        <v>286</v>
      </c>
      <c r="I274" s="144" t="s">
        <v>163</v>
      </c>
      <c r="J274" s="145">
        <v>3</v>
      </c>
      <c r="K274" s="146" t="str">
        <f>IF(J274=1,'Equivalencia BH-BMPT'!$D$2,IF(J274=2,'Equivalencia BH-BMPT'!$D$3,IF(J274=3,'Equivalencia BH-BMPT'!$D$4,IF(J274=4,'Equivalencia BH-BMPT'!$D$5,IF(J274=5,'Equivalencia BH-BMPT'!$D$6,IF(J274=6,'Equivalencia BH-BMPT'!$D$7,IF(J274=7,'Equivalencia BH-BMPT'!$D$8,IF(J274=8,'Equivalencia BH-BMPT'!$D$9,IF(J274=9,'Equivalencia BH-BMPT'!$D$10,IF(J274=10,'Equivalencia BH-BMPT'!$D$11,IF(J274=11,'Equivalencia BH-BMPT'!$D$12,IF(J274=12,'Equivalencia BH-BMPT'!$D$13,IF(J274=13,'Equivalencia BH-BMPT'!$D$14,IF(J274=14,'Equivalencia BH-BMPT'!$D$15,IF(J274=15,'Equivalencia BH-BMPT'!$D$16,IF(J274=16,'Equivalencia BH-BMPT'!$D$17,IF(J274=17,'Equivalencia BH-BMPT'!$D$18,IF(J274=18,'Equivalencia BH-BMPT'!$D$19,IF(J274=19,'Equivalencia BH-BMPT'!$D$20,IF(J274=20,'Equivalencia BH-BMPT'!$D$21,IF(J274=21,'Equivalencia BH-BMPT'!$D$22,IF(J274=22,'Equivalencia BH-BMPT'!$D$23,IF(J274=23,'Equivalencia BH-BMPT'!#REF!,IF(J274=24,'Equivalencia BH-BMPT'!$D$25,IF(J274=25,'Equivalencia BH-BMPT'!$D$26,IF(J274=26,'Equivalencia BH-BMPT'!$D$27,IF(J274=27,'Equivalencia BH-BMPT'!$D$28,IF(J274=28,'Equivalencia BH-BMPT'!$D$29,IF(J274=29,'Equivalencia BH-BMPT'!$D$30,IF(J274=30,'Equivalencia BH-BMPT'!$D$31,IF(J274=31,'Equivalencia BH-BMPT'!$D$32,IF(J274=32,'Equivalencia BH-BMPT'!$D$33,IF(J274=33,'Equivalencia BH-BMPT'!$D$34,IF(J274=34,'Equivalencia BH-BMPT'!$D$35,IF(J274=35,'Equivalencia BH-BMPT'!$D$36,IF(J274=36,'Equivalencia BH-BMPT'!$D$37,IF(J274=37,'Equivalencia BH-BMPT'!$D$38,IF(J274=38,'Equivalencia BH-BMPT'!#REF!,IF(J274=39,'Equivalencia BH-BMPT'!$D$40,IF(J274=40,'Equivalencia BH-BMPT'!$D$41,IF(J274=41,'Equivalencia BH-BMPT'!$D$42,IF(J274=42,'Equivalencia BH-BMPT'!$D$43,IF(J274=43,'Equivalencia BH-BMPT'!$D$44,IF(J274=44,'Equivalencia BH-BMPT'!$D$45,IF(J274=45,'Equivalencia BH-BMPT'!$D$46,"No ha seleccionado un número de programa")))))))))))))))))))))))))))))))))))))))))))))</f>
        <v>Igualdad y autonomía para una Bogotá incluyente</v>
      </c>
      <c r="L274" s="147" t="s">
        <v>288</v>
      </c>
      <c r="M274" s="142"/>
      <c r="N274" s="148" t="s">
        <v>286</v>
      </c>
      <c r="O274" s="149">
        <v>5706279874</v>
      </c>
      <c r="P274" s="150"/>
      <c r="Q274" s="151"/>
      <c r="R274" s="151"/>
      <c r="S274" s="151"/>
      <c r="T274" s="149">
        <v>5683603873</v>
      </c>
      <c r="U274" s="149">
        <v>5095753575</v>
      </c>
      <c r="V274" s="152"/>
      <c r="W274" s="152"/>
      <c r="X274" s="152"/>
      <c r="Y274" s="142"/>
      <c r="Z274" s="142"/>
      <c r="AA274" s="153"/>
      <c r="AB274" s="142"/>
      <c r="AC274" s="142"/>
      <c r="AD274" s="142"/>
      <c r="AE274" s="142"/>
      <c r="AF274" s="154">
        <f t="shared" si="32"/>
        <v>0.89657085343463383</v>
      </c>
      <c r="AG274" s="155"/>
      <c r="AH274" s="155" t="b">
        <f t="shared" si="31"/>
        <v>0</v>
      </c>
      <c r="AI274" s="156"/>
      <c r="AJ274" s="158"/>
      <c r="AK274" s="156"/>
    </row>
    <row r="275" spans="1:37" s="157" customFormat="1" ht="44.25" customHeight="1" thickBot="1" x14ac:dyDescent="0.3">
      <c r="A275" s="142" t="s">
        <v>287</v>
      </c>
      <c r="B275" s="142">
        <v>2018</v>
      </c>
      <c r="C275" s="143"/>
      <c r="D275" s="142">
        <v>19</v>
      </c>
      <c r="E275" s="143" t="str">
        <f>IF(D275=1,'Tipo '!$B$2,IF(D275=2,'Tipo '!$B$3,IF(D275=3,'Tipo '!$B$4,IF(D275=4,'Tipo '!$B$5,IF(D275=5,'Tipo '!$B$6,IF(D275=6,'Tipo '!$B$7,IF(D275=7,'Tipo '!$B$8,IF(D275=8,'Tipo '!$B$9,IF(D275=9,'Tipo '!$B$10,IF(D275=10,'Tipo '!$B$11,IF(D275=11,'Tipo '!$B$12,IF(D275=12,'Tipo '!$B$13,IF(D275=13,'Tipo '!$B$14,IF(D275=14,'Tipo '!$B$15,IF(D275=15,'Tipo '!$B$16,IF(D275=16,'Tipo '!$B$17,IF(D275=17,'Tipo '!$B$18,IF(D275=18,'Tipo '!$B$19,IF(D275=19,'Tipo '!$B$20,IF(D275=20,'Tipo '!$B$21,"No ha seleccionado un tipo de contrato válido"))))))))))))))))))))</f>
        <v>OTROS</v>
      </c>
      <c r="F275" s="143"/>
      <c r="G275" s="143"/>
      <c r="H275" s="148" t="s">
        <v>286</v>
      </c>
      <c r="I275" s="144" t="s">
        <v>163</v>
      </c>
      <c r="J275" s="145">
        <v>45</v>
      </c>
      <c r="K275" s="146" t="str">
        <f>IF(J275=1,'Equivalencia BH-BMPT'!$D$2,IF(J275=2,'Equivalencia BH-BMPT'!$D$3,IF(J275=3,'Equivalencia BH-BMPT'!$D$4,IF(J275=4,'Equivalencia BH-BMPT'!$D$5,IF(J275=5,'Equivalencia BH-BMPT'!$D$6,IF(J275=6,'Equivalencia BH-BMPT'!$D$7,IF(J275=7,'Equivalencia BH-BMPT'!$D$8,IF(J275=8,'Equivalencia BH-BMPT'!$D$9,IF(J275=9,'Equivalencia BH-BMPT'!$D$10,IF(J275=10,'Equivalencia BH-BMPT'!$D$11,IF(J275=11,'Equivalencia BH-BMPT'!$D$12,IF(J275=12,'Equivalencia BH-BMPT'!$D$13,IF(J275=13,'Equivalencia BH-BMPT'!$D$14,IF(J275=14,'Equivalencia BH-BMPT'!$D$15,IF(J275=15,'Equivalencia BH-BMPT'!$D$16,IF(J275=16,'Equivalencia BH-BMPT'!$D$17,IF(J275=17,'Equivalencia BH-BMPT'!$D$18,IF(J275=18,'Equivalencia BH-BMPT'!$D$19,IF(J275=19,'Equivalencia BH-BMPT'!$D$20,IF(J275=20,'Equivalencia BH-BMPT'!$D$21,IF(J275=21,'Equivalencia BH-BMPT'!$D$22,IF(J275=22,'Equivalencia BH-BMPT'!$D$23,IF(J275=23,'Equivalencia BH-BMPT'!#REF!,IF(J275=24,'Equivalencia BH-BMPT'!$D$25,IF(J275=25,'Equivalencia BH-BMPT'!$D$26,IF(J275=26,'Equivalencia BH-BMPT'!$D$27,IF(J275=27,'Equivalencia BH-BMPT'!$D$28,IF(J275=28,'Equivalencia BH-BMPT'!$D$29,IF(J275=29,'Equivalencia BH-BMPT'!$D$30,IF(J275=30,'Equivalencia BH-BMPT'!$D$31,IF(J275=31,'Equivalencia BH-BMPT'!$D$32,IF(J275=32,'Equivalencia BH-BMPT'!$D$33,IF(J275=33,'Equivalencia BH-BMPT'!$D$34,IF(J275=34,'Equivalencia BH-BMPT'!$D$35,IF(J275=35,'Equivalencia BH-BMPT'!$D$36,IF(J275=36,'Equivalencia BH-BMPT'!$D$37,IF(J275=37,'Equivalencia BH-BMPT'!$D$38,IF(J275=38,'Equivalencia BH-BMPT'!#REF!,IF(J275=39,'Equivalencia BH-BMPT'!$D$40,IF(J275=40,'Equivalencia BH-BMPT'!$D$41,IF(J275=41,'Equivalencia BH-BMPT'!$D$42,IF(J275=42,'Equivalencia BH-BMPT'!$D$43,IF(J275=43,'Equivalencia BH-BMPT'!$D$44,IF(J275=44,'Equivalencia BH-BMPT'!$D$45,IF(J275=45,'Equivalencia BH-BMPT'!$D$46,"No ha seleccionado un número de programa")))))))))))))))))))))))))))))))))))))))))))))</f>
        <v>Gobernanza e influencia local, regional e internacional</v>
      </c>
      <c r="L275" s="147" t="s">
        <v>282</v>
      </c>
      <c r="M275" s="142"/>
      <c r="N275" s="148" t="s">
        <v>286</v>
      </c>
      <c r="O275" s="149">
        <v>20471300</v>
      </c>
      <c r="P275" s="150"/>
      <c r="Q275" s="151"/>
      <c r="R275" s="151"/>
      <c r="S275" s="151"/>
      <c r="T275" s="149">
        <v>20471300</v>
      </c>
      <c r="U275" s="149">
        <v>20471300</v>
      </c>
      <c r="V275" s="152"/>
      <c r="W275" s="152"/>
      <c r="X275" s="152"/>
      <c r="Y275" s="142"/>
      <c r="Z275" s="142"/>
      <c r="AA275" s="153"/>
      <c r="AB275" s="142"/>
      <c r="AC275" s="142"/>
      <c r="AD275" s="142"/>
      <c r="AE275" s="142"/>
      <c r="AF275" s="154">
        <f t="shared" si="32"/>
        <v>1</v>
      </c>
      <c r="AG275" s="155"/>
      <c r="AH275" s="155" t="b">
        <f t="shared" si="31"/>
        <v>0</v>
      </c>
      <c r="AI275" s="156"/>
      <c r="AJ275" s="158"/>
      <c r="AK275" s="156"/>
    </row>
    <row r="276" spans="1:37" s="157" customFormat="1" ht="44.25" customHeight="1" thickBot="1" x14ac:dyDescent="0.3">
      <c r="A276" s="142" t="s">
        <v>287</v>
      </c>
      <c r="B276" s="142">
        <v>2018</v>
      </c>
      <c r="C276" s="143"/>
      <c r="D276" s="142">
        <v>19</v>
      </c>
      <c r="E276" s="143" t="str">
        <f>IF(D276=1,'Tipo '!$B$2,IF(D276=2,'Tipo '!$B$3,IF(D276=3,'Tipo '!$B$4,IF(D276=4,'Tipo '!$B$5,IF(D276=5,'Tipo '!$B$6,IF(D276=6,'Tipo '!$B$7,IF(D276=7,'Tipo '!$B$8,IF(D276=8,'Tipo '!$B$9,IF(D276=9,'Tipo '!$B$10,IF(D276=10,'Tipo '!$B$11,IF(D276=11,'Tipo '!$B$12,IF(D276=12,'Tipo '!$B$13,IF(D276=13,'Tipo '!$B$14,IF(D276=14,'Tipo '!$B$15,IF(D276=15,'Tipo '!$B$16,IF(D276=16,'Tipo '!$B$17,IF(D276=17,'Tipo '!$B$18,IF(D276=18,'Tipo '!$B$19,IF(D276=19,'Tipo '!$B$20,IF(D276=20,'Tipo '!$B$21,"No ha seleccionado un tipo de contrato válido"))))))))))))))))))))</f>
        <v>OTROS</v>
      </c>
      <c r="F276" s="143"/>
      <c r="G276" s="143"/>
      <c r="H276" s="148" t="s">
        <v>286</v>
      </c>
      <c r="I276" s="144" t="s">
        <v>163</v>
      </c>
      <c r="J276" s="145">
        <v>45</v>
      </c>
      <c r="K276" s="146" t="str">
        <f>IF(J276=1,'Equivalencia BH-BMPT'!$D$2,IF(J276=2,'Equivalencia BH-BMPT'!$D$3,IF(J276=3,'Equivalencia BH-BMPT'!$D$4,IF(J276=4,'Equivalencia BH-BMPT'!$D$5,IF(J276=5,'Equivalencia BH-BMPT'!$D$6,IF(J276=6,'Equivalencia BH-BMPT'!$D$7,IF(J276=7,'Equivalencia BH-BMPT'!$D$8,IF(J276=8,'Equivalencia BH-BMPT'!$D$9,IF(J276=9,'Equivalencia BH-BMPT'!$D$10,IF(J276=10,'Equivalencia BH-BMPT'!$D$11,IF(J276=11,'Equivalencia BH-BMPT'!$D$12,IF(J276=12,'Equivalencia BH-BMPT'!$D$13,IF(J276=13,'Equivalencia BH-BMPT'!$D$14,IF(J276=14,'Equivalencia BH-BMPT'!$D$15,IF(J276=15,'Equivalencia BH-BMPT'!$D$16,IF(J276=16,'Equivalencia BH-BMPT'!$D$17,IF(J276=17,'Equivalencia BH-BMPT'!$D$18,IF(J276=18,'Equivalencia BH-BMPT'!$D$19,IF(J276=19,'Equivalencia BH-BMPT'!$D$20,IF(J276=20,'Equivalencia BH-BMPT'!$D$21,IF(J276=21,'Equivalencia BH-BMPT'!$D$22,IF(J276=22,'Equivalencia BH-BMPT'!$D$23,IF(J276=23,'Equivalencia BH-BMPT'!#REF!,IF(J276=24,'Equivalencia BH-BMPT'!$D$25,IF(J276=25,'Equivalencia BH-BMPT'!$D$26,IF(J276=26,'Equivalencia BH-BMPT'!$D$27,IF(J276=27,'Equivalencia BH-BMPT'!$D$28,IF(J276=28,'Equivalencia BH-BMPT'!$D$29,IF(J276=29,'Equivalencia BH-BMPT'!$D$30,IF(J276=30,'Equivalencia BH-BMPT'!$D$31,IF(J276=31,'Equivalencia BH-BMPT'!$D$32,IF(J276=32,'Equivalencia BH-BMPT'!$D$33,IF(J276=33,'Equivalencia BH-BMPT'!$D$34,IF(J276=34,'Equivalencia BH-BMPT'!$D$35,IF(J276=35,'Equivalencia BH-BMPT'!$D$36,IF(J276=36,'Equivalencia BH-BMPT'!$D$37,IF(J276=37,'Equivalencia BH-BMPT'!$D$38,IF(J276=38,'Equivalencia BH-BMPT'!#REF!,IF(J276=39,'Equivalencia BH-BMPT'!$D$40,IF(J276=40,'Equivalencia BH-BMPT'!$D$41,IF(J276=41,'Equivalencia BH-BMPT'!$D$42,IF(J276=42,'Equivalencia BH-BMPT'!$D$43,IF(J276=43,'Equivalencia BH-BMPT'!$D$44,IF(J276=44,'Equivalencia BH-BMPT'!$D$45,IF(J276=45,'Equivalencia BH-BMPT'!$D$46,"No ha seleccionado un número de programa")))))))))))))))))))))))))))))))))))))))))))))</f>
        <v>Gobernanza e influencia local, regional e internacional</v>
      </c>
      <c r="L276" s="147" t="s">
        <v>285</v>
      </c>
      <c r="M276" s="142"/>
      <c r="N276" s="148" t="s">
        <v>286</v>
      </c>
      <c r="O276" s="149">
        <v>2204701</v>
      </c>
      <c r="P276" s="150"/>
      <c r="Q276" s="151"/>
      <c r="R276" s="151"/>
      <c r="S276" s="151"/>
      <c r="T276" s="149">
        <v>2204701</v>
      </c>
      <c r="U276" s="149">
        <v>2204701</v>
      </c>
      <c r="V276" s="152"/>
      <c r="W276" s="152"/>
      <c r="X276" s="152"/>
      <c r="Y276" s="142"/>
      <c r="Z276" s="142"/>
      <c r="AA276" s="153"/>
      <c r="AB276" s="142"/>
      <c r="AC276" s="142"/>
      <c r="AD276" s="142"/>
      <c r="AE276" s="142"/>
      <c r="AF276" s="154">
        <f t="shared" si="32"/>
        <v>1</v>
      </c>
      <c r="AG276" s="155"/>
      <c r="AH276" s="155" t="b">
        <f t="shared" si="31"/>
        <v>0</v>
      </c>
      <c r="AI276" s="156"/>
      <c r="AJ276" s="158"/>
      <c r="AK276" s="156"/>
    </row>
    <row r="277" spans="1:37" s="157" customFormat="1" ht="44.25" customHeight="1" thickBot="1" x14ac:dyDescent="0.3">
      <c r="A277" s="142" t="s">
        <v>281</v>
      </c>
      <c r="B277" s="142">
        <v>2018</v>
      </c>
      <c r="C277" s="143"/>
      <c r="D277" s="142">
        <v>19</v>
      </c>
      <c r="E277" s="143" t="str">
        <f>IF(D277=1,'Tipo '!$B$2,IF(D277=2,'Tipo '!$B$3,IF(D277=3,'Tipo '!$B$4,IF(D277=4,'Tipo '!$B$5,IF(D277=5,'Tipo '!$B$6,IF(D277=6,'Tipo '!$B$7,IF(D277=7,'Tipo '!$B$8,IF(D277=8,'Tipo '!$B$9,IF(D277=9,'Tipo '!$B$10,IF(D277=10,'Tipo '!$B$11,IF(D277=11,'Tipo '!$B$12,IF(D277=12,'Tipo '!$B$13,IF(D277=13,'Tipo '!$B$14,IF(D277=14,'Tipo '!$B$15,IF(D277=15,'Tipo '!$B$16,IF(D277=16,'Tipo '!$B$17,IF(D277=17,'Tipo '!$B$18,IF(D277=18,'Tipo '!$B$19,IF(D277=19,'Tipo '!$B$20,IF(D277=20,'Tipo '!$B$21,"No ha seleccionado un tipo de contrato válido"))))))))))))))))))))</f>
        <v>OTROS</v>
      </c>
      <c r="F277" s="143"/>
      <c r="G277" s="143"/>
      <c r="H277" s="148" t="s">
        <v>289</v>
      </c>
      <c r="I277" s="144" t="s">
        <v>162</v>
      </c>
      <c r="J277" s="145">
        <v>0</v>
      </c>
      <c r="K277" s="146" t="str">
        <f>IF(J277=1,'Equivalencia BH-BMPT'!$D$2,IF(J277=2,'Equivalencia BH-BMPT'!$D$3,IF(J277=3,'Equivalencia BH-BMPT'!$D$4,IF(J277=4,'Equivalencia BH-BMPT'!$D$5,IF(J277=5,'Equivalencia BH-BMPT'!$D$6,IF(J277=6,'Equivalencia BH-BMPT'!$D$7,IF(J277=7,'Equivalencia BH-BMPT'!$D$8,IF(J277=8,'Equivalencia BH-BMPT'!$D$9,IF(J277=9,'Equivalencia BH-BMPT'!$D$10,IF(J277=10,'Equivalencia BH-BMPT'!$D$11,IF(J277=11,'Equivalencia BH-BMPT'!$D$12,IF(J277=12,'Equivalencia BH-BMPT'!$D$13,IF(J277=13,'Equivalencia BH-BMPT'!$D$14,IF(J277=14,'Equivalencia BH-BMPT'!$D$15,IF(J277=15,'Equivalencia BH-BMPT'!$D$16,IF(J277=16,'Equivalencia BH-BMPT'!$D$17,IF(J277=17,'Equivalencia BH-BMPT'!$D$18,IF(J277=18,'Equivalencia BH-BMPT'!$D$19,IF(J277=19,'Equivalencia BH-BMPT'!$D$20,IF(J277=20,'Equivalencia BH-BMPT'!$D$21,IF(J277=21,'Equivalencia BH-BMPT'!$D$22,IF(J277=22,'Equivalencia BH-BMPT'!$D$23,IF(J277=23,'Equivalencia BH-BMPT'!#REF!,IF(J277=24,'Equivalencia BH-BMPT'!$D$25,IF(J277=25,'Equivalencia BH-BMPT'!$D$26,IF(J277=26,'Equivalencia BH-BMPT'!$D$27,IF(J277=27,'Equivalencia BH-BMPT'!$D$28,IF(J277=28,'Equivalencia BH-BMPT'!$D$29,IF(J277=29,'Equivalencia BH-BMPT'!$D$30,IF(J277=30,'Equivalencia BH-BMPT'!$D$31,IF(J277=31,'Equivalencia BH-BMPT'!$D$32,IF(J277=32,'Equivalencia BH-BMPT'!$D$33,IF(J277=33,'Equivalencia BH-BMPT'!$D$34,IF(J277=34,'Equivalencia BH-BMPT'!$D$35,IF(J277=35,'Equivalencia BH-BMPT'!$D$36,IF(J277=36,'Equivalencia BH-BMPT'!$D$37,IF(J277=37,'Equivalencia BH-BMPT'!$D$38,IF(J277=38,'Equivalencia BH-BMPT'!#REF!,IF(J277=39,'Equivalencia BH-BMPT'!$D$40,IF(J277=40,'Equivalencia BH-BMPT'!$D$41,IF(J277=41,'Equivalencia BH-BMPT'!$D$42,IF(J277=42,'Equivalencia BH-BMPT'!$D$43,IF(J277=43,'Equivalencia BH-BMPT'!$D$44,IF(J277=44,'Equivalencia BH-BMPT'!$D$45,IF(J277=45,'Equivalencia BH-BMPT'!$D$46,"No ha seleccionado un número de programa")))))))))))))))))))))))))))))))))))))))))))))</f>
        <v>No ha seleccionado un número de programa</v>
      </c>
      <c r="L277" s="147" t="s">
        <v>290</v>
      </c>
      <c r="M277" s="142"/>
      <c r="N277" s="148" t="s">
        <v>289</v>
      </c>
      <c r="O277" s="149">
        <v>1705200</v>
      </c>
      <c r="P277" s="150"/>
      <c r="Q277" s="151"/>
      <c r="R277" s="151"/>
      <c r="S277" s="151"/>
      <c r="T277" s="149">
        <v>1705200</v>
      </c>
      <c r="U277" s="149">
        <v>1705200</v>
      </c>
      <c r="V277" s="152"/>
      <c r="W277" s="152"/>
      <c r="X277" s="152"/>
      <c r="Y277" s="142"/>
      <c r="Z277" s="142"/>
      <c r="AA277" s="153"/>
      <c r="AB277" s="142"/>
      <c r="AC277" s="142"/>
      <c r="AD277" s="142"/>
      <c r="AE277" s="142"/>
      <c r="AF277" s="154">
        <f t="shared" si="32"/>
        <v>1</v>
      </c>
      <c r="AG277" s="155"/>
      <c r="AH277" s="155" t="b">
        <f t="shared" si="31"/>
        <v>1</v>
      </c>
      <c r="AI277" s="156"/>
      <c r="AJ277" s="158"/>
      <c r="AK277" s="156"/>
    </row>
    <row r="278" spans="1:37" s="157" customFormat="1" ht="44.25" customHeight="1" thickBot="1" x14ac:dyDescent="0.3">
      <c r="A278" s="142" t="s">
        <v>284</v>
      </c>
      <c r="B278" s="142">
        <v>2018</v>
      </c>
      <c r="C278" s="143"/>
      <c r="D278" s="142">
        <v>19</v>
      </c>
      <c r="E278" s="143" t="str">
        <f>IF(D278=1,'Tipo '!$B$2,IF(D278=2,'Tipo '!$B$3,IF(D278=3,'Tipo '!$B$4,IF(D278=4,'Tipo '!$B$5,IF(D278=5,'Tipo '!$B$6,IF(D278=6,'Tipo '!$B$7,IF(D278=7,'Tipo '!$B$8,IF(D278=8,'Tipo '!$B$9,IF(D278=9,'Tipo '!$B$10,IF(D278=10,'Tipo '!$B$11,IF(D278=11,'Tipo '!$B$12,IF(D278=12,'Tipo '!$B$13,IF(D278=13,'Tipo '!$B$14,IF(D278=14,'Tipo '!$B$15,IF(D278=15,'Tipo '!$B$16,IF(D278=16,'Tipo '!$B$17,IF(D278=17,'Tipo '!$B$18,IF(D278=18,'Tipo '!$B$19,IF(D278=19,'Tipo '!$B$20,IF(D278=20,'Tipo '!$B$21,"No ha seleccionado un tipo de contrato válido"))))))))))))))))))))</f>
        <v>OTROS</v>
      </c>
      <c r="F278" s="143"/>
      <c r="G278" s="143"/>
      <c r="H278" s="148" t="s">
        <v>284</v>
      </c>
      <c r="I278" s="144" t="s">
        <v>162</v>
      </c>
      <c r="J278" s="145">
        <v>0</v>
      </c>
      <c r="K278" s="146" t="str">
        <f>IF(J278=1,'Equivalencia BH-BMPT'!$D$2,IF(J278=2,'Equivalencia BH-BMPT'!$D$3,IF(J278=3,'Equivalencia BH-BMPT'!$D$4,IF(J278=4,'Equivalencia BH-BMPT'!$D$5,IF(J278=5,'Equivalencia BH-BMPT'!$D$6,IF(J278=6,'Equivalencia BH-BMPT'!$D$7,IF(J278=7,'Equivalencia BH-BMPT'!$D$8,IF(J278=8,'Equivalencia BH-BMPT'!$D$9,IF(J278=9,'Equivalencia BH-BMPT'!$D$10,IF(J278=10,'Equivalencia BH-BMPT'!$D$11,IF(J278=11,'Equivalencia BH-BMPT'!$D$12,IF(J278=12,'Equivalencia BH-BMPT'!$D$13,IF(J278=13,'Equivalencia BH-BMPT'!$D$14,IF(J278=14,'Equivalencia BH-BMPT'!$D$15,IF(J278=15,'Equivalencia BH-BMPT'!$D$16,IF(J278=16,'Equivalencia BH-BMPT'!$D$17,IF(J278=17,'Equivalencia BH-BMPT'!$D$18,IF(J278=18,'Equivalencia BH-BMPT'!$D$19,IF(J278=19,'Equivalencia BH-BMPT'!$D$20,IF(J278=20,'Equivalencia BH-BMPT'!$D$21,IF(J278=21,'Equivalencia BH-BMPT'!$D$22,IF(J278=22,'Equivalencia BH-BMPT'!$D$23,IF(J278=23,'Equivalencia BH-BMPT'!#REF!,IF(J278=24,'Equivalencia BH-BMPT'!$D$25,IF(J278=25,'Equivalencia BH-BMPT'!$D$26,IF(J278=26,'Equivalencia BH-BMPT'!$D$27,IF(J278=27,'Equivalencia BH-BMPT'!$D$28,IF(J278=28,'Equivalencia BH-BMPT'!$D$29,IF(J278=29,'Equivalencia BH-BMPT'!$D$30,IF(J278=30,'Equivalencia BH-BMPT'!$D$31,IF(J278=31,'Equivalencia BH-BMPT'!$D$32,IF(J278=32,'Equivalencia BH-BMPT'!$D$33,IF(J278=33,'Equivalencia BH-BMPT'!$D$34,IF(J278=34,'Equivalencia BH-BMPT'!$D$35,IF(J278=35,'Equivalencia BH-BMPT'!$D$36,IF(J278=36,'Equivalencia BH-BMPT'!$D$37,IF(J278=37,'Equivalencia BH-BMPT'!$D$38,IF(J278=38,'Equivalencia BH-BMPT'!#REF!,IF(J278=39,'Equivalencia BH-BMPT'!$D$40,IF(J278=40,'Equivalencia BH-BMPT'!$D$41,IF(J278=41,'Equivalencia BH-BMPT'!$D$42,IF(J278=42,'Equivalencia BH-BMPT'!$D$43,IF(J278=43,'Equivalencia BH-BMPT'!$D$44,IF(J278=44,'Equivalencia BH-BMPT'!$D$45,IF(J278=45,'Equivalencia BH-BMPT'!$D$46,"No ha seleccionado un número de programa")))))))))))))))))))))))))))))))))))))))))))))</f>
        <v>No ha seleccionado un número de programa</v>
      </c>
      <c r="L278" s="147" t="s">
        <v>290</v>
      </c>
      <c r="M278" s="142"/>
      <c r="N278" s="148" t="s">
        <v>284</v>
      </c>
      <c r="O278" s="149">
        <v>66013010</v>
      </c>
      <c r="P278" s="150"/>
      <c r="Q278" s="151"/>
      <c r="R278" s="151"/>
      <c r="S278" s="151"/>
      <c r="T278" s="149">
        <v>66013010</v>
      </c>
      <c r="U278" s="149">
        <f t="shared" ref="T278:U293" si="35">P278+R278+T278</f>
        <v>66013010</v>
      </c>
      <c r="V278" s="152"/>
      <c r="W278" s="152"/>
      <c r="X278" s="152"/>
      <c r="Y278" s="142"/>
      <c r="Z278" s="142"/>
      <c r="AA278" s="153"/>
      <c r="AB278" s="142"/>
      <c r="AC278" s="142"/>
      <c r="AD278" s="142"/>
      <c r="AE278" s="142"/>
      <c r="AF278" s="154">
        <f t="shared" si="32"/>
        <v>1</v>
      </c>
      <c r="AG278" s="155"/>
      <c r="AH278" s="155" t="b">
        <f t="shared" si="31"/>
        <v>1</v>
      </c>
      <c r="AI278" s="156"/>
      <c r="AJ278" s="158"/>
      <c r="AK278" s="156"/>
    </row>
    <row r="279" spans="1:37" s="157" customFormat="1" ht="44.25" customHeight="1" thickBot="1" x14ac:dyDescent="0.3">
      <c r="A279" s="142" t="s">
        <v>287</v>
      </c>
      <c r="B279" s="142">
        <v>2018</v>
      </c>
      <c r="C279" s="143"/>
      <c r="D279" s="142">
        <v>19</v>
      </c>
      <c r="E279" s="143" t="str">
        <f>IF(D279=1,'Tipo '!$B$2,IF(D279=2,'Tipo '!$B$3,IF(D279=3,'Tipo '!$B$4,IF(D279=4,'Tipo '!$B$5,IF(D279=5,'Tipo '!$B$6,IF(D279=6,'Tipo '!$B$7,IF(D279=7,'Tipo '!$B$8,IF(D279=8,'Tipo '!$B$9,IF(D279=9,'Tipo '!$B$10,IF(D279=10,'Tipo '!$B$11,IF(D279=11,'Tipo '!$B$12,IF(D279=12,'Tipo '!$B$13,IF(D279=13,'Tipo '!$B$14,IF(D279=14,'Tipo '!$B$15,IF(D279=15,'Tipo '!$B$16,IF(D279=16,'Tipo '!$B$17,IF(D279=17,'Tipo '!$B$18,IF(D279=18,'Tipo '!$B$19,IF(D279=19,'Tipo '!$B$20,IF(D279=20,'Tipo '!$B$21,"No ha seleccionado un tipo de contrato válido"))))))))))))))))))))</f>
        <v>OTROS</v>
      </c>
      <c r="F279" s="143"/>
      <c r="G279" s="143"/>
      <c r="H279" s="148" t="s">
        <v>286</v>
      </c>
      <c r="I279" s="144" t="s">
        <v>162</v>
      </c>
      <c r="J279" s="145">
        <v>0</v>
      </c>
      <c r="K279" s="146" t="str">
        <f>IF(J279=1,'Equivalencia BH-BMPT'!$D$2,IF(J279=2,'Equivalencia BH-BMPT'!$D$3,IF(J279=3,'Equivalencia BH-BMPT'!$D$4,IF(J279=4,'Equivalencia BH-BMPT'!$D$5,IF(J279=5,'Equivalencia BH-BMPT'!$D$6,IF(J279=6,'Equivalencia BH-BMPT'!$D$7,IF(J279=7,'Equivalencia BH-BMPT'!$D$8,IF(J279=8,'Equivalencia BH-BMPT'!$D$9,IF(J279=9,'Equivalencia BH-BMPT'!$D$10,IF(J279=10,'Equivalencia BH-BMPT'!$D$11,IF(J279=11,'Equivalencia BH-BMPT'!$D$12,IF(J279=12,'Equivalencia BH-BMPT'!$D$13,IF(J279=13,'Equivalencia BH-BMPT'!$D$14,IF(J279=14,'Equivalencia BH-BMPT'!$D$15,IF(J279=15,'Equivalencia BH-BMPT'!$D$16,IF(J279=16,'Equivalencia BH-BMPT'!$D$17,IF(J279=17,'Equivalencia BH-BMPT'!$D$18,IF(J279=18,'Equivalencia BH-BMPT'!$D$19,IF(J279=19,'Equivalencia BH-BMPT'!$D$20,IF(J279=20,'Equivalencia BH-BMPT'!$D$21,IF(J279=21,'Equivalencia BH-BMPT'!$D$22,IF(J279=22,'Equivalencia BH-BMPT'!$D$23,IF(J279=23,'Equivalencia BH-BMPT'!#REF!,IF(J279=24,'Equivalencia BH-BMPT'!$D$25,IF(J279=25,'Equivalencia BH-BMPT'!$D$26,IF(J279=26,'Equivalencia BH-BMPT'!$D$27,IF(J279=27,'Equivalencia BH-BMPT'!$D$28,IF(J279=28,'Equivalencia BH-BMPT'!$D$29,IF(J279=29,'Equivalencia BH-BMPT'!$D$30,IF(J279=30,'Equivalencia BH-BMPT'!$D$31,IF(J279=31,'Equivalencia BH-BMPT'!$D$32,IF(J279=32,'Equivalencia BH-BMPT'!$D$33,IF(J279=33,'Equivalencia BH-BMPT'!$D$34,IF(J279=34,'Equivalencia BH-BMPT'!$D$35,IF(J279=35,'Equivalencia BH-BMPT'!$D$36,IF(J279=36,'Equivalencia BH-BMPT'!$D$37,IF(J279=37,'Equivalencia BH-BMPT'!$D$38,IF(J279=38,'Equivalencia BH-BMPT'!#REF!,IF(J279=39,'Equivalencia BH-BMPT'!$D$40,IF(J279=40,'Equivalencia BH-BMPT'!$D$41,IF(J279=41,'Equivalencia BH-BMPT'!$D$42,IF(J279=42,'Equivalencia BH-BMPT'!$D$43,IF(J279=43,'Equivalencia BH-BMPT'!$D$44,IF(J279=44,'Equivalencia BH-BMPT'!$D$45,IF(J279=45,'Equivalencia BH-BMPT'!$D$46,"No ha seleccionado un número de programa")))))))))))))))))))))))))))))))))))))))))))))</f>
        <v>No ha seleccionado un número de programa</v>
      </c>
      <c r="L279" s="147" t="s">
        <v>290</v>
      </c>
      <c r="M279" s="142"/>
      <c r="N279" s="148" t="s">
        <v>286</v>
      </c>
      <c r="O279" s="149">
        <v>1961042</v>
      </c>
      <c r="P279" s="150"/>
      <c r="Q279" s="151"/>
      <c r="R279" s="151"/>
      <c r="S279" s="151"/>
      <c r="T279" s="149">
        <v>1961042</v>
      </c>
      <c r="U279" s="149">
        <v>1961042</v>
      </c>
      <c r="V279" s="152"/>
      <c r="W279" s="152"/>
      <c r="X279" s="152"/>
      <c r="Y279" s="142"/>
      <c r="Z279" s="142"/>
      <c r="AA279" s="153"/>
      <c r="AB279" s="142"/>
      <c r="AC279" s="142"/>
      <c r="AD279" s="142"/>
      <c r="AE279" s="142"/>
      <c r="AF279" s="154">
        <f t="shared" si="32"/>
        <v>1</v>
      </c>
      <c r="AG279" s="155"/>
      <c r="AH279" s="155" t="b">
        <f t="shared" si="31"/>
        <v>1</v>
      </c>
      <c r="AI279" s="156"/>
      <c r="AJ279" s="158"/>
      <c r="AK279" s="156"/>
    </row>
    <row r="280" spans="1:37" s="157" customFormat="1" ht="44.25" customHeight="1" thickBot="1" x14ac:dyDescent="0.3">
      <c r="A280" s="144" t="s">
        <v>291</v>
      </c>
      <c r="B280" s="142">
        <v>2018</v>
      </c>
      <c r="C280" s="143"/>
      <c r="D280" s="142">
        <v>19</v>
      </c>
      <c r="E280" s="143" t="str">
        <f>IF(D280=1,'Tipo '!$B$2,IF(D280=2,'Tipo '!$B$3,IF(D280=3,'Tipo '!$B$4,IF(D280=4,'Tipo '!$B$5,IF(D280=5,'Tipo '!$B$6,IF(D280=6,'Tipo '!$B$7,IF(D280=7,'Tipo '!$B$8,IF(D280=8,'Tipo '!$B$9,IF(D280=9,'Tipo '!$B$10,IF(D280=10,'Tipo '!$B$11,IF(D280=11,'Tipo '!$B$12,IF(D280=12,'Tipo '!$B$13,IF(D280=13,'Tipo '!$B$14,IF(D280=14,'Tipo '!$B$15,IF(D280=15,'Tipo '!$B$16,IF(D280=16,'Tipo '!$B$17,IF(D280=17,'Tipo '!$B$18,IF(D280=18,'Tipo '!$B$19,IF(D280=19,'Tipo '!$B$20,IF(D280=20,'Tipo '!$B$21,"No ha seleccionado un tipo de contrato válido"))))))))))))))))))))</f>
        <v>OTROS</v>
      </c>
      <c r="F280" s="143"/>
      <c r="G280" s="143"/>
      <c r="H280" s="148" t="s">
        <v>291</v>
      </c>
      <c r="I280" s="144" t="s">
        <v>162</v>
      </c>
      <c r="J280" s="145">
        <v>0</v>
      </c>
      <c r="K280" s="146" t="str">
        <f>IF(J280=1,'Equivalencia BH-BMPT'!$D$2,IF(J280=2,'Equivalencia BH-BMPT'!$D$3,IF(J280=3,'Equivalencia BH-BMPT'!$D$4,IF(J280=4,'Equivalencia BH-BMPT'!$D$5,IF(J280=5,'Equivalencia BH-BMPT'!$D$6,IF(J280=6,'Equivalencia BH-BMPT'!$D$7,IF(J280=7,'Equivalencia BH-BMPT'!$D$8,IF(J280=8,'Equivalencia BH-BMPT'!$D$9,IF(J280=9,'Equivalencia BH-BMPT'!$D$10,IF(J280=10,'Equivalencia BH-BMPT'!$D$11,IF(J280=11,'Equivalencia BH-BMPT'!$D$12,IF(J280=12,'Equivalencia BH-BMPT'!$D$13,IF(J280=13,'Equivalencia BH-BMPT'!$D$14,IF(J280=14,'Equivalencia BH-BMPT'!$D$15,IF(J280=15,'Equivalencia BH-BMPT'!$D$16,IF(J280=16,'Equivalencia BH-BMPT'!$D$17,IF(J280=17,'Equivalencia BH-BMPT'!$D$18,IF(J280=18,'Equivalencia BH-BMPT'!$D$19,IF(J280=19,'Equivalencia BH-BMPT'!$D$20,IF(J280=20,'Equivalencia BH-BMPT'!$D$21,IF(J280=21,'Equivalencia BH-BMPT'!$D$22,IF(J280=22,'Equivalencia BH-BMPT'!$D$23,IF(J280=23,'Equivalencia BH-BMPT'!#REF!,IF(J280=24,'Equivalencia BH-BMPT'!$D$25,IF(J280=25,'Equivalencia BH-BMPT'!$D$26,IF(J280=26,'Equivalencia BH-BMPT'!$D$27,IF(J280=27,'Equivalencia BH-BMPT'!$D$28,IF(J280=28,'Equivalencia BH-BMPT'!$D$29,IF(J280=29,'Equivalencia BH-BMPT'!$D$30,IF(J280=30,'Equivalencia BH-BMPT'!$D$31,IF(J280=31,'Equivalencia BH-BMPT'!$D$32,IF(J280=32,'Equivalencia BH-BMPT'!$D$33,IF(J280=33,'Equivalencia BH-BMPT'!$D$34,IF(J280=34,'Equivalencia BH-BMPT'!$D$35,IF(J280=35,'Equivalencia BH-BMPT'!$D$36,IF(J280=36,'Equivalencia BH-BMPT'!$D$37,IF(J280=37,'Equivalencia BH-BMPT'!$D$38,IF(J280=38,'Equivalencia BH-BMPT'!#REF!,IF(J280=39,'Equivalencia BH-BMPT'!$D$40,IF(J280=40,'Equivalencia BH-BMPT'!$D$41,IF(J280=41,'Equivalencia BH-BMPT'!$D$42,IF(J280=42,'Equivalencia BH-BMPT'!$D$43,IF(J280=43,'Equivalencia BH-BMPT'!$D$44,IF(J280=44,'Equivalencia BH-BMPT'!$D$45,IF(J280=45,'Equivalencia BH-BMPT'!$D$46,"No ha seleccionado un número de programa")))))))))))))))))))))))))))))))))))))))))))))</f>
        <v>No ha seleccionado un número de programa</v>
      </c>
      <c r="L280" s="147" t="s">
        <v>290</v>
      </c>
      <c r="M280" s="142"/>
      <c r="N280" s="148" t="s">
        <v>291</v>
      </c>
      <c r="O280" s="149">
        <v>90375600</v>
      </c>
      <c r="P280" s="150"/>
      <c r="Q280" s="151"/>
      <c r="R280" s="151"/>
      <c r="S280" s="151"/>
      <c r="T280" s="149">
        <v>90375600</v>
      </c>
      <c r="U280" s="149">
        <v>90375600</v>
      </c>
      <c r="V280" s="152"/>
      <c r="W280" s="152"/>
      <c r="X280" s="152"/>
      <c r="Y280" s="142"/>
      <c r="Z280" s="142"/>
      <c r="AA280" s="153"/>
      <c r="AB280" s="142"/>
      <c r="AC280" s="142"/>
      <c r="AD280" s="142"/>
      <c r="AE280" s="142"/>
      <c r="AF280" s="154">
        <f t="shared" si="32"/>
        <v>1</v>
      </c>
      <c r="AG280" s="155"/>
      <c r="AH280" s="155" t="b">
        <f t="shared" si="31"/>
        <v>1</v>
      </c>
      <c r="AI280" s="156"/>
      <c r="AJ280" s="158"/>
      <c r="AK280" s="156"/>
    </row>
    <row r="281" spans="1:37" s="157" customFormat="1" ht="44.25" customHeight="1" thickBot="1" x14ac:dyDescent="0.3">
      <c r="A281" s="142">
        <v>91</v>
      </c>
      <c r="B281" s="142">
        <v>2017</v>
      </c>
      <c r="C281" s="143" t="s">
        <v>1048</v>
      </c>
      <c r="D281" s="142">
        <v>4</v>
      </c>
      <c r="E281" s="143" t="str">
        <f>IF(D281=1,'Tipo '!$B$2,IF(D281=2,'Tipo '!$B$3,IF(D281=3,'Tipo '!$B$4,IF(D281=4,'Tipo '!$B$5,IF(D281=5,'Tipo '!$B$6,IF(D281=6,'Tipo '!$B$7,IF(D281=7,'Tipo '!$B$8,IF(D281=8,'Tipo '!$B$9,IF(D281=9,'Tipo '!$B$10,IF(D281=10,'Tipo '!$B$11,IF(D281=11,'Tipo '!$B$12,IF(D281=12,'Tipo '!$B$13,IF(D281=13,'Tipo '!$B$14,IF(D281=14,'Tipo '!$B$15,IF(D281=15,'Tipo '!$B$16,IF(D281=16,'Tipo '!$B$17,IF(D281=17,'Tipo '!$B$18,IF(D281=18,'Tipo '!$B$19,IF(D281=19,'Tipo '!$B$20,IF(D281=20,'Tipo '!$B$21,"No ha seleccionado un tipo de contrato válido"))))))))))))))))))))</f>
        <v>CONTRATOS DE PRESTACIÓN DE SERVICIOS</v>
      </c>
      <c r="F281" s="143" t="s">
        <v>108</v>
      </c>
      <c r="G281" s="143" t="s">
        <v>125</v>
      </c>
      <c r="H281" s="144" t="s">
        <v>292</v>
      </c>
      <c r="I281" s="144" t="s">
        <v>162</v>
      </c>
      <c r="J281" s="145">
        <v>0</v>
      </c>
      <c r="K281" s="146" t="str">
        <f>IF(J281=1,'Equivalencia BH-BMPT'!$D$2,IF(J281=2,'Equivalencia BH-BMPT'!$D$3,IF(J281=3,'Equivalencia BH-BMPT'!$D$4,IF(J281=4,'Equivalencia BH-BMPT'!$D$5,IF(J281=5,'Equivalencia BH-BMPT'!$D$6,IF(J281=6,'Equivalencia BH-BMPT'!$D$7,IF(J281=7,'Equivalencia BH-BMPT'!$D$8,IF(J281=8,'Equivalencia BH-BMPT'!$D$9,IF(J281=9,'Equivalencia BH-BMPT'!$D$10,IF(J281=10,'Equivalencia BH-BMPT'!$D$11,IF(J281=11,'Equivalencia BH-BMPT'!$D$12,IF(J281=12,'Equivalencia BH-BMPT'!$D$13,IF(J281=13,'Equivalencia BH-BMPT'!$D$14,IF(J281=14,'Equivalencia BH-BMPT'!$D$15,IF(J281=15,'Equivalencia BH-BMPT'!$D$16,IF(J281=16,'Equivalencia BH-BMPT'!$D$17,IF(J281=17,'Equivalencia BH-BMPT'!$D$18,IF(J281=18,'Equivalencia BH-BMPT'!$D$19,IF(J281=19,'Equivalencia BH-BMPT'!$D$20,IF(J281=20,'Equivalencia BH-BMPT'!$D$21,IF(J281=21,'Equivalencia BH-BMPT'!$D$22,IF(J281=22,'Equivalencia BH-BMPT'!$D$23,IF(J281=23,'Equivalencia BH-BMPT'!#REF!,IF(J281=24,'Equivalencia BH-BMPT'!$D$25,IF(J281=25,'Equivalencia BH-BMPT'!$D$26,IF(J281=26,'Equivalencia BH-BMPT'!$D$27,IF(J281=27,'Equivalencia BH-BMPT'!$D$28,IF(J281=28,'Equivalencia BH-BMPT'!$D$29,IF(J281=29,'Equivalencia BH-BMPT'!$D$30,IF(J281=30,'Equivalencia BH-BMPT'!$D$31,IF(J281=31,'Equivalencia BH-BMPT'!$D$32,IF(J281=32,'Equivalencia BH-BMPT'!$D$33,IF(J281=33,'Equivalencia BH-BMPT'!$D$34,IF(J281=34,'Equivalencia BH-BMPT'!$D$35,IF(J281=35,'Equivalencia BH-BMPT'!$D$36,IF(J281=36,'Equivalencia BH-BMPT'!$D$37,IF(J281=37,'Equivalencia BH-BMPT'!$D$38,IF(J281=38,'Equivalencia BH-BMPT'!#REF!,IF(J281=39,'Equivalencia BH-BMPT'!$D$40,IF(J281=40,'Equivalencia BH-BMPT'!$D$41,IF(J281=41,'Equivalencia BH-BMPT'!$D$42,IF(J281=42,'Equivalencia BH-BMPT'!$D$43,IF(J281=43,'Equivalencia BH-BMPT'!$D$44,IF(J281=44,'Equivalencia BH-BMPT'!$D$45,IF(J281=45,'Equivalencia BH-BMPT'!$D$46,"No ha seleccionado un número de programa")))))))))))))))))))))))))))))))))))))))))))))</f>
        <v>No ha seleccionado un número de programa</v>
      </c>
      <c r="L281" s="147" t="s">
        <v>290</v>
      </c>
      <c r="M281" s="142">
        <v>860523408</v>
      </c>
      <c r="N281" s="148" t="s">
        <v>293</v>
      </c>
      <c r="O281" s="149"/>
      <c r="P281" s="150"/>
      <c r="Q281" s="151"/>
      <c r="R281" s="151">
        <v>1</v>
      </c>
      <c r="S281" s="151"/>
      <c r="T281" s="149">
        <v>18717485</v>
      </c>
      <c r="U281" s="149">
        <v>17231364</v>
      </c>
      <c r="V281" s="152">
        <v>43181</v>
      </c>
      <c r="W281" s="152">
        <v>43181</v>
      </c>
      <c r="X281" s="152">
        <v>43251</v>
      </c>
      <c r="Y281" s="142"/>
      <c r="Z281" s="142">
        <v>68</v>
      </c>
      <c r="AA281" s="153"/>
      <c r="AB281" s="142"/>
      <c r="AC281" s="142"/>
      <c r="AD281" s="142" t="s">
        <v>963</v>
      </c>
      <c r="AE281" s="142"/>
      <c r="AF281" s="154">
        <f t="shared" si="32"/>
        <v>0.92060252752974026</v>
      </c>
      <c r="AG281" s="155"/>
      <c r="AH281" s="155" t="b">
        <f t="shared" si="31"/>
        <v>1</v>
      </c>
      <c r="AI281" s="156"/>
      <c r="AJ281" s="158"/>
      <c r="AK281" s="156"/>
    </row>
    <row r="282" spans="1:37" s="157" customFormat="1" ht="44.25" customHeight="1" thickBot="1" x14ac:dyDescent="0.3">
      <c r="A282" s="142">
        <v>91</v>
      </c>
      <c r="B282" s="142">
        <v>2017</v>
      </c>
      <c r="C282" s="143" t="s">
        <v>1048</v>
      </c>
      <c r="D282" s="142">
        <v>4</v>
      </c>
      <c r="E282" s="143" t="str">
        <f>IF(D282=1,'Tipo '!$B$2,IF(D282=2,'Tipo '!$B$3,IF(D282=3,'Tipo '!$B$4,IF(D282=4,'Tipo '!$B$5,IF(D282=5,'Tipo '!$B$6,IF(D282=6,'Tipo '!$B$7,IF(D282=7,'Tipo '!$B$8,IF(D282=8,'Tipo '!$B$9,IF(D282=9,'Tipo '!$B$10,IF(D282=10,'Tipo '!$B$11,IF(D282=11,'Tipo '!$B$12,IF(D282=12,'Tipo '!$B$13,IF(D282=13,'Tipo '!$B$14,IF(D282=14,'Tipo '!$B$15,IF(D282=15,'Tipo '!$B$16,IF(D282=16,'Tipo '!$B$17,IF(D282=17,'Tipo '!$B$18,IF(D282=18,'Tipo '!$B$19,IF(D282=19,'Tipo '!$B$20,IF(D282=20,'Tipo '!$B$21,"No ha seleccionado un tipo de contrato válido"))))))))))))))))))))</f>
        <v>CONTRATOS DE PRESTACIÓN DE SERVICIOS</v>
      </c>
      <c r="F282" s="143" t="s">
        <v>108</v>
      </c>
      <c r="G282" s="143" t="s">
        <v>125</v>
      </c>
      <c r="H282" s="144" t="s">
        <v>292</v>
      </c>
      <c r="I282" s="144" t="s">
        <v>163</v>
      </c>
      <c r="J282" s="145">
        <v>45</v>
      </c>
      <c r="K282" s="146" t="str">
        <f>IF(J282=1,'Equivalencia BH-BMPT'!$D$2,IF(J282=2,'Equivalencia BH-BMPT'!$D$3,IF(J282=3,'Equivalencia BH-BMPT'!$D$4,IF(J282=4,'Equivalencia BH-BMPT'!$D$5,IF(J282=5,'Equivalencia BH-BMPT'!$D$6,IF(J282=6,'Equivalencia BH-BMPT'!$D$7,IF(J282=7,'Equivalencia BH-BMPT'!$D$8,IF(J282=8,'Equivalencia BH-BMPT'!$D$9,IF(J282=9,'Equivalencia BH-BMPT'!$D$10,IF(J282=10,'Equivalencia BH-BMPT'!$D$11,IF(J282=11,'Equivalencia BH-BMPT'!$D$12,IF(J282=12,'Equivalencia BH-BMPT'!$D$13,IF(J282=13,'Equivalencia BH-BMPT'!$D$14,IF(J282=14,'Equivalencia BH-BMPT'!$D$15,IF(J282=15,'Equivalencia BH-BMPT'!$D$16,IF(J282=16,'Equivalencia BH-BMPT'!$D$17,IF(J282=17,'Equivalencia BH-BMPT'!$D$18,IF(J282=18,'Equivalencia BH-BMPT'!$D$19,IF(J282=19,'Equivalencia BH-BMPT'!$D$20,IF(J282=20,'Equivalencia BH-BMPT'!$D$21,IF(J282=21,'Equivalencia BH-BMPT'!$D$22,IF(J282=22,'Equivalencia BH-BMPT'!$D$23,IF(J282=23,'Equivalencia BH-BMPT'!#REF!,IF(J282=24,'Equivalencia BH-BMPT'!$D$25,IF(J282=25,'Equivalencia BH-BMPT'!$D$26,IF(J282=26,'Equivalencia BH-BMPT'!$D$27,IF(J282=27,'Equivalencia BH-BMPT'!$D$28,IF(J282=28,'Equivalencia BH-BMPT'!$D$29,IF(J282=29,'Equivalencia BH-BMPT'!$D$30,IF(J282=30,'Equivalencia BH-BMPT'!$D$31,IF(J282=31,'Equivalencia BH-BMPT'!$D$32,IF(J282=32,'Equivalencia BH-BMPT'!$D$33,IF(J282=33,'Equivalencia BH-BMPT'!$D$34,IF(J282=34,'Equivalencia BH-BMPT'!$D$35,IF(J282=35,'Equivalencia BH-BMPT'!$D$36,IF(J282=36,'Equivalencia BH-BMPT'!$D$37,IF(J282=37,'Equivalencia BH-BMPT'!$D$38,IF(J282=38,'Equivalencia BH-BMPT'!#REF!,IF(J282=39,'Equivalencia BH-BMPT'!$D$40,IF(J282=40,'Equivalencia BH-BMPT'!$D$41,IF(J282=41,'Equivalencia BH-BMPT'!$D$42,IF(J282=42,'Equivalencia BH-BMPT'!$D$43,IF(J282=43,'Equivalencia BH-BMPT'!$D$44,IF(J282=44,'Equivalencia BH-BMPT'!$D$45,IF(J282=45,'Equivalencia BH-BMPT'!$D$46,"No ha seleccionado un número de programa")))))))))))))))))))))))))))))))))))))))))))))</f>
        <v>Gobernanza e influencia local, regional e internacional</v>
      </c>
      <c r="L282" s="147" t="s">
        <v>285</v>
      </c>
      <c r="M282" s="142">
        <v>860523408</v>
      </c>
      <c r="N282" s="148" t="s">
        <v>293</v>
      </c>
      <c r="O282" s="149"/>
      <c r="P282" s="150"/>
      <c r="Q282" s="151"/>
      <c r="R282" s="151">
        <v>1</v>
      </c>
      <c r="S282" s="151"/>
      <c r="T282" s="149">
        <v>22230707</v>
      </c>
      <c r="U282" s="149">
        <v>20477664</v>
      </c>
      <c r="V282" s="152">
        <v>43181</v>
      </c>
      <c r="W282" s="152">
        <v>43181</v>
      </c>
      <c r="X282" s="152">
        <v>43251</v>
      </c>
      <c r="Y282" s="142"/>
      <c r="Z282" s="142">
        <v>68</v>
      </c>
      <c r="AA282" s="153"/>
      <c r="AB282" s="142"/>
      <c r="AC282" s="142"/>
      <c r="AD282" s="142" t="s">
        <v>963</v>
      </c>
      <c r="AE282" s="142"/>
      <c r="AF282" s="154">
        <f t="shared" ref="AF282" si="36">SUM(U282/T282)</f>
        <v>0.92114317371912646</v>
      </c>
      <c r="AG282" s="155"/>
      <c r="AH282" s="155" t="b">
        <f t="shared" si="31"/>
        <v>0</v>
      </c>
      <c r="AI282" s="156"/>
      <c r="AJ282" s="158"/>
      <c r="AK282" s="156"/>
    </row>
    <row r="283" spans="1:37" s="157" customFormat="1" ht="44.25" customHeight="1" thickBot="1" x14ac:dyDescent="0.3">
      <c r="A283" s="142">
        <v>97</v>
      </c>
      <c r="B283" s="142">
        <v>2016</v>
      </c>
      <c r="C283" s="143" t="s">
        <v>1047</v>
      </c>
      <c r="D283" s="142">
        <v>8</v>
      </c>
      <c r="E283" s="143" t="str">
        <f>IF(D283=1,'Tipo '!$B$2,IF(D283=2,'Tipo '!$B$3,IF(D283=3,'Tipo '!$B$4,IF(D283=4,'Tipo '!$B$5,IF(D283=5,'Tipo '!$B$6,IF(D283=6,'Tipo '!$B$7,IF(D283=7,'Tipo '!$B$8,IF(D283=8,'Tipo '!$B$9,IF(D283=9,'Tipo '!$B$10,IF(D283=10,'Tipo '!$B$11,IF(D283=11,'Tipo '!$B$12,IF(D283=12,'Tipo '!$B$13,IF(D283=13,'Tipo '!$B$14,IF(D283=14,'Tipo '!$B$15,IF(D283=15,'Tipo '!$B$16,IF(D283=16,'Tipo '!$B$17,IF(D283=17,'Tipo '!$B$18,IF(D283=18,'Tipo '!$B$19,IF(D283=19,'Tipo '!$B$20,IF(D283=20,'Tipo '!$B$21,"No ha seleccionado un tipo de contrato válido"))))))))))))))))))))</f>
        <v>ARRENDAMIENTO DE BIENES MUEBLES</v>
      </c>
      <c r="F283" s="143" t="s">
        <v>104</v>
      </c>
      <c r="G283" s="143" t="s">
        <v>121</v>
      </c>
      <c r="H283" s="144" t="s">
        <v>294</v>
      </c>
      <c r="I283" s="144" t="s">
        <v>162</v>
      </c>
      <c r="J283" s="145">
        <v>0</v>
      </c>
      <c r="K283" s="146" t="str">
        <f>IF(J283=1,'Equivalencia BH-BMPT'!$D$2,IF(J283=2,'Equivalencia BH-BMPT'!$D$3,IF(J283=3,'Equivalencia BH-BMPT'!$D$4,IF(J283=4,'Equivalencia BH-BMPT'!$D$5,IF(J283=5,'Equivalencia BH-BMPT'!$D$6,IF(J283=6,'Equivalencia BH-BMPT'!$D$7,IF(J283=7,'Equivalencia BH-BMPT'!$D$8,IF(J283=8,'Equivalencia BH-BMPT'!$D$9,IF(J283=9,'Equivalencia BH-BMPT'!$D$10,IF(J283=10,'Equivalencia BH-BMPT'!$D$11,IF(J283=11,'Equivalencia BH-BMPT'!$D$12,IF(J283=12,'Equivalencia BH-BMPT'!$D$13,IF(J283=13,'Equivalencia BH-BMPT'!$D$14,IF(J283=14,'Equivalencia BH-BMPT'!$D$15,IF(J283=15,'Equivalencia BH-BMPT'!$D$16,IF(J283=16,'Equivalencia BH-BMPT'!$D$17,IF(J283=17,'Equivalencia BH-BMPT'!$D$18,IF(J283=18,'Equivalencia BH-BMPT'!$D$19,IF(J283=19,'Equivalencia BH-BMPT'!$D$20,IF(J283=20,'Equivalencia BH-BMPT'!$D$21,IF(J283=21,'Equivalencia BH-BMPT'!$D$22,IF(J283=22,'Equivalencia BH-BMPT'!$D$23,IF(J283=23,'Equivalencia BH-BMPT'!#REF!,IF(J283=24,'Equivalencia BH-BMPT'!$D$25,IF(J283=25,'Equivalencia BH-BMPT'!$D$26,IF(J283=26,'Equivalencia BH-BMPT'!$D$27,IF(J283=27,'Equivalencia BH-BMPT'!$D$28,IF(J283=28,'Equivalencia BH-BMPT'!$D$29,IF(J283=29,'Equivalencia BH-BMPT'!$D$30,IF(J283=30,'Equivalencia BH-BMPT'!$D$31,IF(J283=31,'Equivalencia BH-BMPT'!$D$32,IF(J283=32,'Equivalencia BH-BMPT'!$D$33,IF(J283=33,'Equivalencia BH-BMPT'!$D$34,IF(J283=34,'Equivalencia BH-BMPT'!$D$35,IF(J283=35,'Equivalencia BH-BMPT'!$D$36,IF(J283=36,'Equivalencia BH-BMPT'!$D$37,IF(J283=37,'Equivalencia BH-BMPT'!$D$38,IF(J283=38,'Equivalencia BH-BMPT'!#REF!,IF(J283=39,'Equivalencia BH-BMPT'!$D$40,IF(J283=40,'Equivalencia BH-BMPT'!$D$41,IF(J283=41,'Equivalencia BH-BMPT'!$D$42,IF(J283=42,'Equivalencia BH-BMPT'!$D$43,IF(J283=43,'Equivalencia BH-BMPT'!$D$44,IF(J283=44,'Equivalencia BH-BMPT'!$D$45,IF(J283=45,'Equivalencia BH-BMPT'!$D$46,"No ha seleccionado un número de programa")))))))))))))))))))))))))))))))))))))))))))))</f>
        <v>No ha seleccionado un número de programa</v>
      </c>
      <c r="L283" s="147" t="s">
        <v>290</v>
      </c>
      <c r="M283" s="142">
        <v>830053669</v>
      </c>
      <c r="N283" s="148" t="s">
        <v>295</v>
      </c>
      <c r="O283" s="149"/>
      <c r="P283" s="150"/>
      <c r="Q283" s="151"/>
      <c r="R283" s="151">
        <v>1</v>
      </c>
      <c r="S283" s="151"/>
      <c r="T283" s="149">
        <v>1836000</v>
      </c>
      <c r="U283" s="149">
        <v>612000</v>
      </c>
      <c r="V283" s="152">
        <v>43159</v>
      </c>
      <c r="W283" s="152">
        <v>43159</v>
      </c>
      <c r="X283" s="152">
        <v>43251</v>
      </c>
      <c r="Y283" s="142"/>
      <c r="Z283" s="142">
        <v>90</v>
      </c>
      <c r="AA283" s="153"/>
      <c r="AB283" s="142"/>
      <c r="AC283" s="142"/>
      <c r="AD283" s="142" t="s">
        <v>963</v>
      </c>
      <c r="AE283" s="142"/>
      <c r="AF283" s="154">
        <f t="shared" si="32"/>
        <v>0.33333333333333331</v>
      </c>
      <c r="AG283" s="155"/>
      <c r="AH283" s="155" t="b">
        <f t="shared" si="31"/>
        <v>1</v>
      </c>
      <c r="AI283" s="156"/>
      <c r="AJ283" s="158"/>
      <c r="AK283" s="156"/>
    </row>
    <row r="284" spans="1:37" s="157" customFormat="1" ht="44.25" customHeight="1" thickBot="1" x14ac:dyDescent="0.3">
      <c r="A284" s="142">
        <v>118</v>
      </c>
      <c r="B284" s="142">
        <v>2016</v>
      </c>
      <c r="C284" s="143" t="s">
        <v>1049</v>
      </c>
      <c r="D284" s="142">
        <v>10</v>
      </c>
      <c r="E284" s="143" t="str">
        <f>IF(D284=1,'Tipo '!$B$2,IF(D284=2,'Tipo '!$B$3,IF(D284=3,'Tipo '!$B$4,IF(D284=4,'Tipo '!$B$5,IF(D284=5,'Tipo '!$B$6,IF(D284=6,'Tipo '!$B$7,IF(D284=7,'Tipo '!$B$8,IF(D284=8,'Tipo '!$B$9,IF(D284=9,'Tipo '!$B$10,IF(D284=10,'Tipo '!$B$11,IF(D284=11,'Tipo '!$B$12,IF(D284=12,'Tipo '!$B$13,IF(D284=13,'Tipo '!$B$14,IF(D284=14,'Tipo '!$B$15,IF(D284=15,'Tipo '!$B$16,IF(D284=16,'Tipo '!$B$17,IF(D284=17,'Tipo '!$B$18,IF(D284=18,'Tipo '!$B$19,IF(D284=19,'Tipo '!$B$20,IF(D284=20,'Tipo '!$B$21,"No ha seleccionado un tipo de contrato válido"))))))))))))))))))))</f>
        <v>SEGUROS</v>
      </c>
      <c r="F284" s="143" t="s">
        <v>104</v>
      </c>
      <c r="G284" s="143" t="s">
        <v>121</v>
      </c>
      <c r="H284" s="144" t="s">
        <v>296</v>
      </c>
      <c r="I284" s="144" t="s">
        <v>162</v>
      </c>
      <c r="J284" s="145">
        <v>0</v>
      </c>
      <c r="K284" s="146" t="str">
        <f>IF(J284=1,'Equivalencia BH-BMPT'!$D$2,IF(J284=2,'Equivalencia BH-BMPT'!$D$3,IF(J284=3,'Equivalencia BH-BMPT'!$D$4,IF(J284=4,'Equivalencia BH-BMPT'!$D$5,IF(J284=5,'Equivalencia BH-BMPT'!$D$6,IF(J284=6,'Equivalencia BH-BMPT'!$D$7,IF(J284=7,'Equivalencia BH-BMPT'!$D$8,IF(J284=8,'Equivalencia BH-BMPT'!$D$9,IF(J284=9,'Equivalencia BH-BMPT'!$D$10,IF(J284=10,'Equivalencia BH-BMPT'!$D$11,IF(J284=11,'Equivalencia BH-BMPT'!$D$12,IF(J284=12,'Equivalencia BH-BMPT'!$D$13,IF(J284=13,'Equivalencia BH-BMPT'!$D$14,IF(J284=14,'Equivalencia BH-BMPT'!$D$15,IF(J284=15,'Equivalencia BH-BMPT'!$D$16,IF(J284=16,'Equivalencia BH-BMPT'!$D$17,IF(J284=17,'Equivalencia BH-BMPT'!$D$18,IF(J284=18,'Equivalencia BH-BMPT'!$D$19,IF(J284=19,'Equivalencia BH-BMPT'!$D$20,IF(J284=20,'Equivalencia BH-BMPT'!$D$21,IF(J284=21,'Equivalencia BH-BMPT'!$D$22,IF(J284=22,'Equivalencia BH-BMPT'!$D$23,IF(J284=23,'Equivalencia BH-BMPT'!#REF!,IF(J284=24,'Equivalencia BH-BMPT'!$D$25,IF(J284=25,'Equivalencia BH-BMPT'!$D$26,IF(J284=26,'Equivalencia BH-BMPT'!$D$27,IF(J284=27,'Equivalencia BH-BMPT'!$D$28,IF(J284=28,'Equivalencia BH-BMPT'!$D$29,IF(J284=29,'Equivalencia BH-BMPT'!$D$30,IF(J284=30,'Equivalencia BH-BMPT'!$D$31,IF(J284=31,'Equivalencia BH-BMPT'!$D$32,IF(J284=32,'Equivalencia BH-BMPT'!$D$33,IF(J284=33,'Equivalencia BH-BMPT'!$D$34,IF(J284=34,'Equivalencia BH-BMPT'!$D$35,IF(J284=35,'Equivalencia BH-BMPT'!$D$36,IF(J284=36,'Equivalencia BH-BMPT'!$D$37,IF(J284=37,'Equivalencia BH-BMPT'!$D$38,IF(J284=38,'Equivalencia BH-BMPT'!#REF!,IF(J284=39,'Equivalencia BH-BMPT'!$D$40,IF(J284=40,'Equivalencia BH-BMPT'!$D$41,IF(J284=41,'Equivalencia BH-BMPT'!$D$42,IF(J284=42,'Equivalencia BH-BMPT'!$D$43,IF(J284=43,'Equivalencia BH-BMPT'!$D$44,IF(J284=44,'Equivalencia BH-BMPT'!$D$45,IF(J284=45,'Equivalencia BH-BMPT'!$D$46,"No ha seleccionado un número de programa")))))))))))))))))))))))))))))))))))))))))))))</f>
        <v>No ha seleccionado un número de programa</v>
      </c>
      <c r="L284" s="147" t="s">
        <v>290</v>
      </c>
      <c r="M284" s="142">
        <v>860011153</v>
      </c>
      <c r="N284" s="148" t="s">
        <v>297</v>
      </c>
      <c r="O284" s="149"/>
      <c r="P284" s="150"/>
      <c r="Q284" s="151"/>
      <c r="R284" s="151">
        <v>1</v>
      </c>
      <c r="S284" s="151"/>
      <c r="T284" s="149">
        <v>3657619</v>
      </c>
      <c r="U284" s="149">
        <v>3657619</v>
      </c>
      <c r="V284" s="152">
        <v>43131</v>
      </c>
      <c r="W284" s="152">
        <v>43131</v>
      </c>
      <c r="X284" s="152">
        <v>43511</v>
      </c>
      <c r="Y284" s="142"/>
      <c r="Z284" s="142">
        <v>380</v>
      </c>
      <c r="AA284" s="153"/>
      <c r="AB284" s="142"/>
      <c r="AC284" s="142" t="s">
        <v>963</v>
      </c>
      <c r="AD284" s="142"/>
      <c r="AE284" s="142"/>
      <c r="AF284" s="154">
        <f t="shared" si="32"/>
        <v>1</v>
      </c>
      <c r="AG284" s="155"/>
      <c r="AH284" s="155" t="b">
        <f t="shared" si="31"/>
        <v>1</v>
      </c>
      <c r="AI284" s="156"/>
      <c r="AJ284" s="158"/>
      <c r="AK284" s="156"/>
    </row>
    <row r="285" spans="1:37" s="157" customFormat="1" ht="44.25" customHeight="1" thickBot="1" x14ac:dyDescent="0.3">
      <c r="A285" s="142">
        <v>15740</v>
      </c>
      <c r="B285" s="142">
        <v>2017</v>
      </c>
      <c r="C285" s="142">
        <v>15740</v>
      </c>
      <c r="D285" s="142">
        <v>19</v>
      </c>
      <c r="E285" s="143" t="str">
        <f>IF(D285=1,'Tipo '!$B$2,IF(D285=2,'Tipo '!$B$3,IF(D285=3,'Tipo '!$B$4,IF(D285=4,'Tipo '!$B$5,IF(D285=5,'Tipo '!$B$6,IF(D285=6,'Tipo '!$B$7,IF(D285=7,'Tipo '!$B$8,IF(D285=8,'Tipo '!$B$9,IF(D285=9,'Tipo '!$B$10,IF(D285=10,'Tipo '!$B$11,IF(D285=11,'Tipo '!$B$12,IF(D285=12,'Tipo '!$B$13,IF(D285=13,'Tipo '!$B$14,IF(D285=14,'Tipo '!$B$15,IF(D285=15,'Tipo '!$B$16,IF(D285=16,'Tipo '!$B$17,IF(D285=17,'Tipo '!$B$18,IF(D285=18,'Tipo '!$B$19,IF(D285=19,'Tipo '!$B$20,IF(D285=20,'Tipo '!$B$21,"No ha seleccionado un tipo de contrato válido"))))))))))))))))))))</f>
        <v>OTROS</v>
      </c>
      <c r="F285" s="143" t="s">
        <v>108</v>
      </c>
      <c r="G285" s="143" t="s">
        <v>124</v>
      </c>
      <c r="H285" s="144" t="s">
        <v>761</v>
      </c>
      <c r="I285" s="144" t="s">
        <v>162</v>
      </c>
      <c r="J285" s="145">
        <v>0</v>
      </c>
      <c r="K285" s="146" t="str">
        <f>IF(J285=1,'Equivalencia BH-BMPT'!$D$2,IF(J285=2,'Equivalencia BH-BMPT'!$D$3,IF(J285=3,'Equivalencia BH-BMPT'!$D$4,IF(J285=4,'Equivalencia BH-BMPT'!$D$5,IF(J285=5,'Equivalencia BH-BMPT'!$D$6,IF(J285=6,'Equivalencia BH-BMPT'!$D$7,IF(J285=7,'Equivalencia BH-BMPT'!$D$8,IF(J285=8,'Equivalencia BH-BMPT'!$D$9,IF(J285=9,'Equivalencia BH-BMPT'!$D$10,IF(J285=10,'Equivalencia BH-BMPT'!$D$11,IF(J285=11,'Equivalencia BH-BMPT'!$D$12,IF(J285=12,'Equivalencia BH-BMPT'!$D$13,IF(J285=13,'Equivalencia BH-BMPT'!$D$14,IF(J285=14,'Equivalencia BH-BMPT'!$D$15,IF(J285=15,'Equivalencia BH-BMPT'!$D$16,IF(J285=16,'Equivalencia BH-BMPT'!$D$17,IF(J285=17,'Equivalencia BH-BMPT'!$D$18,IF(J285=18,'Equivalencia BH-BMPT'!$D$19,IF(J285=19,'Equivalencia BH-BMPT'!$D$20,IF(J285=20,'Equivalencia BH-BMPT'!$D$21,IF(J285=21,'Equivalencia BH-BMPT'!$D$22,IF(J285=22,'Equivalencia BH-BMPT'!$D$23,IF(J285=23,'Equivalencia BH-BMPT'!#REF!,IF(J285=24,'Equivalencia BH-BMPT'!$D$25,IF(J285=25,'Equivalencia BH-BMPT'!$D$26,IF(J285=26,'Equivalencia BH-BMPT'!$D$27,IF(J285=27,'Equivalencia BH-BMPT'!$D$28,IF(J285=28,'Equivalencia BH-BMPT'!$D$29,IF(J285=29,'Equivalencia BH-BMPT'!$D$30,IF(J285=30,'Equivalencia BH-BMPT'!$D$31,IF(J285=31,'Equivalencia BH-BMPT'!$D$32,IF(J285=32,'Equivalencia BH-BMPT'!$D$33,IF(J285=33,'Equivalencia BH-BMPT'!$D$34,IF(J285=34,'Equivalencia BH-BMPT'!$D$35,IF(J285=35,'Equivalencia BH-BMPT'!$D$36,IF(J285=36,'Equivalencia BH-BMPT'!$D$37,IF(J285=37,'Equivalencia BH-BMPT'!$D$38,IF(J285=38,'Equivalencia BH-BMPT'!#REF!,IF(J285=39,'Equivalencia BH-BMPT'!$D$40,IF(J285=40,'Equivalencia BH-BMPT'!$D$41,IF(J285=41,'Equivalencia BH-BMPT'!$D$42,IF(J285=42,'Equivalencia BH-BMPT'!$D$43,IF(J285=43,'Equivalencia BH-BMPT'!$D$44,IF(J285=44,'Equivalencia BH-BMPT'!$D$45,IF(J285=45,'Equivalencia BH-BMPT'!$D$46,"No ha seleccionado un número de programa")))))))))))))))))))))))))))))))))))))))))))))</f>
        <v>No ha seleccionado un número de programa</v>
      </c>
      <c r="L285" s="147" t="s">
        <v>290</v>
      </c>
      <c r="M285" s="142"/>
      <c r="N285" s="148" t="s">
        <v>762</v>
      </c>
      <c r="O285" s="149"/>
      <c r="P285" s="150"/>
      <c r="Q285" s="151"/>
      <c r="R285" s="151">
        <v>1</v>
      </c>
      <c r="S285" s="151"/>
      <c r="T285" s="151">
        <v>11476626</v>
      </c>
      <c r="U285" s="151">
        <v>8483130</v>
      </c>
      <c r="V285" s="152">
        <v>43133</v>
      </c>
      <c r="W285" s="152">
        <v>43133</v>
      </c>
      <c r="X285" s="152">
        <v>43134</v>
      </c>
      <c r="Y285" s="142"/>
      <c r="Z285" s="142">
        <v>1</v>
      </c>
      <c r="AA285" s="153"/>
      <c r="AB285" s="142"/>
      <c r="AC285" s="142"/>
      <c r="AD285" s="142" t="s">
        <v>963</v>
      </c>
      <c r="AE285" s="142"/>
      <c r="AF285" s="154">
        <f t="shared" si="32"/>
        <v>0.73916584891761739</v>
      </c>
      <c r="AG285" s="155"/>
      <c r="AH285" s="155" t="b">
        <f t="shared" si="31"/>
        <v>1</v>
      </c>
      <c r="AI285" s="156"/>
      <c r="AJ285" s="158"/>
      <c r="AK285" s="156"/>
    </row>
    <row r="286" spans="1:37" s="157" customFormat="1" ht="44.25" customHeight="1" thickBot="1" x14ac:dyDescent="0.3">
      <c r="A286" s="142">
        <v>15740</v>
      </c>
      <c r="B286" s="142">
        <v>2017</v>
      </c>
      <c r="C286" s="142">
        <v>15740</v>
      </c>
      <c r="D286" s="142">
        <v>19</v>
      </c>
      <c r="E286" s="143" t="str">
        <f>IF(D286=1,'Tipo '!$B$2,IF(D286=2,'Tipo '!$B$3,IF(D286=3,'Tipo '!$B$4,IF(D286=4,'Tipo '!$B$5,IF(D286=5,'Tipo '!$B$6,IF(D286=6,'Tipo '!$B$7,IF(D286=7,'Tipo '!$B$8,IF(D286=8,'Tipo '!$B$9,IF(D286=9,'Tipo '!$B$10,IF(D286=10,'Tipo '!$B$11,IF(D286=11,'Tipo '!$B$12,IF(D286=12,'Tipo '!$B$13,IF(D286=13,'Tipo '!$B$14,IF(D286=14,'Tipo '!$B$15,IF(D286=15,'Tipo '!$B$16,IF(D286=16,'Tipo '!$B$17,IF(D286=17,'Tipo '!$B$18,IF(D286=18,'Tipo '!$B$19,IF(D286=19,'Tipo '!$B$20,IF(D286=20,'Tipo '!$B$21,"No ha seleccionado un tipo de contrato válido"))))))))))))))))))))</f>
        <v>OTROS</v>
      </c>
      <c r="F286" s="143" t="s">
        <v>108</v>
      </c>
      <c r="G286" s="143" t="s">
        <v>124</v>
      </c>
      <c r="H286" s="144" t="s">
        <v>761</v>
      </c>
      <c r="I286" s="144" t="s">
        <v>163</v>
      </c>
      <c r="J286" s="145">
        <v>45</v>
      </c>
      <c r="K286" s="146" t="str">
        <f>IF(J286=1,'Equivalencia BH-BMPT'!$D$2,IF(J286=2,'Equivalencia BH-BMPT'!$D$3,IF(J286=3,'Equivalencia BH-BMPT'!$D$4,IF(J286=4,'Equivalencia BH-BMPT'!$D$5,IF(J286=5,'Equivalencia BH-BMPT'!$D$6,IF(J286=6,'Equivalencia BH-BMPT'!$D$7,IF(J286=7,'Equivalencia BH-BMPT'!$D$8,IF(J286=8,'Equivalencia BH-BMPT'!$D$9,IF(J286=9,'Equivalencia BH-BMPT'!$D$10,IF(J286=10,'Equivalencia BH-BMPT'!$D$11,IF(J286=11,'Equivalencia BH-BMPT'!$D$12,IF(J286=12,'Equivalencia BH-BMPT'!$D$13,IF(J286=13,'Equivalencia BH-BMPT'!$D$14,IF(J286=14,'Equivalencia BH-BMPT'!$D$15,IF(J286=15,'Equivalencia BH-BMPT'!$D$16,IF(J286=16,'Equivalencia BH-BMPT'!$D$17,IF(J286=17,'Equivalencia BH-BMPT'!$D$18,IF(J286=18,'Equivalencia BH-BMPT'!$D$19,IF(J286=19,'Equivalencia BH-BMPT'!$D$20,IF(J286=20,'Equivalencia BH-BMPT'!$D$21,IF(J286=21,'Equivalencia BH-BMPT'!$D$22,IF(J286=22,'Equivalencia BH-BMPT'!$D$23,IF(J286=23,'Equivalencia BH-BMPT'!#REF!,IF(J286=24,'Equivalencia BH-BMPT'!$D$25,IF(J286=25,'Equivalencia BH-BMPT'!$D$26,IF(J286=26,'Equivalencia BH-BMPT'!$D$27,IF(J286=27,'Equivalencia BH-BMPT'!$D$28,IF(J286=28,'Equivalencia BH-BMPT'!$D$29,IF(J286=29,'Equivalencia BH-BMPT'!$D$30,IF(J286=30,'Equivalencia BH-BMPT'!$D$31,IF(J286=31,'Equivalencia BH-BMPT'!$D$32,IF(J286=32,'Equivalencia BH-BMPT'!$D$33,IF(J286=33,'Equivalencia BH-BMPT'!$D$34,IF(J286=34,'Equivalencia BH-BMPT'!$D$35,IF(J286=35,'Equivalencia BH-BMPT'!$D$36,IF(J286=36,'Equivalencia BH-BMPT'!$D$37,IF(J286=37,'Equivalencia BH-BMPT'!$D$38,IF(J286=38,'Equivalencia BH-BMPT'!#REF!,IF(J286=39,'Equivalencia BH-BMPT'!$D$40,IF(J286=40,'Equivalencia BH-BMPT'!$D$41,IF(J286=41,'Equivalencia BH-BMPT'!$D$42,IF(J286=42,'Equivalencia BH-BMPT'!$D$43,IF(J286=43,'Equivalencia BH-BMPT'!$D$44,IF(J286=44,'Equivalencia BH-BMPT'!$D$45,IF(J286=45,'Equivalencia BH-BMPT'!$D$46,"No ha seleccionado un número de programa")))))))))))))))))))))))))))))))))))))))))))))</f>
        <v>Gobernanza e influencia local, regional e internacional</v>
      </c>
      <c r="L286" s="147" t="s">
        <v>285</v>
      </c>
      <c r="M286" s="142"/>
      <c r="N286" s="148" t="s">
        <v>762</v>
      </c>
      <c r="O286" s="149"/>
      <c r="P286" s="150"/>
      <c r="Q286" s="151"/>
      <c r="R286" s="151">
        <v>1</v>
      </c>
      <c r="S286" s="151"/>
      <c r="T286" s="151">
        <v>6740240</v>
      </c>
      <c r="U286" s="151">
        <v>4982157</v>
      </c>
      <c r="V286" s="152">
        <v>43133</v>
      </c>
      <c r="W286" s="152">
        <v>43133</v>
      </c>
      <c r="X286" s="152">
        <v>43134</v>
      </c>
      <c r="Y286" s="142"/>
      <c r="Z286" s="142">
        <v>1</v>
      </c>
      <c r="AA286" s="153"/>
      <c r="AB286" s="142"/>
      <c r="AC286" s="142"/>
      <c r="AD286" s="142" t="s">
        <v>963</v>
      </c>
      <c r="AE286" s="142"/>
      <c r="AF286" s="154">
        <f t="shared" si="32"/>
        <v>0.73916611277936695</v>
      </c>
      <c r="AG286" s="155"/>
      <c r="AH286" s="155" t="b">
        <f t="shared" si="31"/>
        <v>0</v>
      </c>
      <c r="AI286" s="156"/>
      <c r="AJ286" s="158"/>
      <c r="AK286" s="156"/>
    </row>
    <row r="287" spans="1:37" s="157" customFormat="1" ht="44.25" customHeight="1" thickBot="1" x14ac:dyDescent="0.3">
      <c r="A287" s="142">
        <v>16251</v>
      </c>
      <c r="B287" s="142">
        <v>2017</v>
      </c>
      <c r="C287" s="142">
        <v>16251</v>
      </c>
      <c r="D287" s="142">
        <v>19</v>
      </c>
      <c r="E287" s="143" t="str">
        <f>IF(D287=1,'Tipo '!$B$2,IF(D287=2,'Tipo '!$B$3,IF(D287=3,'Tipo '!$B$4,IF(D287=4,'Tipo '!$B$5,IF(D287=5,'Tipo '!$B$6,IF(D287=6,'Tipo '!$B$7,IF(D287=7,'Tipo '!$B$8,IF(D287=8,'Tipo '!$B$9,IF(D287=9,'Tipo '!$B$10,IF(D287=10,'Tipo '!$B$11,IF(D287=11,'Tipo '!$B$12,IF(D287=12,'Tipo '!$B$13,IF(D287=13,'Tipo '!$B$14,IF(D287=14,'Tipo '!$B$15,IF(D287=15,'Tipo '!$B$16,IF(D287=16,'Tipo '!$B$17,IF(D287=17,'Tipo '!$B$18,IF(D287=18,'Tipo '!$B$19,IF(D287=19,'Tipo '!$B$20,IF(D287=20,'Tipo '!$B$21,"No ha seleccionado un tipo de contrato válido"))))))))))))))))))))</f>
        <v>OTROS</v>
      </c>
      <c r="F287" s="143" t="s">
        <v>108</v>
      </c>
      <c r="G287" s="143" t="s">
        <v>124</v>
      </c>
      <c r="H287" s="144" t="s">
        <v>763</v>
      </c>
      <c r="I287" s="144" t="s">
        <v>162</v>
      </c>
      <c r="J287" s="145">
        <v>0</v>
      </c>
      <c r="K287" s="146" t="str">
        <f>IF(J287=1,'Equivalencia BH-BMPT'!$D$2,IF(J287=2,'Equivalencia BH-BMPT'!$D$3,IF(J287=3,'Equivalencia BH-BMPT'!$D$4,IF(J287=4,'Equivalencia BH-BMPT'!$D$5,IF(J287=5,'Equivalencia BH-BMPT'!$D$6,IF(J287=6,'Equivalencia BH-BMPT'!$D$7,IF(J287=7,'Equivalencia BH-BMPT'!$D$8,IF(J287=8,'Equivalencia BH-BMPT'!$D$9,IF(J287=9,'Equivalencia BH-BMPT'!$D$10,IF(J287=10,'Equivalencia BH-BMPT'!$D$11,IF(J287=11,'Equivalencia BH-BMPT'!$D$12,IF(J287=12,'Equivalencia BH-BMPT'!$D$13,IF(J287=13,'Equivalencia BH-BMPT'!$D$14,IF(J287=14,'Equivalencia BH-BMPT'!$D$15,IF(J287=15,'Equivalencia BH-BMPT'!$D$16,IF(J287=16,'Equivalencia BH-BMPT'!$D$17,IF(J287=17,'Equivalencia BH-BMPT'!$D$18,IF(J287=18,'Equivalencia BH-BMPT'!$D$19,IF(J287=19,'Equivalencia BH-BMPT'!$D$20,IF(J287=20,'Equivalencia BH-BMPT'!$D$21,IF(J287=21,'Equivalencia BH-BMPT'!$D$22,IF(J287=22,'Equivalencia BH-BMPT'!$D$23,IF(J287=23,'Equivalencia BH-BMPT'!#REF!,IF(J287=24,'Equivalencia BH-BMPT'!$D$25,IF(J287=25,'Equivalencia BH-BMPT'!$D$26,IF(J287=26,'Equivalencia BH-BMPT'!$D$27,IF(J287=27,'Equivalencia BH-BMPT'!$D$28,IF(J287=28,'Equivalencia BH-BMPT'!$D$29,IF(J287=29,'Equivalencia BH-BMPT'!$D$30,IF(J287=30,'Equivalencia BH-BMPT'!$D$31,IF(J287=31,'Equivalencia BH-BMPT'!$D$32,IF(J287=32,'Equivalencia BH-BMPT'!$D$33,IF(J287=33,'Equivalencia BH-BMPT'!$D$34,IF(J287=34,'Equivalencia BH-BMPT'!$D$35,IF(J287=35,'Equivalencia BH-BMPT'!$D$36,IF(J287=36,'Equivalencia BH-BMPT'!$D$37,IF(J287=37,'Equivalencia BH-BMPT'!$D$38,IF(J287=38,'Equivalencia BH-BMPT'!#REF!,IF(J287=39,'Equivalencia BH-BMPT'!$D$40,IF(J287=40,'Equivalencia BH-BMPT'!$D$41,IF(J287=41,'Equivalencia BH-BMPT'!$D$42,IF(J287=42,'Equivalencia BH-BMPT'!$D$43,IF(J287=43,'Equivalencia BH-BMPT'!$D$44,IF(J287=44,'Equivalencia BH-BMPT'!$D$45,IF(J287=45,'Equivalencia BH-BMPT'!$D$46,"No ha seleccionado un número de programa")))))))))))))))))))))))))))))))))))))))))))))</f>
        <v>No ha seleccionado un número de programa</v>
      </c>
      <c r="L287" s="147" t="s">
        <v>290</v>
      </c>
      <c r="M287" s="142"/>
      <c r="N287" s="148" t="s">
        <v>668</v>
      </c>
      <c r="O287" s="149"/>
      <c r="P287" s="150"/>
      <c r="Q287" s="151"/>
      <c r="R287" s="151">
        <v>1</v>
      </c>
      <c r="S287" s="151"/>
      <c r="T287" s="151">
        <v>10000000</v>
      </c>
      <c r="U287" s="151">
        <v>9448405</v>
      </c>
      <c r="V287" s="152">
        <v>43143</v>
      </c>
      <c r="W287" s="152">
        <v>43143</v>
      </c>
      <c r="X287" s="152">
        <v>43297</v>
      </c>
      <c r="Y287" s="142"/>
      <c r="Z287" s="142">
        <v>154</v>
      </c>
      <c r="AA287" s="153"/>
      <c r="AB287" s="142"/>
      <c r="AC287" s="142"/>
      <c r="AD287" s="142" t="s">
        <v>963</v>
      </c>
      <c r="AE287" s="142"/>
      <c r="AF287" s="154">
        <f t="shared" si="32"/>
        <v>0.94484049999999997</v>
      </c>
      <c r="AG287" s="155"/>
      <c r="AH287" s="155" t="b">
        <f t="shared" si="31"/>
        <v>1</v>
      </c>
      <c r="AI287" s="156"/>
      <c r="AJ287" s="158"/>
      <c r="AK287" s="156"/>
    </row>
    <row r="288" spans="1:37" s="157" customFormat="1" ht="44.25" customHeight="1" thickBot="1" x14ac:dyDescent="0.3">
      <c r="A288" s="142">
        <v>27064</v>
      </c>
      <c r="B288" s="142">
        <v>2018</v>
      </c>
      <c r="C288" s="142">
        <v>27064</v>
      </c>
      <c r="D288" s="142">
        <v>19</v>
      </c>
      <c r="E288" s="143" t="str">
        <f>IF(D288=1,'Tipo '!$B$2,IF(D288=2,'Tipo '!$B$3,IF(D288=3,'Tipo '!$B$4,IF(D288=4,'Tipo '!$B$5,IF(D288=5,'Tipo '!$B$6,IF(D288=6,'Tipo '!$B$7,IF(D288=7,'Tipo '!$B$8,IF(D288=8,'Tipo '!$B$9,IF(D288=9,'Tipo '!$B$10,IF(D288=10,'Tipo '!$B$11,IF(D288=11,'Tipo '!$B$12,IF(D288=12,'Tipo '!$B$13,IF(D288=13,'Tipo '!$B$14,IF(D288=14,'Tipo '!$B$15,IF(D288=15,'Tipo '!$B$16,IF(D288=16,'Tipo '!$B$17,IF(D288=17,'Tipo '!$B$18,IF(D288=18,'Tipo '!$B$19,IF(D288=19,'Tipo '!$B$20,IF(D288=20,'Tipo '!$B$21,"No ha seleccionado un tipo de contrato válido"))))))))))))))))))))</f>
        <v>OTROS</v>
      </c>
      <c r="F288" s="143" t="s">
        <v>108</v>
      </c>
      <c r="G288" s="143" t="s">
        <v>124</v>
      </c>
      <c r="H288" s="144" t="s">
        <v>764</v>
      </c>
      <c r="I288" s="144" t="s">
        <v>162</v>
      </c>
      <c r="J288" s="145">
        <v>0</v>
      </c>
      <c r="K288" s="146" t="str">
        <f>IF(J288=1,'Equivalencia BH-BMPT'!$D$2,IF(J288=2,'Equivalencia BH-BMPT'!$D$3,IF(J288=3,'Equivalencia BH-BMPT'!$D$4,IF(J288=4,'Equivalencia BH-BMPT'!$D$5,IF(J288=5,'Equivalencia BH-BMPT'!$D$6,IF(J288=6,'Equivalencia BH-BMPT'!$D$7,IF(J288=7,'Equivalencia BH-BMPT'!$D$8,IF(J288=8,'Equivalencia BH-BMPT'!$D$9,IF(J288=9,'Equivalencia BH-BMPT'!$D$10,IF(J288=10,'Equivalencia BH-BMPT'!$D$11,IF(J288=11,'Equivalencia BH-BMPT'!$D$12,IF(J288=12,'Equivalencia BH-BMPT'!$D$13,IF(J288=13,'Equivalencia BH-BMPT'!$D$14,IF(J288=14,'Equivalencia BH-BMPT'!$D$15,IF(J288=15,'Equivalencia BH-BMPT'!$D$16,IF(J288=16,'Equivalencia BH-BMPT'!$D$17,IF(J288=17,'Equivalencia BH-BMPT'!$D$18,IF(J288=18,'Equivalencia BH-BMPT'!$D$19,IF(J288=19,'Equivalencia BH-BMPT'!$D$20,IF(J288=20,'Equivalencia BH-BMPT'!$D$21,IF(J288=21,'Equivalencia BH-BMPT'!$D$22,IF(J288=22,'Equivalencia BH-BMPT'!$D$23,IF(J288=23,'Equivalencia BH-BMPT'!#REF!,IF(J288=24,'Equivalencia BH-BMPT'!$D$25,IF(J288=25,'Equivalencia BH-BMPT'!$D$26,IF(J288=26,'Equivalencia BH-BMPT'!$D$27,IF(J288=27,'Equivalencia BH-BMPT'!$D$28,IF(J288=28,'Equivalencia BH-BMPT'!$D$29,IF(J288=29,'Equivalencia BH-BMPT'!$D$30,IF(J288=30,'Equivalencia BH-BMPT'!$D$31,IF(J288=31,'Equivalencia BH-BMPT'!$D$32,IF(J288=32,'Equivalencia BH-BMPT'!$D$33,IF(J288=33,'Equivalencia BH-BMPT'!$D$34,IF(J288=34,'Equivalencia BH-BMPT'!$D$35,IF(J288=35,'Equivalencia BH-BMPT'!$D$36,IF(J288=36,'Equivalencia BH-BMPT'!$D$37,IF(J288=37,'Equivalencia BH-BMPT'!$D$38,IF(J288=38,'Equivalencia BH-BMPT'!#REF!,IF(J288=39,'Equivalencia BH-BMPT'!$D$40,IF(J288=40,'Equivalencia BH-BMPT'!$D$41,IF(J288=41,'Equivalencia BH-BMPT'!$D$42,IF(J288=42,'Equivalencia BH-BMPT'!$D$43,IF(J288=43,'Equivalencia BH-BMPT'!$D$44,IF(J288=44,'Equivalencia BH-BMPT'!$D$45,IF(J288=45,'Equivalencia BH-BMPT'!$D$46,"No ha seleccionado un número de programa")))))))))))))))))))))))))))))))))))))))))))))</f>
        <v>No ha seleccionado un número de programa</v>
      </c>
      <c r="L288" s="147" t="s">
        <v>290</v>
      </c>
      <c r="M288" s="142"/>
      <c r="N288" s="148" t="s">
        <v>762</v>
      </c>
      <c r="O288" s="149">
        <v>61783134</v>
      </c>
      <c r="P288" s="150"/>
      <c r="Q288" s="151"/>
      <c r="R288" s="151">
        <v>1</v>
      </c>
      <c r="S288" s="151">
        <v>32276311</v>
      </c>
      <c r="T288" s="151">
        <f>O288+S288</f>
        <v>94059445</v>
      </c>
      <c r="U288" s="149">
        <v>61783134</v>
      </c>
      <c r="V288" s="152">
        <v>43460</v>
      </c>
      <c r="W288" s="152">
        <v>43460</v>
      </c>
      <c r="X288" s="152">
        <v>43467</v>
      </c>
      <c r="Y288" s="142"/>
      <c r="Z288" s="142">
        <v>7</v>
      </c>
      <c r="AA288" s="153"/>
      <c r="AB288" s="142"/>
      <c r="AC288" s="142" t="s">
        <v>954</v>
      </c>
      <c r="AD288" s="142"/>
      <c r="AE288" s="142"/>
      <c r="AF288" s="154">
        <f t="shared" si="32"/>
        <v>0.65685199397040883</v>
      </c>
      <c r="AG288" s="155"/>
      <c r="AH288" s="155" t="b">
        <f t="shared" si="31"/>
        <v>1</v>
      </c>
      <c r="AI288" s="156"/>
      <c r="AJ288" s="158"/>
      <c r="AK288" s="156"/>
    </row>
    <row r="289" spans="1:37" s="157" customFormat="1" ht="44.25" customHeight="1" thickBot="1" x14ac:dyDescent="0.3">
      <c r="A289" s="142">
        <v>28704</v>
      </c>
      <c r="B289" s="142">
        <v>2018</v>
      </c>
      <c r="C289" s="142">
        <v>28704</v>
      </c>
      <c r="D289" s="142">
        <v>19</v>
      </c>
      <c r="E289" s="143" t="str">
        <f>IF(D289=1,'Tipo '!$B$2,IF(D289=2,'Tipo '!$B$3,IF(D289=3,'Tipo '!$B$4,IF(D289=4,'Tipo '!$B$5,IF(D289=5,'Tipo '!$B$6,IF(D289=6,'Tipo '!$B$7,IF(D289=7,'Tipo '!$B$8,IF(D289=8,'Tipo '!$B$9,IF(D289=9,'Tipo '!$B$10,IF(D289=10,'Tipo '!$B$11,IF(D289=11,'Tipo '!$B$12,IF(D289=12,'Tipo '!$B$13,IF(D289=13,'Tipo '!$B$14,IF(D289=14,'Tipo '!$B$15,IF(D289=15,'Tipo '!$B$16,IF(D289=16,'Tipo '!$B$17,IF(D289=17,'Tipo '!$B$18,IF(D289=18,'Tipo '!$B$19,IF(D289=19,'Tipo '!$B$20,IF(D289=20,'Tipo '!$B$21,"No ha seleccionado un tipo de contrato válido"))))))))))))))))))))</f>
        <v>OTROS</v>
      </c>
      <c r="F289" s="143" t="s">
        <v>108</v>
      </c>
      <c r="G289" s="143" t="s">
        <v>124</v>
      </c>
      <c r="H289" s="144" t="s">
        <v>765</v>
      </c>
      <c r="I289" s="144" t="s">
        <v>162</v>
      </c>
      <c r="J289" s="145">
        <v>0</v>
      </c>
      <c r="K289" s="146" t="str">
        <f>IF(J289=1,'Equivalencia BH-BMPT'!$D$2,IF(J289=2,'Equivalencia BH-BMPT'!$D$3,IF(J289=3,'Equivalencia BH-BMPT'!$D$4,IF(J289=4,'Equivalencia BH-BMPT'!$D$5,IF(J289=5,'Equivalencia BH-BMPT'!$D$6,IF(J289=6,'Equivalencia BH-BMPT'!$D$7,IF(J289=7,'Equivalencia BH-BMPT'!$D$8,IF(J289=8,'Equivalencia BH-BMPT'!$D$9,IF(J289=9,'Equivalencia BH-BMPT'!$D$10,IF(J289=10,'Equivalencia BH-BMPT'!$D$11,IF(J289=11,'Equivalencia BH-BMPT'!$D$12,IF(J289=12,'Equivalencia BH-BMPT'!$D$13,IF(J289=13,'Equivalencia BH-BMPT'!$D$14,IF(J289=14,'Equivalencia BH-BMPT'!$D$15,IF(J289=15,'Equivalencia BH-BMPT'!$D$16,IF(J289=16,'Equivalencia BH-BMPT'!$D$17,IF(J289=17,'Equivalencia BH-BMPT'!$D$18,IF(J289=18,'Equivalencia BH-BMPT'!$D$19,IF(J289=19,'Equivalencia BH-BMPT'!$D$20,IF(J289=20,'Equivalencia BH-BMPT'!$D$21,IF(J289=21,'Equivalencia BH-BMPT'!$D$22,IF(J289=22,'Equivalencia BH-BMPT'!$D$23,IF(J289=23,'Equivalencia BH-BMPT'!#REF!,IF(J289=24,'Equivalencia BH-BMPT'!$D$25,IF(J289=25,'Equivalencia BH-BMPT'!$D$26,IF(J289=26,'Equivalencia BH-BMPT'!$D$27,IF(J289=27,'Equivalencia BH-BMPT'!$D$28,IF(J289=28,'Equivalencia BH-BMPT'!$D$29,IF(J289=29,'Equivalencia BH-BMPT'!$D$30,IF(J289=30,'Equivalencia BH-BMPT'!$D$31,IF(J289=31,'Equivalencia BH-BMPT'!$D$32,IF(J289=32,'Equivalencia BH-BMPT'!$D$33,IF(J289=33,'Equivalencia BH-BMPT'!$D$34,IF(J289=34,'Equivalencia BH-BMPT'!$D$35,IF(J289=35,'Equivalencia BH-BMPT'!$D$36,IF(J289=36,'Equivalencia BH-BMPT'!$D$37,IF(J289=37,'Equivalencia BH-BMPT'!$D$38,IF(J289=38,'Equivalencia BH-BMPT'!#REF!,IF(J289=39,'Equivalencia BH-BMPT'!$D$40,IF(J289=40,'Equivalencia BH-BMPT'!$D$41,IF(J289=41,'Equivalencia BH-BMPT'!$D$42,IF(J289=42,'Equivalencia BH-BMPT'!$D$43,IF(J289=43,'Equivalencia BH-BMPT'!$D$44,IF(J289=44,'Equivalencia BH-BMPT'!$D$45,IF(J289=45,'Equivalencia BH-BMPT'!$D$46,"No ha seleccionado un número de programa")))))))))))))))))))))))))))))))))))))))))))))</f>
        <v>No ha seleccionado un número de programa</v>
      </c>
      <c r="L289" s="147" t="s">
        <v>290</v>
      </c>
      <c r="M289" s="142"/>
      <c r="N289" s="148" t="s">
        <v>766</v>
      </c>
      <c r="O289" s="149">
        <v>6045371</v>
      </c>
      <c r="P289" s="150"/>
      <c r="Q289" s="151"/>
      <c r="R289" s="151"/>
      <c r="S289" s="151"/>
      <c r="T289" s="151">
        <f t="shared" si="35"/>
        <v>6045371</v>
      </c>
      <c r="U289" s="151">
        <v>6045370</v>
      </c>
      <c r="V289" s="152">
        <v>43251</v>
      </c>
      <c r="W289" s="152">
        <v>43251</v>
      </c>
      <c r="X289" s="152">
        <v>43275</v>
      </c>
      <c r="Y289" s="142">
        <v>24</v>
      </c>
      <c r="Z289" s="142"/>
      <c r="AA289" s="153"/>
      <c r="AB289" s="142"/>
      <c r="AC289" s="142"/>
      <c r="AD289" s="142" t="s">
        <v>954</v>
      </c>
      <c r="AE289" s="142"/>
      <c r="AF289" s="154">
        <f t="shared" si="32"/>
        <v>0.99999983458418018</v>
      </c>
      <c r="AG289" s="155"/>
      <c r="AH289" s="155" t="b">
        <f t="shared" si="31"/>
        <v>1</v>
      </c>
      <c r="AI289" s="156"/>
      <c r="AJ289" s="158"/>
      <c r="AK289" s="156"/>
    </row>
    <row r="290" spans="1:37" s="157" customFormat="1" ht="44.25" customHeight="1" thickBot="1" x14ac:dyDescent="0.3">
      <c r="A290" s="142">
        <v>28705</v>
      </c>
      <c r="B290" s="142">
        <v>2018</v>
      </c>
      <c r="C290" s="142">
        <v>28705</v>
      </c>
      <c r="D290" s="142">
        <v>19</v>
      </c>
      <c r="E290" s="143" t="str">
        <f>IF(D290=1,'Tipo '!$B$2,IF(D290=2,'Tipo '!$B$3,IF(D290=3,'Tipo '!$B$4,IF(D290=4,'Tipo '!$B$5,IF(D290=5,'Tipo '!$B$6,IF(D290=6,'Tipo '!$B$7,IF(D290=7,'Tipo '!$B$8,IF(D290=8,'Tipo '!$B$9,IF(D290=9,'Tipo '!$B$10,IF(D290=10,'Tipo '!$B$11,IF(D290=11,'Tipo '!$B$12,IF(D290=12,'Tipo '!$B$13,IF(D290=13,'Tipo '!$B$14,IF(D290=14,'Tipo '!$B$15,IF(D290=15,'Tipo '!$B$16,IF(D290=16,'Tipo '!$B$17,IF(D290=17,'Tipo '!$B$18,IF(D290=18,'Tipo '!$B$19,IF(D290=19,'Tipo '!$B$20,IF(D290=20,'Tipo '!$B$21,"No ha seleccionado un tipo de contrato válido"))))))))))))))))))))</f>
        <v>OTROS</v>
      </c>
      <c r="F290" s="143" t="s">
        <v>108</v>
      </c>
      <c r="G290" s="143" t="s">
        <v>124</v>
      </c>
      <c r="H290" s="144" t="s">
        <v>767</v>
      </c>
      <c r="I290" s="144" t="s">
        <v>162</v>
      </c>
      <c r="J290" s="145">
        <v>0</v>
      </c>
      <c r="K290" s="146" t="str">
        <f>IF(J290=1,'Equivalencia BH-BMPT'!$D$2,IF(J290=2,'Equivalencia BH-BMPT'!$D$3,IF(J290=3,'Equivalencia BH-BMPT'!$D$4,IF(J290=4,'Equivalencia BH-BMPT'!$D$5,IF(J290=5,'Equivalencia BH-BMPT'!$D$6,IF(J290=6,'Equivalencia BH-BMPT'!$D$7,IF(J290=7,'Equivalencia BH-BMPT'!$D$8,IF(J290=8,'Equivalencia BH-BMPT'!$D$9,IF(J290=9,'Equivalencia BH-BMPT'!$D$10,IF(J290=10,'Equivalencia BH-BMPT'!$D$11,IF(J290=11,'Equivalencia BH-BMPT'!$D$12,IF(J290=12,'Equivalencia BH-BMPT'!$D$13,IF(J290=13,'Equivalencia BH-BMPT'!$D$14,IF(J290=14,'Equivalencia BH-BMPT'!$D$15,IF(J290=15,'Equivalencia BH-BMPT'!$D$16,IF(J290=16,'Equivalencia BH-BMPT'!$D$17,IF(J290=17,'Equivalencia BH-BMPT'!$D$18,IF(J290=18,'Equivalencia BH-BMPT'!$D$19,IF(J290=19,'Equivalencia BH-BMPT'!$D$20,IF(J290=20,'Equivalencia BH-BMPT'!$D$21,IF(J290=21,'Equivalencia BH-BMPT'!$D$22,IF(J290=22,'Equivalencia BH-BMPT'!$D$23,IF(J290=23,'Equivalencia BH-BMPT'!#REF!,IF(J290=24,'Equivalencia BH-BMPT'!$D$25,IF(J290=25,'Equivalencia BH-BMPT'!$D$26,IF(J290=26,'Equivalencia BH-BMPT'!$D$27,IF(J290=27,'Equivalencia BH-BMPT'!$D$28,IF(J290=28,'Equivalencia BH-BMPT'!$D$29,IF(J290=29,'Equivalencia BH-BMPT'!$D$30,IF(J290=30,'Equivalencia BH-BMPT'!$D$31,IF(J290=31,'Equivalencia BH-BMPT'!$D$32,IF(J290=32,'Equivalencia BH-BMPT'!$D$33,IF(J290=33,'Equivalencia BH-BMPT'!$D$34,IF(J290=34,'Equivalencia BH-BMPT'!$D$35,IF(J290=35,'Equivalencia BH-BMPT'!$D$36,IF(J290=36,'Equivalencia BH-BMPT'!$D$37,IF(J290=37,'Equivalencia BH-BMPT'!$D$38,IF(J290=38,'Equivalencia BH-BMPT'!#REF!,IF(J290=39,'Equivalencia BH-BMPT'!$D$40,IF(J290=40,'Equivalencia BH-BMPT'!$D$41,IF(J290=41,'Equivalencia BH-BMPT'!$D$42,IF(J290=42,'Equivalencia BH-BMPT'!$D$43,IF(J290=43,'Equivalencia BH-BMPT'!$D$44,IF(J290=44,'Equivalencia BH-BMPT'!$D$45,IF(J290=45,'Equivalencia BH-BMPT'!$D$46,"No ha seleccionado un número de programa")))))))))))))))))))))))))))))))))))))))))))))</f>
        <v>No ha seleccionado un número de programa</v>
      </c>
      <c r="L290" s="147" t="s">
        <v>290</v>
      </c>
      <c r="M290" s="142"/>
      <c r="N290" s="148" t="s">
        <v>768</v>
      </c>
      <c r="O290" s="149">
        <v>2889018</v>
      </c>
      <c r="P290" s="150"/>
      <c r="Q290" s="151"/>
      <c r="R290" s="151"/>
      <c r="S290" s="149"/>
      <c r="T290" s="151">
        <f t="shared" si="35"/>
        <v>2889018</v>
      </c>
      <c r="U290" s="149">
        <v>2889018</v>
      </c>
      <c r="V290" s="152">
        <v>43251</v>
      </c>
      <c r="W290" s="152">
        <v>43251</v>
      </c>
      <c r="X290" s="152">
        <v>43275</v>
      </c>
      <c r="Y290" s="142">
        <v>24</v>
      </c>
      <c r="Z290" s="142"/>
      <c r="AA290" s="153"/>
      <c r="AB290" s="142"/>
      <c r="AC290" s="142" t="s">
        <v>954</v>
      </c>
      <c r="AD290" s="142"/>
      <c r="AE290" s="142"/>
      <c r="AF290" s="154">
        <f t="shared" si="32"/>
        <v>1</v>
      </c>
      <c r="AG290" s="155"/>
      <c r="AH290" s="155" t="b">
        <f t="shared" si="31"/>
        <v>1</v>
      </c>
      <c r="AI290" s="156"/>
      <c r="AJ290" s="158"/>
      <c r="AK290" s="156"/>
    </row>
    <row r="291" spans="1:37" s="157" customFormat="1" ht="44.25" customHeight="1" thickBot="1" x14ac:dyDescent="0.3">
      <c r="A291" s="142">
        <v>29984</v>
      </c>
      <c r="B291" s="142">
        <v>2018</v>
      </c>
      <c r="C291" s="142">
        <v>29984</v>
      </c>
      <c r="D291" s="142">
        <v>19</v>
      </c>
      <c r="E291" s="143" t="str">
        <f>IF(D291=1,'Tipo '!$B$2,IF(D291=2,'Tipo '!$B$3,IF(D291=3,'Tipo '!$B$4,IF(D291=4,'Tipo '!$B$5,IF(D291=5,'Tipo '!$B$6,IF(D291=6,'Tipo '!$B$7,IF(D291=7,'Tipo '!$B$8,IF(D291=8,'Tipo '!$B$9,IF(D291=9,'Tipo '!$B$10,IF(D291=10,'Tipo '!$B$11,IF(D291=11,'Tipo '!$B$12,IF(D291=12,'Tipo '!$B$13,IF(D291=13,'Tipo '!$B$14,IF(D291=14,'Tipo '!$B$15,IF(D291=15,'Tipo '!$B$16,IF(D291=16,'Tipo '!$B$17,IF(D291=17,'Tipo '!$B$18,IF(D291=18,'Tipo '!$B$19,IF(D291=19,'Tipo '!$B$20,IF(D291=20,'Tipo '!$B$21,"No ha seleccionado un tipo de contrato válido"))))))))))))))))))))</f>
        <v>OTROS</v>
      </c>
      <c r="F291" s="143" t="s">
        <v>108</v>
      </c>
      <c r="G291" s="143" t="s">
        <v>124</v>
      </c>
      <c r="H291" s="144" t="s">
        <v>769</v>
      </c>
      <c r="I291" s="144" t="s">
        <v>162</v>
      </c>
      <c r="J291" s="145">
        <v>0</v>
      </c>
      <c r="K291" s="146" t="str">
        <f>IF(J291=1,'Equivalencia BH-BMPT'!$D$2,IF(J291=2,'Equivalencia BH-BMPT'!$D$3,IF(J291=3,'Equivalencia BH-BMPT'!$D$4,IF(J291=4,'Equivalencia BH-BMPT'!$D$5,IF(J291=5,'Equivalencia BH-BMPT'!$D$6,IF(J291=6,'Equivalencia BH-BMPT'!$D$7,IF(J291=7,'Equivalencia BH-BMPT'!$D$8,IF(J291=8,'Equivalencia BH-BMPT'!$D$9,IF(J291=9,'Equivalencia BH-BMPT'!$D$10,IF(J291=10,'Equivalencia BH-BMPT'!$D$11,IF(J291=11,'Equivalencia BH-BMPT'!$D$12,IF(J291=12,'Equivalencia BH-BMPT'!$D$13,IF(J291=13,'Equivalencia BH-BMPT'!$D$14,IF(J291=14,'Equivalencia BH-BMPT'!$D$15,IF(J291=15,'Equivalencia BH-BMPT'!$D$16,IF(J291=16,'Equivalencia BH-BMPT'!$D$17,IF(J291=17,'Equivalencia BH-BMPT'!$D$18,IF(J291=18,'Equivalencia BH-BMPT'!$D$19,IF(J291=19,'Equivalencia BH-BMPT'!$D$20,IF(J291=20,'Equivalencia BH-BMPT'!$D$21,IF(J291=21,'Equivalencia BH-BMPT'!$D$22,IF(J291=22,'Equivalencia BH-BMPT'!$D$23,IF(J291=23,'Equivalencia BH-BMPT'!#REF!,IF(J291=24,'Equivalencia BH-BMPT'!$D$25,IF(J291=25,'Equivalencia BH-BMPT'!$D$26,IF(J291=26,'Equivalencia BH-BMPT'!$D$27,IF(J291=27,'Equivalencia BH-BMPT'!$D$28,IF(J291=28,'Equivalencia BH-BMPT'!$D$29,IF(J291=29,'Equivalencia BH-BMPT'!$D$30,IF(J291=30,'Equivalencia BH-BMPT'!$D$31,IF(J291=31,'Equivalencia BH-BMPT'!$D$32,IF(J291=32,'Equivalencia BH-BMPT'!$D$33,IF(J291=33,'Equivalencia BH-BMPT'!$D$34,IF(J291=34,'Equivalencia BH-BMPT'!$D$35,IF(J291=35,'Equivalencia BH-BMPT'!$D$36,IF(J291=36,'Equivalencia BH-BMPT'!$D$37,IF(J291=37,'Equivalencia BH-BMPT'!$D$38,IF(J291=38,'Equivalencia BH-BMPT'!#REF!,IF(J291=39,'Equivalencia BH-BMPT'!$D$40,IF(J291=40,'Equivalencia BH-BMPT'!$D$41,IF(J291=41,'Equivalencia BH-BMPT'!$D$42,IF(J291=42,'Equivalencia BH-BMPT'!$D$43,IF(J291=43,'Equivalencia BH-BMPT'!$D$44,IF(J291=44,'Equivalencia BH-BMPT'!$D$45,IF(J291=45,'Equivalencia BH-BMPT'!$D$46,"No ha seleccionado un número de programa")))))))))))))))))))))))))))))))))))))))))))))</f>
        <v>No ha seleccionado un número de programa</v>
      </c>
      <c r="L291" s="147" t="s">
        <v>290</v>
      </c>
      <c r="M291" s="142"/>
      <c r="N291" s="148" t="s">
        <v>770</v>
      </c>
      <c r="O291" s="149">
        <v>10970223</v>
      </c>
      <c r="P291" s="150"/>
      <c r="Q291" s="151"/>
      <c r="R291" s="151"/>
      <c r="S291" s="151"/>
      <c r="T291" s="151">
        <f t="shared" si="35"/>
        <v>10970223</v>
      </c>
      <c r="U291" s="149">
        <v>10970223</v>
      </c>
      <c r="V291" s="152">
        <v>43305</v>
      </c>
      <c r="W291" s="152">
        <v>43305</v>
      </c>
      <c r="X291" s="152">
        <v>43360</v>
      </c>
      <c r="Y291" s="142">
        <v>55</v>
      </c>
      <c r="Z291" s="142"/>
      <c r="AA291" s="153"/>
      <c r="AB291" s="142"/>
      <c r="AC291" s="142" t="s">
        <v>954</v>
      </c>
      <c r="AD291" s="142"/>
      <c r="AE291" s="142"/>
      <c r="AF291" s="154">
        <f t="shared" si="32"/>
        <v>1</v>
      </c>
      <c r="AG291" s="155"/>
      <c r="AH291" s="155" t="b">
        <f t="shared" si="31"/>
        <v>1</v>
      </c>
      <c r="AI291" s="156"/>
      <c r="AJ291" s="158"/>
      <c r="AK291" s="156"/>
    </row>
    <row r="292" spans="1:37" s="157" customFormat="1" ht="44.25" customHeight="1" thickBot="1" x14ac:dyDescent="0.3">
      <c r="A292" s="142">
        <v>151</v>
      </c>
      <c r="B292" s="142">
        <v>2017</v>
      </c>
      <c r="C292" s="143" t="s">
        <v>1050</v>
      </c>
      <c r="D292" s="142">
        <v>4</v>
      </c>
      <c r="E292" s="143" t="str">
        <f>IF(D292=1,'Tipo '!$B$2,IF(D292=2,'Tipo '!$B$3,IF(D292=3,'Tipo '!$B$4,IF(D292=4,'Tipo '!$B$5,IF(D292=5,'Tipo '!$B$6,IF(D292=6,'Tipo '!$B$7,IF(D292=7,'Tipo '!$B$8,IF(D292=8,'Tipo '!$B$9,IF(D292=9,'Tipo '!$B$10,IF(D292=10,'Tipo '!$B$11,IF(D292=11,'Tipo '!$B$12,IF(D292=12,'Tipo '!$B$13,IF(D292=13,'Tipo '!$B$14,IF(D292=14,'Tipo '!$B$15,IF(D292=15,'Tipo '!$B$16,IF(D292=16,'Tipo '!$B$17,IF(D292=17,'Tipo '!$B$18,IF(D292=18,'Tipo '!$B$19,IF(D292=19,'Tipo '!$B$20,IF(D292=20,'Tipo '!$B$21,"No ha seleccionado un tipo de contrato válido"))))))))))))))))))))</f>
        <v>CONTRATOS DE PRESTACIÓN DE SERVICIOS</v>
      </c>
      <c r="F292" s="143" t="s">
        <v>104</v>
      </c>
      <c r="G292" s="143" t="s">
        <v>121</v>
      </c>
      <c r="H292" s="144" t="s">
        <v>798</v>
      </c>
      <c r="I292" s="144" t="s">
        <v>163</v>
      </c>
      <c r="J292" s="145">
        <v>45</v>
      </c>
      <c r="K292" s="146" t="str">
        <f>IF(J292=1,'Equivalencia BH-BMPT'!$D$2,IF(J292=2,'Equivalencia BH-BMPT'!$D$3,IF(J292=3,'Equivalencia BH-BMPT'!$D$4,IF(J292=4,'Equivalencia BH-BMPT'!$D$5,IF(J292=5,'Equivalencia BH-BMPT'!$D$6,IF(J292=6,'Equivalencia BH-BMPT'!$D$7,IF(J292=7,'Equivalencia BH-BMPT'!$D$8,IF(J292=8,'Equivalencia BH-BMPT'!$D$9,IF(J292=9,'Equivalencia BH-BMPT'!$D$10,IF(J292=10,'Equivalencia BH-BMPT'!$D$11,IF(J292=11,'Equivalencia BH-BMPT'!$D$12,IF(J292=12,'Equivalencia BH-BMPT'!$D$13,IF(J292=13,'Equivalencia BH-BMPT'!$D$14,IF(J292=14,'Equivalencia BH-BMPT'!$D$15,IF(J292=15,'Equivalencia BH-BMPT'!$D$16,IF(J292=16,'Equivalencia BH-BMPT'!$D$17,IF(J292=17,'Equivalencia BH-BMPT'!$D$18,IF(J292=18,'Equivalencia BH-BMPT'!$D$19,IF(J292=19,'Equivalencia BH-BMPT'!$D$20,IF(J292=20,'Equivalencia BH-BMPT'!$D$21,IF(J292=21,'Equivalencia BH-BMPT'!$D$22,IF(J292=22,'Equivalencia BH-BMPT'!$D$23,IF(J292=23,'Equivalencia BH-BMPT'!#REF!,IF(J292=24,'Equivalencia BH-BMPT'!$D$25,IF(J292=25,'Equivalencia BH-BMPT'!$D$26,IF(J292=26,'Equivalencia BH-BMPT'!$D$27,IF(J292=27,'Equivalencia BH-BMPT'!$D$28,IF(J292=28,'Equivalencia BH-BMPT'!$D$29,IF(J292=29,'Equivalencia BH-BMPT'!$D$30,IF(J292=30,'Equivalencia BH-BMPT'!$D$31,IF(J292=31,'Equivalencia BH-BMPT'!$D$32,IF(J292=32,'Equivalencia BH-BMPT'!$D$33,IF(J292=33,'Equivalencia BH-BMPT'!$D$34,IF(J292=34,'Equivalencia BH-BMPT'!$D$35,IF(J292=35,'Equivalencia BH-BMPT'!$D$36,IF(J292=36,'Equivalencia BH-BMPT'!$D$37,IF(J292=37,'Equivalencia BH-BMPT'!$D$38,IF(J292=38,'Equivalencia BH-BMPT'!#REF!,IF(J292=39,'Equivalencia BH-BMPT'!$D$40,IF(J292=40,'Equivalencia BH-BMPT'!$D$41,IF(J292=41,'Equivalencia BH-BMPT'!$D$42,IF(J292=42,'Equivalencia BH-BMPT'!$D$43,IF(J292=43,'Equivalencia BH-BMPT'!$D$44,IF(J292=44,'Equivalencia BH-BMPT'!$D$45,IF(J292=45,'Equivalencia BH-BMPT'!$D$46,"No ha seleccionado un número de programa")))))))))))))))))))))))))))))))))))))))))))))</f>
        <v>Gobernanza e influencia local, regional e internacional</v>
      </c>
      <c r="L292" s="147" t="s">
        <v>282</v>
      </c>
      <c r="M292" s="142"/>
      <c r="N292" s="148" t="s">
        <v>799</v>
      </c>
      <c r="O292" s="149"/>
      <c r="P292" s="150"/>
      <c r="Q292" s="151"/>
      <c r="R292" s="151">
        <v>1</v>
      </c>
      <c r="S292" s="157">
        <v>5000000</v>
      </c>
      <c r="T292" s="151">
        <f t="shared" ref="T292" si="37">O292+Q292+S292</f>
        <v>5000000</v>
      </c>
      <c r="U292" s="149">
        <v>4500000</v>
      </c>
      <c r="V292" s="152">
        <v>43126</v>
      </c>
      <c r="W292" s="152">
        <v>43126</v>
      </c>
      <c r="X292" s="152">
        <v>43127</v>
      </c>
      <c r="Y292" s="142"/>
      <c r="Z292" s="142">
        <v>1</v>
      </c>
      <c r="AA292" s="153"/>
      <c r="AB292" s="142"/>
      <c r="AC292" s="142"/>
      <c r="AD292" s="142" t="s">
        <v>954</v>
      </c>
      <c r="AE292" s="142"/>
      <c r="AF292" s="154">
        <f t="shared" ref="AF292" si="38">SUM(U292/T292)</f>
        <v>0.9</v>
      </c>
      <c r="AG292" s="155"/>
      <c r="AH292" s="155" t="b">
        <f t="shared" ref="AH292" si="39">IF(I292="Funcionamiento",J292=0,J292="")</f>
        <v>0</v>
      </c>
      <c r="AI292" s="156"/>
      <c r="AJ292" s="158"/>
      <c r="AK292" s="156"/>
    </row>
    <row r="293" spans="1:37" s="157" customFormat="1" ht="44.25" customHeight="1" thickBot="1" x14ac:dyDescent="0.3">
      <c r="A293" s="142"/>
      <c r="B293" s="142">
        <v>2018</v>
      </c>
      <c r="C293" s="143"/>
      <c r="D293" s="142"/>
      <c r="E293" s="143" t="s">
        <v>152</v>
      </c>
      <c r="F293" s="143"/>
      <c r="G293" s="143"/>
      <c r="H293" s="144" t="s">
        <v>152</v>
      </c>
      <c r="I293" s="144" t="s">
        <v>162</v>
      </c>
      <c r="J293" s="145"/>
      <c r="K293" s="146" t="str">
        <f>IF(J293=1,'Equivalencia BH-BMPT'!$D$2,IF(J293=2,'Equivalencia BH-BMPT'!$D$3,IF(J293=3,'Equivalencia BH-BMPT'!$D$4,IF(J293=4,'Equivalencia BH-BMPT'!$D$5,IF(J293=5,'Equivalencia BH-BMPT'!$D$6,IF(J293=6,'Equivalencia BH-BMPT'!$D$7,IF(J293=7,'Equivalencia BH-BMPT'!$D$8,IF(J293=8,'Equivalencia BH-BMPT'!$D$9,IF(J293=9,'Equivalencia BH-BMPT'!$D$10,IF(J293=10,'Equivalencia BH-BMPT'!$D$11,IF(J293=11,'Equivalencia BH-BMPT'!$D$12,IF(J293=12,'Equivalencia BH-BMPT'!$D$13,IF(J293=13,'Equivalencia BH-BMPT'!$D$14,IF(J293=14,'Equivalencia BH-BMPT'!$D$15,IF(J293=15,'Equivalencia BH-BMPT'!$D$16,IF(J293=16,'Equivalencia BH-BMPT'!$D$17,IF(J293=17,'Equivalencia BH-BMPT'!$D$18,IF(J293=18,'Equivalencia BH-BMPT'!$D$19,IF(J293=19,'Equivalencia BH-BMPT'!$D$20,IF(J293=20,'Equivalencia BH-BMPT'!$D$21,IF(J293=21,'Equivalencia BH-BMPT'!$D$22,IF(J293=22,'Equivalencia BH-BMPT'!$D$23,IF(J293=23,'Equivalencia BH-BMPT'!#REF!,IF(J293=24,'Equivalencia BH-BMPT'!$D$25,IF(J293=25,'Equivalencia BH-BMPT'!$D$26,IF(J293=26,'Equivalencia BH-BMPT'!$D$27,IF(J293=27,'Equivalencia BH-BMPT'!$D$28,IF(J293=28,'Equivalencia BH-BMPT'!$D$29,IF(J293=29,'Equivalencia BH-BMPT'!$D$30,IF(J293=30,'Equivalencia BH-BMPT'!$D$31,IF(J293=31,'Equivalencia BH-BMPT'!$D$32,IF(J293=32,'Equivalencia BH-BMPT'!$D$33,IF(J293=33,'Equivalencia BH-BMPT'!$D$34,IF(J293=34,'Equivalencia BH-BMPT'!$D$35,IF(J293=35,'Equivalencia BH-BMPT'!$D$36,IF(J293=36,'Equivalencia BH-BMPT'!$D$37,IF(J293=37,'Equivalencia BH-BMPT'!$D$38,IF(J293=38,'Equivalencia BH-BMPT'!#REF!,IF(J293=39,'Equivalencia BH-BMPT'!$D$40,IF(J293=40,'Equivalencia BH-BMPT'!$D$41,IF(J293=41,'Equivalencia BH-BMPT'!$D$42,IF(J293=42,'Equivalencia BH-BMPT'!$D$43,IF(J293=43,'Equivalencia BH-BMPT'!$D$44,IF(J293=44,'Equivalencia BH-BMPT'!$D$45,IF(J293=45,'Equivalencia BH-BMPT'!$D$46,"No ha seleccionado un número de programa")))))))))))))))))))))))))))))))))))))))))))))</f>
        <v>No ha seleccionado un número de programa</v>
      </c>
      <c r="L293" s="147"/>
      <c r="M293" s="142"/>
      <c r="N293" s="148"/>
      <c r="O293" s="149"/>
      <c r="P293" s="150"/>
      <c r="Q293" s="151"/>
      <c r="R293" s="151"/>
      <c r="S293" s="157">
        <v>197511931</v>
      </c>
      <c r="T293" s="151">
        <f t="shared" si="35"/>
        <v>197511931</v>
      </c>
      <c r="U293" s="149"/>
      <c r="V293" s="152"/>
      <c r="W293" s="152"/>
      <c r="X293" s="152"/>
      <c r="Y293" s="142"/>
      <c r="Z293" s="142"/>
      <c r="AA293" s="153"/>
      <c r="AB293" s="142"/>
      <c r="AC293" s="142"/>
      <c r="AD293" s="142"/>
      <c r="AE293" s="142"/>
      <c r="AF293" s="154">
        <f t="shared" si="32"/>
        <v>0</v>
      </c>
      <c r="AG293" s="155"/>
      <c r="AH293" s="155" t="b">
        <f t="shared" si="31"/>
        <v>1</v>
      </c>
      <c r="AI293" s="156"/>
      <c r="AJ293" s="158"/>
      <c r="AK293" s="156"/>
    </row>
    <row r="294" spans="1:37" s="157" customFormat="1" x14ac:dyDescent="0.25">
      <c r="A294" s="161" t="s">
        <v>22</v>
      </c>
      <c r="B294" s="161"/>
      <c r="C294" s="161"/>
      <c r="D294" s="162" t="s">
        <v>279</v>
      </c>
      <c r="E294" s="163" t="s">
        <v>279</v>
      </c>
      <c r="F294" s="164"/>
      <c r="G294" s="164"/>
      <c r="H294" s="162"/>
      <c r="I294" s="162"/>
      <c r="J294" s="162"/>
      <c r="K294" s="162"/>
      <c r="L294" s="162"/>
      <c r="M294" s="162"/>
      <c r="N294" s="165"/>
      <c r="O294" s="162"/>
      <c r="P294" s="150"/>
      <c r="Q294" s="162"/>
      <c r="R294" s="162"/>
      <c r="S294" s="162"/>
      <c r="T294" s="166"/>
      <c r="U294" s="167"/>
      <c r="V294" s="162"/>
      <c r="W294" s="162"/>
      <c r="X294" s="162"/>
      <c r="Y294" s="162"/>
      <c r="Z294" s="162"/>
      <c r="AA294" s="162"/>
      <c r="AB294" s="162"/>
      <c r="AC294" s="162"/>
      <c r="AD294" s="162"/>
      <c r="AE294" s="162"/>
      <c r="AF294" s="162"/>
      <c r="AI294" s="156"/>
      <c r="AJ294" s="158"/>
      <c r="AK294" s="156"/>
    </row>
    <row r="298" spans="1:37" s="157" customFormat="1" x14ac:dyDescent="0.25">
      <c r="F298" s="168"/>
      <c r="G298" s="168"/>
      <c r="H298" s="168"/>
      <c r="I298" s="168"/>
      <c r="T298" s="155"/>
      <c r="AI298" s="156"/>
      <c r="AK298" s="156"/>
    </row>
    <row r="300" spans="1:37" s="157" customFormat="1" ht="23.25" x14ac:dyDescent="0.35">
      <c r="F300" s="168"/>
      <c r="G300" s="168"/>
      <c r="H300" s="168"/>
      <c r="I300" s="168"/>
      <c r="T300" s="169">
        <f>SUBTOTAL(9,T14:T293)</f>
        <v>77015389467</v>
      </c>
      <c r="U300" s="155"/>
      <c r="AI300" s="156"/>
      <c r="AK300" s="156"/>
    </row>
    <row r="302" spans="1:37" s="157" customFormat="1" x14ac:dyDescent="0.25">
      <c r="F302" s="168"/>
      <c r="G302" s="168"/>
      <c r="H302" s="168"/>
      <c r="I302" s="168"/>
      <c r="AI302" s="156"/>
      <c r="AK302" s="156"/>
    </row>
    <row r="303" spans="1:37" s="157" customFormat="1" x14ac:dyDescent="0.25">
      <c r="F303" s="168"/>
      <c r="G303" s="168"/>
      <c r="H303" s="168"/>
      <c r="I303" s="168"/>
      <c r="AI303" s="156"/>
      <c r="AK303" s="156"/>
    </row>
    <row r="304" spans="1:37" s="157" customFormat="1" x14ac:dyDescent="0.25">
      <c r="F304" s="168"/>
      <c r="G304" s="168"/>
      <c r="H304" s="168"/>
      <c r="I304" s="168"/>
      <c r="AI304" s="156"/>
      <c r="AK304" s="156"/>
    </row>
    <row r="305" spans="6:37" s="157" customFormat="1" x14ac:dyDescent="0.25">
      <c r="F305" s="168"/>
      <c r="G305" s="168"/>
      <c r="H305" s="168"/>
      <c r="I305" s="168"/>
      <c r="AI305" s="156"/>
      <c r="AK305" s="156"/>
    </row>
    <row r="306" spans="6:37" s="157" customFormat="1" x14ac:dyDescent="0.25">
      <c r="F306" s="168"/>
      <c r="G306" s="168"/>
      <c r="H306" s="168"/>
      <c r="I306" s="168"/>
      <c r="AI306" s="156"/>
      <c r="AK306" s="156"/>
    </row>
    <row r="307" spans="6:37" s="157" customFormat="1" x14ac:dyDescent="0.25">
      <c r="F307" s="168"/>
      <c r="G307" s="168"/>
      <c r="H307" s="168"/>
      <c r="I307" s="168"/>
      <c r="T307" s="157">
        <v>2889018</v>
      </c>
      <c r="AI307" s="156"/>
      <c r="AK307" s="156"/>
    </row>
    <row r="308" spans="6:37" s="157" customFormat="1" x14ac:dyDescent="0.25">
      <c r="F308" s="168"/>
      <c r="G308" s="168"/>
      <c r="H308" s="168"/>
      <c r="I308" s="168"/>
      <c r="T308" s="157">
        <v>10970223</v>
      </c>
      <c r="AI308" s="156"/>
      <c r="AK308" s="156"/>
    </row>
  </sheetData>
  <sheetProtection algorithmName="SHA-512" hashValue="LabcO78Pr1YNaL1dbfAkZ4DjjOSb4GDQubum3FOxHvu+hZFWDnKvrKbipA4CMm4nu7677Cu9E0qn8KteR9z+Mw==" saltValue="H2Xg/k3UB1Rpt+zM6bExDg==" spinCount="100000" sheet="1" sort="0" autoFilter="0" pivotTables="0"/>
  <autoFilter ref="A13:AK294"/>
  <mergeCells count="50">
    <mergeCell ref="AA11:AE11"/>
    <mergeCell ref="AF12:AF13"/>
    <mergeCell ref="V12:V13"/>
    <mergeCell ref="W12:W13"/>
    <mergeCell ref="X12:X13"/>
    <mergeCell ref="Y12:Y13"/>
    <mergeCell ref="AB12:AB13"/>
    <mergeCell ref="A10:N10"/>
    <mergeCell ref="O10:U10"/>
    <mergeCell ref="V10:Z10"/>
    <mergeCell ref="M11:N11"/>
    <mergeCell ref="D11:E11"/>
    <mergeCell ref="I11:K11"/>
    <mergeCell ref="C12:C13"/>
    <mergeCell ref="D12:D13"/>
    <mergeCell ref="J12:L12"/>
    <mergeCell ref="A12:A13"/>
    <mergeCell ref="AC12:AC13"/>
    <mergeCell ref="F12:F13"/>
    <mergeCell ref="H12:H13"/>
    <mergeCell ref="M12:N12"/>
    <mergeCell ref="O12:O13"/>
    <mergeCell ref="Q12:Q13"/>
    <mergeCell ref="S12:S13"/>
    <mergeCell ref="T12:T13"/>
    <mergeCell ref="U12:U13"/>
    <mergeCell ref="A2:AF2"/>
    <mergeCell ref="A3:AF3"/>
    <mergeCell ref="A4:D4"/>
    <mergeCell ref="M4:N4"/>
    <mergeCell ref="A5:D5"/>
    <mergeCell ref="J5:K5"/>
    <mergeCell ref="V5:AF5"/>
    <mergeCell ref="U4:AF4"/>
    <mergeCell ref="A6:D6"/>
    <mergeCell ref="J4:K4"/>
    <mergeCell ref="AA10:AE10"/>
    <mergeCell ref="AE12:AE13"/>
    <mergeCell ref="AD12:AD13"/>
    <mergeCell ref="J6:K6"/>
    <mergeCell ref="V6:AF6"/>
    <mergeCell ref="A7:N7"/>
    <mergeCell ref="V7:AF7"/>
    <mergeCell ref="A8:D8"/>
    <mergeCell ref="F8:H8"/>
    <mergeCell ref="J8:N9"/>
    <mergeCell ref="V8:AF8"/>
    <mergeCell ref="A9:D9"/>
    <mergeCell ref="F9:H9"/>
    <mergeCell ref="V9:AF9"/>
  </mergeCells>
  <dataValidations count="13">
    <dataValidation type="custom" allowBlank="1" showInputMessage="1" showErrorMessage="1" sqref="V6:AF6">
      <formula1>Vacio()</formula1>
    </dataValidation>
    <dataValidation type="whole" operator="greaterThan" allowBlank="1" showInputMessage="1" showErrorMessage="1" errorTitle="Error " error="Debe digitar un número sin cáracteres especiales (comas,puntos,guiones,espacios)._x000a_" sqref="S96 S290 T14:T280 U14:U288 O14:P293 U290:U293">
      <formula1>0</formula1>
    </dataValidation>
    <dataValidation type="whole" operator="greaterThan" allowBlank="1" showErrorMessage="1" errorTitle="Error " error="Debe digitar un número sin cáracteres especiales (puntos, comas, guiones, espacios,etc)._x000a_" sqref="S97:S289 S14:S95 S291:S293">
      <formula1>0</formula1>
    </dataValidation>
    <dataValidation type="list" allowBlank="1" showInputMessage="1" showErrorMessage="1" errorTitle="Error " error="Debe seleccionar una opción dentro de la lista_x000a_" sqref="F14:F293">
      <formula1>Mod</formula1>
    </dataValidation>
    <dataValidation type="whole" operator="greaterThan" allowBlank="1" showErrorMessage="1" errorTitle="Error " error="Debe digitar un número entero._x000a_" sqref="Y14:Z293">
      <formula1>0</formula1>
    </dataValidation>
    <dataValidation operator="greaterThan" allowBlank="1" showErrorMessage="1" errorTitle="Error" error="Debe digitar un número._x000a_" sqref="L14:L293"/>
    <dataValidation type="whole" allowBlank="1" showErrorMessage="1" errorTitle="Número de programa incorrecto" error="Debe ingresar el número de programa, para mayor información consulte el instructivo._x000a_" sqref="J14:J293">
      <formula1>0</formula1>
      <formula2>45</formula2>
    </dataValidation>
    <dataValidation type="whole" operator="greaterThan" showErrorMessage="1" errorTitle="Identificación incorrecta" error="El número de identificación no debe contener algún cáracter especial (coma, guión, punto, etc)_x000a_" sqref="M14:M293">
      <formula1>0</formula1>
    </dataValidation>
    <dataValidation type="whole" operator="lessThan" allowBlank="1" showErrorMessage="1" errorTitle="Error" error="Debe ser un número negativo. Ejemplo:-2,000,000_x000a_" sqref="Q14:Q293">
      <formula1>0</formula1>
    </dataValidation>
    <dataValidation type="date" operator="greaterThan" allowBlank="1" showErrorMessage="1" errorTitle="Error" error="Debe introducir una fecha en formato (DD/MM/AAAA)_x000a_" sqref="W14:W167 V14:V168 V170:V172 X14:X172 W169:W172 V174:V175 V178:V293 W174:X293">
      <formula1>18385</formula1>
    </dataValidation>
    <dataValidation showInputMessage="1" showErrorMessage="1" errorTitle="Tipo de contrato no permitido" error="El tipo de contrato debe corresponder a un número. Consulte el instructivo para más información_x000a_" sqref="E14:E293"/>
    <dataValidation type="list" allowBlank="1" showInputMessage="1" showErrorMessage="1" errorTitle="Error" error="Debe seleccionar un item de la lista_x000a_" sqref="I14:I293">
      <formula1>Afectación</formula1>
    </dataValidation>
    <dataValidation type="whole" operator="greaterThan" allowBlank="1" showErrorMessage="1" errorTitle="Error" error="Debe digitar un número sin cáracteres especiales (puntos, comas, guiones, espacios, etc)._x000a__x000a__x000a_" sqref="R14:R293">
      <formula1>0</formula1>
    </dataValidation>
  </dataValidations>
  <hyperlinks>
    <hyperlink ref="V9" r:id="rId1"/>
  </hyperlinks>
  <pageMargins left="0.15748031496062992" right="0.15748031496062992" top="0.74803149606299213" bottom="0.74803149606299213" header="0.31496062992125984" footer="0.31496062992125984"/>
  <pageSetup paperSize="14" scale="43"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1028" r:id="rId5" name="Botón 4">
              <controlPr defaultSize="0" print="0" autoFill="0" autoPict="0" macro="[0]!Prueba2">
                <anchor moveWithCells="1" sizeWithCells="1">
                  <from>
                    <xdr:col>1</xdr:col>
                    <xdr:colOff>161925</xdr:colOff>
                    <xdr:row>294</xdr:row>
                    <xdr:rowOff>85725</xdr:rowOff>
                  </from>
                  <to>
                    <xdr:col>3</xdr:col>
                    <xdr:colOff>390525</xdr:colOff>
                    <xdr:row>297</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errorTitle="Error" error="Debe seleccionar alguna opción de los datos._x000a_">
          <x14:formula1>
            <xm:f>IF(OR(F14='Tipo '!$C$2,F14='Tipo '!$C$4,F14='Tipo '!$C$6,F14='Tipo '!$C$7),'Tipo '!$C$31,IF(F14='Tipo '!$C$5,SeleccionAbreviada,IF(F14='Tipo '!$C$3,ContratacionDirecta,IF(F14='Tipo '!$C$8,RegimenEspecial,""))))</xm:f>
          </x14:formula1>
          <xm:sqref>G14:G293</xm:sqref>
        </x14:dataValidation>
        <x14:dataValidation type="list" allowBlank="1" showInputMessage="1" showErrorMessage="1">
          <x14:formula1>
            <xm:f>'Tipo '!$A$2:$A$21</xm:f>
          </x14:formula1>
          <xm:sqref>D14:D294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A1:C87"/>
  <sheetViews>
    <sheetView showGridLines="0" topLeftCell="A71" zoomScale="115" zoomScaleNormal="115" workbookViewId="0">
      <selection activeCell="B82" sqref="B82"/>
    </sheetView>
  </sheetViews>
  <sheetFormatPr baseColWidth="10" defaultRowHeight="45.75" customHeight="1" x14ac:dyDescent="0.25"/>
  <cols>
    <col min="1" max="1" width="3.28515625" customWidth="1"/>
    <col min="2" max="2" width="27.7109375" customWidth="1"/>
    <col min="3" max="3" width="81.5703125" customWidth="1"/>
  </cols>
  <sheetData>
    <row r="1" spans="1:3" ht="45.75" customHeight="1" x14ac:dyDescent="0.25">
      <c r="A1" s="105" t="s">
        <v>231</v>
      </c>
      <c r="B1" s="105"/>
      <c r="C1" s="105"/>
    </row>
    <row r="2" spans="1:3" ht="24" customHeight="1" x14ac:dyDescent="0.25">
      <c r="A2" s="106" t="s">
        <v>23</v>
      </c>
      <c r="B2" s="107"/>
      <c r="C2" s="107"/>
    </row>
    <row r="3" spans="1:3" ht="45.75" customHeight="1" x14ac:dyDescent="0.25">
      <c r="A3" s="89" t="s">
        <v>169</v>
      </c>
      <c r="B3" s="89"/>
      <c r="C3" s="89"/>
    </row>
    <row r="4" spans="1:3" ht="45.75" customHeight="1" x14ac:dyDescent="0.25">
      <c r="A4" s="89" t="s">
        <v>254</v>
      </c>
      <c r="B4" s="89"/>
      <c r="C4" s="89"/>
    </row>
    <row r="5" spans="1:3" ht="16.5" customHeight="1" x14ac:dyDescent="0.25">
      <c r="A5" s="89" t="s">
        <v>170</v>
      </c>
      <c r="B5" s="89"/>
      <c r="C5" s="89"/>
    </row>
    <row r="6" spans="1:3" ht="18.75" customHeight="1" x14ac:dyDescent="0.25">
      <c r="A6" s="89" t="s">
        <v>24</v>
      </c>
      <c r="B6" s="89"/>
      <c r="C6" s="89"/>
    </row>
    <row r="7" spans="1:3" ht="54.75" customHeight="1" x14ac:dyDescent="0.25">
      <c r="A7" s="89" t="s">
        <v>255</v>
      </c>
      <c r="B7" s="89"/>
      <c r="C7" s="89"/>
    </row>
    <row r="8" spans="1:3" ht="66.75" customHeight="1" x14ac:dyDescent="0.25">
      <c r="A8" s="89" t="s">
        <v>273</v>
      </c>
      <c r="B8" s="89"/>
      <c r="C8" s="89"/>
    </row>
    <row r="9" spans="1:3" ht="69" customHeight="1" x14ac:dyDescent="0.25">
      <c r="A9" s="89" t="s">
        <v>226</v>
      </c>
      <c r="B9" s="89"/>
      <c r="C9" s="89"/>
    </row>
    <row r="10" spans="1:3" ht="47.25" customHeight="1" x14ac:dyDescent="0.25">
      <c r="A10" s="89" t="s">
        <v>240</v>
      </c>
      <c r="B10" s="89"/>
      <c r="C10" s="89"/>
    </row>
    <row r="11" spans="1:3" ht="18" customHeight="1" thickBot="1" x14ac:dyDescent="0.3">
      <c r="A11" s="22"/>
    </row>
    <row r="12" spans="1:3" ht="25.5" customHeight="1" thickBot="1" x14ac:dyDescent="0.3">
      <c r="A12" s="100" t="s">
        <v>171</v>
      </c>
      <c r="B12" s="101"/>
      <c r="C12" s="102"/>
    </row>
    <row r="13" spans="1:3" ht="24.75" customHeight="1" thickBot="1" x14ac:dyDescent="0.3">
      <c r="A13" s="36">
        <v>1</v>
      </c>
      <c r="B13" s="24" t="s">
        <v>25</v>
      </c>
      <c r="C13" s="24" t="s">
        <v>172</v>
      </c>
    </row>
    <row r="14" spans="1:3" ht="22.5" customHeight="1" thickBot="1" x14ac:dyDescent="0.3">
      <c r="A14" s="36">
        <v>2</v>
      </c>
      <c r="B14" s="24" t="s">
        <v>26</v>
      </c>
      <c r="C14" s="24" t="s">
        <v>173</v>
      </c>
    </row>
    <row r="15" spans="1:3" ht="34.5" customHeight="1" thickBot="1" x14ac:dyDescent="0.3">
      <c r="A15" s="36">
        <v>3</v>
      </c>
      <c r="B15" s="24" t="s">
        <v>27</v>
      </c>
      <c r="C15" s="24" t="s">
        <v>228</v>
      </c>
    </row>
    <row r="16" spans="1:3" ht="33" customHeight="1" thickBot="1" x14ac:dyDescent="0.3">
      <c r="A16" s="36">
        <v>4</v>
      </c>
      <c r="B16" s="24" t="s">
        <v>174</v>
      </c>
      <c r="C16" s="24" t="s">
        <v>229</v>
      </c>
    </row>
    <row r="17" spans="1:3" ht="36" customHeight="1" thickBot="1" x14ac:dyDescent="0.3">
      <c r="A17" s="36">
        <v>5</v>
      </c>
      <c r="B17" s="24" t="s">
        <v>28</v>
      </c>
      <c r="C17" s="24" t="s">
        <v>230</v>
      </c>
    </row>
    <row r="18" spans="1:3" ht="32.25" customHeight="1" thickBot="1" x14ac:dyDescent="0.3">
      <c r="A18" s="36">
        <v>6</v>
      </c>
      <c r="B18" s="24" t="s">
        <v>175</v>
      </c>
      <c r="C18" s="24" t="s">
        <v>232</v>
      </c>
    </row>
    <row r="19" spans="1:3" ht="45.75" customHeight="1" thickBot="1" x14ac:dyDescent="0.3">
      <c r="A19" s="36">
        <v>7</v>
      </c>
      <c r="B19" s="24" t="s">
        <v>29</v>
      </c>
      <c r="C19" s="24" t="s">
        <v>256</v>
      </c>
    </row>
    <row r="20" spans="1:3" ht="43.5" customHeight="1" thickBot="1" x14ac:dyDescent="0.3">
      <c r="A20" s="36">
        <v>8</v>
      </c>
      <c r="B20" s="24" t="s">
        <v>176</v>
      </c>
      <c r="C20" s="24" t="s">
        <v>257</v>
      </c>
    </row>
    <row r="21" spans="1:3" ht="45.75" customHeight="1" thickBot="1" x14ac:dyDescent="0.3">
      <c r="A21" s="36">
        <v>9</v>
      </c>
      <c r="B21" s="24" t="s">
        <v>177</v>
      </c>
      <c r="C21" s="24" t="s">
        <v>178</v>
      </c>
    </row>
    <row r="22" spans="1:3" ht="18" customHeight="1" thickBot="1" x14ac:dyDescent="0.3">
      <c r="A22" s="22"/>
    </row>
    <row r="23" spans="1:3" ht="24.75" customHeight="1" thickBot="1" x14ac:dyDescent="0.3">
      <c r="A23" s="100" t="s">
        <v>179</v>
      </c>
      <c r="B23" s="101"/>
      <c r="C23" s="102"/>
    </row>
    <row r="24" spans="1:3" ht="45.75" customHeight="1" x14ac:dyDescent="0.25">
      <c r="A24" s="90">
        <v>1</v>
      </c>
      <c r="B24" s="97" t="s">
        <v>30</v>
      </c>
      <c r="C24" s="37" t="s">
        <v>274</v>
      </c>
    </row>
    <row r="25" spans="1:3" ht="45.75" customHeight="1" thickBot="1" x14ac:dyDescent="0.3">
      <c r="A25" s="103"/>
      <c r="B25" s="99"/>
      <c r="C25" s="24" t="s">
        <v>233</v>
      </c>
    </row>
    <row r="26" spans="1:3" ht="18" customHeight="1" thickBot="1" x14ac:dyDescent="0.3">
      <c r="A26" s="36">
        <v>2</v>
      </c>
      <c r="B26" s="24" t="s">
        <v>55</v>
      </c>
      <c r="C26" s="24" t="s">
        <v>180</v>
      </c>
    </row>
    <row r="27" spans="1:3" ht="27" customHeight="1" thickBot="1" x14ac:dyDescent="0.3">
      <c r="A27" s="36">
        <v>3</v>
      </c>
      <c r="B27" s="38" t="s">
        <v>222</v>
      </c>
      <c r="C27" s="24" t="s">
        <v>234</v>
      </c>
    </row>
    <row r="28" spans="1:3" ht="69" customHeight="1" thickBot="1" x14ac:dyDescent="0.3">
      <c r="A28" s="90">
        <v>4</v>
      </c>
      <c r="B28" s="24" t="s">
        <v>181</v>
      </c>
      <c r="C28" s="38" t="s">
        <v>275</v>
      </c>
    </row>
    <row r="29" spans="1:3" ht="45.75" customHeight="1" thickBot="1" x14ac:dyDescent="0.3">
      <c r="A29" s="91"/>
      <c r="B29" s="24" t="s">
        <v>31</v>
      </c>
      <c r="C29" s="24" t="s">
        <v>182</v>
      </c>
    </row>
    <row r="30" spans="1:3" ht="53.25" customHeight="1" thickBot="1" x14ac:dyDescent="0.3">
      <c r="A30" s="91"/>
      <c r="B30" s="24" t="s">
        <v>32</v>
      </c>
      <c r="C30" s="24" t="s">
        <v>183</v>
      </c>
    </row>
    <row r="31" spans="1:3" ht="45.75" customHeight="1" x14ac:dyDescent="0.25">
      <c r="A31" s="91"/>
      <c r="B31" s="97" t="s">
        <v>33</v>
      </c>
      <c r="C31" s="25" t="s">
        <v>258</v>
      </c>
    </row>
    <row r="32" spans="1:3" ht="27.75" customHeight="1" thickBot="1" x14ac:dyDescent="0.3">
      <c r="A32" s="91"/>
      <c r="B32" s="99"/>
      <c r="C32" s="24" t="s">
        <v>259</v>
      </c>
    </row>
    <row r="33" spans="1:3" ht="45.75" customHeight="1" thickBot="1" x14ac:dyDescent="0.3">
      <c r="A33" s="91"/>
      <c r="B33" s="24" t="s">
        <v>34</v>
      </c>
      <c r="C33" s="24" t="s">
        <v>184</v>
      </c>
    </row>
    <row r="34" spans="1:3" ht="45.75" customHeight="1" thickBot="1" x14ac:dyDescent="0.3">
      <c r="A34" s="91"/>
      <c r="B34" s="24" t="s">
        <v>35</v>
      </c>
      <c r="C34" s="24" t="s">
        <v>185</v>
      </c>
    </row>
    <row r="35" spans="1:3" ht="54.75" customHeight="1" thickBot="1" x14ac:dyDescent="0.3">
      <c r="A35" s="91"/>
      <c r="B35" s="24" t="s">
        <v>36</v>
      </c>
      <c r="C35" s="24" t="s">
        <v>186</v>
      </c>
    </row>
    <row r="36" spans="1:3" s="1" customFormat="1" ht="45.75" customHeight="1" thickBot="1" x14ac:dyDescent="0.3">
      <c r="A36" s="91"/>
      <c r="B36" s="24" t="s">
        <v>37</v>
      </c>
      <c r="C36" s="24" t="s">
        <v>187</v>
      </c>
    </row>
    <row r="37" spans="1:3" s="1" customFormat="1" ht="32.25" customHeight="1" thickBot="1" x14ac:dyDescent="0.3">
      <c r="A37" s="91"/>
      <c r="B37" s="24" t="s">
        <v>38</v>
      </c>
      <c r="C37" s="24" t="s">
        <v>260</v>
      </c>
    </row>
    <row r="38" spans="1:3" s="1" customFormat="1" ht="33" customHeight="1" thickBot="1" x14ac:dyDescent="0.3">
      <c r="A38" s="91"/>
      <c r="B38" s="24" t="s">
        <v>39</v>
      </c>
      <c r="C38" s="24" t="s">
        <v>261</v>
      </c>
    </row>
    <row r="39" spans="1:3" ht="56.25" customHeight="1" thickBot="1" x14ac:dyDescent="0.3">
      <c r="A39" s="91"/>
      <c r="B39" s="24" t="s">
        <v>40</v>
      </c>
      <c r="C39" s="24" t="s">
        <v>188</v>
      </c>
    </row>
    <row r="40" spans="1:3" ht="41.25" customHeight="1" thickBot="1" x14ac:dyDescent="0.3">
      <c r="A40" s="91"/>
      <c r="B40" s="24" t="s">
        <v>41</v>
      </c>
      <c r="C40" s="24" t="s">
        <v>189</v>
      </c>
    </row>
    <row r="41" spans="1:3" ht="27" customHeight="1" thickBot="1" x14ac:dyDescent="0.3">
      <c r="A41" s="91"/>
      <c r="B41" s="24" t="s">
        <v>42</v>
      </c>
      <c r="C41" s="24" t="s">
        <v>262</v>
      </c>
    </row>
    <row r="42" spans="1:3" ht="33" customHeight="1" thickBot="1" x14ac:dyDescent="0.3">
      <c r="A42" s="91"/>
      <c r="B42" s="24" t="s">
        <v>43</v>
      </c>
      <c r="C42" s="24" t="s">
        <v>190</v>
      </c>
    </row>
    <row r="43" spans="1:3" ht="105.75" customHeight="1" thickBot="1" x14ac:dyDescent="0.3">
      <c r="A43" s="91"/>
      <c r="B43" s="24" t="s">
        <v>44</v>
      </c>
      <c r="C43" s="24" t="s">
        <v>263</v>
      </c>
    </row>
    <row r="44" spans="1:3" ht="45.75" customHeight="1" thickBot="1" x14ac:dyDescent="0.3">
      <c r="A44" s="91"/>
      <c r="B44" s="24" t="s">
        <v>45</v>
      </c>
      <c r="C44" s="24" t="s">
        <v>191</v>
      </c>
    </row>
    <row r="45" spans="1:3" ht="59.25" customHeight="1" thickBot="1" x14ac:dyDescent="0.3">
      <c r="A45" s="91"/>
      <c r="B45" s="24" t="s">
        <v>46</v>
      </c>
      <c r="C45" s="24" t="s">
        <v>192</v>
      </c>
    </row>
    <row r="46" spans="1:3" ht="55.5" customHeight="1" x14ac:dyDescent="0.25">
      <c r="A46" s="91"/>
      <c r="B46" s="25" t="s">
        <v>193</v>
      </c>
      <c r="C46" s="37" t="s">
        <v>276</v>
      </c>
    </row>
    <row r="47" spans="1:3" ht="32.25" customHeight="1" x14ac:dyDescent="0.25">
      <c r="A47" s="92"/>
      <c r="B47" s="35" t="s">
        <v>47</v>
      </c>
      <c r="C47" s="35" t="s">
        <v>194</v>
      </c>
    </row>
    <row r="48" spans="1:3" ht="15.75" customHeight="1" x14ac:dyDescent="0.25">
      <c r="A48" s="92"/>
      <c r="B48" s="35" t="s">
        <v>48</v>
      </c>
      <c r="C48" s="35" t="s">
        <v>49</v>
      </c>
    </row>
    <row r="49" spans="1:3" ht="30" customHeight="1" thickBot="1" x14ac:dyDescent="0.3">
      <c r="A49" s="93"/>
      <c r="B49" s="35" t="s">
        <v>238</v>
      </c>
      <c r="C49" s="35" t="s">
        <v>239</v>
      </c>
    </row>
    <row r="50" spans="1:3" ht="51.75" customHeight="1" x14ac:dyDescent="0.25">
      <c r="A50" s="104">
        <v>5</v>
      </c>
      <c r="B50" s="89" t="s">
        <v>7</v>
      </c>
      <c r="C50" s="39" t="s">
        <v>277</v>
      </c>
    </row>
    <row r="51" spans="1:3" ht="29.25" customHeight="1" thickBot="1" x14ac:dyDescent="0.3">
      <c r="A51" s="93"/>
      <c r="B51" s="89"/>
      <c r="C51" s="35" t="s">
        <v>195</v>
      </c>
    </row>
    <row r="52" spans="1:3" ht="45.75" customHeight="1" thickBot="1" x14ac:dyDescent="0.3">
      <c r="A52" s="36">
        <v>6</v>
      </c>
      <c r="B52" s="24" t="s">
        <v>103</v>
      </c>
      <c r="C52" s="24" t="s">
        <v>264</v>
      </c>
    </row>
    <row r="53" spans="1:3" ht="23.25" customHeight="1" thickBot="1" x14ac:dyDescent="0.3">
      <c r="A53" s="36">
        <v>7</v>
      </c>
      <c r="B53" s="24" t="s">
        <v>8</v>
      </c>
      <c r="C53" s="24" t="s">
        <v>196</v>
      </c>
    </row>
    <row r="54" spans="1:3" ht="45.75" customHeight="1" thickBot="1" x14ac:dyDescent="0.3">
      <c r="A54" s="90">
        <v>8</v>
      </c>
      <c r="B54" s="24" t="s">
        <v>165</v>
      </c>
      <c r="C54" s="24" t="s">
        <v>197</v>
      </c>
    </row>
    <row r="55" spans="1:3" ht="27.75" customHeight="1" x14ac:dyDescent="0.25">
      <c r="A55" s="91"/>
      <c r="B55" s="97" t="s">
        <v>198</v>
      </c>
      <c r="C55" s="25" t="s">
        <v>265</v>
      </c>
    </row>
    <row r="56" spans="1:3" ht="69" customHeight="1" thickBot="1" x14ac:dyDescent="0.3">
      <c r="A56" s="103"/>
      <c r="B56" s="99"/>
      <c r="C56" s="24" t="s">
        <v>241</v>
      </c>
    </row>
    <row r="57" spans="1:3" ht="72.75" customHeight="1" thickBot="1" x14ac:dyDescent="0.3">
      <c r="A57" s="36">
        <v>9</v>
      </c>
      <c r="B57" s="24" t="s">
        <v>199</v>
      </c>
      <c r="C57" s="24" t="s">
        <v>266</v>
      </c>
    </row>
    <row r="58" spans="1:3" ht="29.25" customHeight="1" thickBot="1" x14ac:dyDescent="0.3">
      <c r="A58" s="90">
        <v>10</v>
      </c>
      <c r="B58" s="24" t="s">
        <v>200</v>
      </c>
      <c r="C58" s="24" t="s">
        <v>201</v>
      </c>
    </row>
    <row r="59" spans="1:3" ht="22.5" customHeight="1" thickBot="1" x14ac:dyDescent="0.3">
      <c r="A59" s="103"/>
      <c r="B59" s="24" t="s">
        <v>202</v>
      </c>
      <c r="C59" s="24" t="s">
        <v>203</v>
      </c>
    </row>
    <row r="60" spans="1:3" ht="22.5" customHeight="1" thickBot="1" x14ac:dyDescent="0.3">
      <c r="A60" s="22"/>
    </row>
    <row r="61" spans="1:3" ht="28.5" customHeight="1" thickBot="1" x14ac:dyDescent="0.3">
      <c r="A61" s="100" t="s">
        <v>204</v>
      </c>
      <c r="B61" s="101"/>
      <c r="C61" s="102"/>
    </row>
    <row r="62" spans="1:3" ht="31.5" customHeight="1" x14ac:dyDescent="0.25">
      <c r="A62" s="94">
        <v>11</v>
      </c>
      <c r="B62" s="97" t="s">
        <v>205</v>
      </c>
      <c r="C62" s="25" t="s">
        <v>235</v>
      </c>
    </row>
    <row r="63" spans="1:3" ht="28.5" customHeight="1" x14ac:dyDescent="0.25">
      <c r="A63" s="95"/>
      <c r="B63" s="98"/>
      <c r="C63" s="25" t="s">
        <v>267</v>
      </c>
    </row>
    <row r="64" spans="1:3" ht="23.25" customHeight="1" thickBot="1" x14ac:dyDescent="0.3">
      <c r="A64" s="96"/>
      <c r="B64" s="99"/>
      <c r="C64" s="24" t="s">
        <v>206</v>
      </c>
    </row>
    <row r="65" spans="1:3" ht="27.75" customHeight="1" x14ac:dyDescent="0.25">
      <c r="A65" s="94">
        <v>12</v>
      </c>
      <c r="B65" s="97" t="s">
        <v>207</v>
      </c>
      <c r="C65" s="25" t="s">
        <v>208</v>
      </c>
    </row>
    <row r="66" spans="1:3" ht="23.25" customHeight="1" thickBot="1" x14ac:dyDescent="0.3">
      <c r="A66" s="96"/>
      <c r="B66" s="99"/>
      <c r="C66" s="24" t="s">
        <v>209</v>
      </c>
    </row>
    <row r="67" spans="1:3" ht="30.75" customHeight="1" thickBot="1" x14ac:dyDescent="0.3">
      <c r="A67" s="23">
        <v>13</v>
      </c>
      <c r="B67" s="24" t="s">
        <v>126</v>
      </c>
      <c r="C67" s="24" t="s">
        <v>242</v>
      </c>
    </row>
    <row r="68" spans="1:3" ht="31.5" customHeight="1" thickBot="1" x14ac:dyDescent="0.3">
      <c r="A68" s="23">
        <v>14</v>
      </c>
      <c r="B68" s="24" t="s">
        <v>210</v>
      </c>
      <c r="C68" s="24" t="s">
        <v>243</v>
      </c>
    </row>
    <row r="69" spans="1:3" ht="31.5" customHeight="1" thickBot="1" x14ac:dyDescent="0.3">
      <c r="A69" s="26">
        <v>15</v>
      </c>
      <c r="B69" s="27" t="s">
        <v>218</v>
      </c>
      <c r="C69" s="27" t="s">
        <v>268</v>
      </c>
    </row>
    <row r="70" spans="1:3" ht="39.75" customHeight="1" x14ac:dyDescent="0.25">
      <c r="A70" s="94">
        <v>16</v>
      </c>
      <c r="B70" s="97" t="s">
        <v>50</v>
      </c>
      <c r="C70" s="25" t="s">
        <v>219</v>
      </c>
    </row>
    <row r="71" spans="1:3" ht="58.5" customHeight="1" x14ac:dyDescent="0.25">
      <c r="A71" s="95"/>
      <c r="B71" s="98"/>
      <c r="C71" s="25" t="s">
        <v>269</v>
      </c>
    </row>
    <row r="72" spans="1:3" ht="43.5" customHeight="1" x14ac:dyDescent="0.25">
      <c r="A72" s="95"/>
      <c r="B72" s="98"/>
      <c r="C72" s="25" t="s">
        <v>252</v>
      </c>
    </row>
    <row r="73" spans="1:3" ht="31.5" customHeight="1" thickBot="1" x14ac:dyDescent="0.3">
      <c r="A73" s="96"/>
      <c r="B73" s="99"/>
      <c r="C73" s="24" t="s">
        <v>220</v>
      </c>
    </row>
    <row r="74" spans="1:3" ht="42" customHeight="1" thickBot="1" x14ac:dyDescent="0.3">
      <c r="A74" s="23">
        <v>17</v>
      </c>
      <c r="B74" s="24" t="s">
        <v>51</v>
      </c>
      <c r="C74" s="38" t="s">
        <v>278</v>
      </c>
    </row>
    <row r="75" spans="1:3" ht="18.75" customHeight="1" thickBot="1" x14ac:dyDescent="0.3">
      <c r="A75" s="22"/>
    </row>
    <row r="76" spans="1:3" ht="21" customHeight="1" thickBot="1" x14ac:dyDescent="0.3">
      <c r="A76" s="100" t="s">
        <v>211</v>
      </c>
      <c r="B76" s="101"/>
      <c r="C76" s="102"/>
    </row>
    <row r="77" spans="1:3" ht="27" customHeight="1" x14ac:dyDescent="0.25">
      <c r="A77" s="94">
        <v>18</v>
      </c>
      <c r="B77" s="97" t="s">
        <v>52</v>
      </c>
      <c r="C77" s="25" t="s">
        <v>270</v>
      </c>
    </row>
    <row r="78" spans="1:3" ht="28.5" customHeight="1" thickBot="1" x14ac:dyDescent="0.3">
      <c r="A78" s="96"/>
      <c r="B78" s="99"/>
      <c r="C78" s="24" t="s">
        <v>236</v>
      </c>
    </row>
    <row r="79" spans="1:3" ht="27.75" customHeight="1" thickBot="1" x14ac:dyDescent="0.3">
      <c r="A79" s="23">
        <v>19</v>
      </c>
      <c r="B79" s="24" t="s">
        <v>212</v>
      </c>
      <c r="C79" s="24" t="s">
        <v>271</v>
      </c>
    </row>
    <row r="80" spans="1:3" ht="28.5" customHeight="1" thickBot="1" x14ac:dyDescent="0.3">
      <c r="A80" s="23">
        <v>20</v>
      </c>
      <c r="B80" s="24" t="s">
        <v>213</v>
      </c>
      <c r="C80" s="24" t="s">
        <v>272</v>
      </c>
    </row>
    <row r="81" spans="1:3" ht="30" customHeight="1" thickBot="1" x14ac:dyDescent="0.3">
      <c r="A81" s="23">
        <v>21</v>
      </c>
      <c r="B81" s="24" t="s">
        <v>128</v>
      </c>
      <c r="C81" s="24" t="s">
        <v>214</v>
      </c>
    </row>
    <row r="82" spans="1:3" ht="32.25" customHeight="1" thickBot="1" x14ac:dyDescent="0.3">
      <c r="A82" s="23">
        <v>22</v>
      </c>
      <c r="B82" s="24" t="s">
        <v>215</v>
      </c>
      <c r="C82" s="24" t="s">
        <v>216</v>
      </c>
    </row>
    <row r="83" spans="1:3" ht="18" customHeight="1" thickBot="1" x14ac:dyDescent="0.3">
      <c r="A83" s="22"/>
    </row>
    <row r="84" spans="1:3" ht="24" customHeight="1" thickBot="1" x14ac:dyDescent="0.3">
      <c r="A84" s="100" t="s">
        <v>237</v>
      </c>
      <c r="B84" s="101"/>
      <c r="C84" s="102"/>
    </row>
    <row r="85" spans="1:3" ht="32.25" customHeight="1" thickBot="1" x14ac:dyDescent="0.3">
      <c r="A85" s="23">
        <v>23</v>
      </c>
      <c r="B85" s="24" t="s">
        <v>53</v>
      </c>
      <c r="C85" s="24" t="s">
        <v>217</v>
      </c>
    </row>
    <row r="86" spans="1:3" ht="71.25" customHeight="1" thickBot="1" x14ac:dyDescent="0.3">
      <c r="A86" s="23">
        <v>24</v>
      </c>
      <c r="B86" s="24" t="s">
        <v>54</v>
      </c>
      <c r="C86" s="24" t="s">
        <v>253</v>
      </c>
    </row>
    <row r="87" spans="1:3" ht="45.75" customHeight="1" x14ac:dyDescent="0.25">
      <c r="A87" s="22"/>
    </row>
  </sheetData>
  <mergeCells count="32">
    <mergeCell ref="A1:C1"/>
    <mergeCell ref="A76:C76"/>
    <mergeCell ref="A77:A78"/>
    <mergeCell ref="B77:B78"/>
    <mergeCell ref="A84:C84"/>
    <mergeCell ref="A70:A73"/>
    <mergeCell ref="B70:B73"/>
    <mergeCell ref="A65:A66"/>
    <mergeCell ref="B65:B66"/>
    <mergeCell ref="A2:C2"/>
    <mergeCell ref="A4:C4"/>
    <mergeCell ref="A10:C10"/>
    <mergeCell ref="A9:C9"/>
    <mergeCell ref="A8:C8"/>
    <mergeCell ref="A7:C7"/>
    <mergeCell ref="A6:C6"/>
    <mergeCell ref="A3:C3"/>
    <mergeCell ref="A28:A49"/>
    <mergeCell ref="A62:A64"/>
    <mergeCell ref="B62:B64"/>
    <mergeCell ref="A23:C23"/>
    <mergeCell ref="A24:A25"/>
    <mergeCell ref="B24:B25"/>
    <mergeCell ref="B31:B32"/>
    <mergeCell ref="A50:A51"/>
    <mergeCell ref="B50:B51"/>
    <mergeCell ref="A5:C5"/>
    <mergeCell ref="A54:A56"/>
    <mergeCell ref="B55:B56"/>
    <mergeCell ref="A58:A59"/>
    <mergeCell ref="A61:C61"/>
    <mergeCell ref="A12:C12"/>
  </mergeCells>
  <pageMargins left="0.43307086614173229" right="0.70866141732283472" top="0.64177083333333329" bottom="0.74803149606299213" header="0.31496062992125984" footer="0.31496062992125984"/>
  <pageSetup scale="46" fitToHeight="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C1:E57"/>
  <sheetViews>
    <sheetView zoomScale="85" zoomScaleNormal="85" workbookViewId="0">
      <pane ySplit="1" topLeftCell="A2" activePane="bottomLeft" state="frozen"/>
      <selection pane="bottomLeft" activeCell="XFA4" sqref="XFA4"/>
    </sheetView>
  </sheetViews>
  <sheetFormatPr baseColWidth="10" defaultRowHeight="15" x14ac:dyDescent="0.25"/>
  <cols>
    <col min="3" max="3" width="9.5703125" style="6" customWidth="1"/>
    <col min="4" max="4" width="57.140625" style="2" customWidth="1"/>
  </cols>
  <sheetData>
    <row r="1" spans="3:4" ht="16.5" x14ac:dyDescent="0.3">
      <c r="C1" s="5" t="s">
        <v>56</v>
      </c>
      <c r="D1" s="3" t="s">
        <v>57</v>
      </c>
    </row>
    <row r="2" spans="3:4" ht="16.5" x14ac:dyDescent="0.3">
      <c r="C2" s="5">
        <v>1</v>
      </c>
      <c r="D2" s="4" t="s">
        <v>62</v>
      </c>
    </row>
    <row r="3" spans="3:4" ht="16.5" x14ac:dyDescent="0.3">
      <c r="C3" s="5">
        <v>2</v>
      </c>
      <c r="D3" s="4" t="s">
        <v>58</v>
      </c>
    </row>
    <row r="4" spans="3:4" ht="16.5" x14ac:dyDescent="0.3">
      <c r="C4" s="5">
        <v>3</v>
      </c>
      <c r="D4" s="4" t="s">
        <v>67</v>
      </c>
    </row>
    <row r="5" spans="3:4" ht="16.5" x14ac:dyDescent="0.3">
      <c r="C5" s="5">
        <v>4</v>
      </c>
      <c r="D5" s="4" t="s">
        <v>88</v>
      </c>
    </row>
    <row r="6" spans="3:4" ht="16.5" x14ac:dyDescent="0.3">
      <c r="C6" s="5">
        <v>5</v>
      </c>
      <c r="D6" s="4" t="s">
        <v>59</v>
      </c>
    </row>
    <row r="7" spans="3:4" ht="16.5" x14ac:dyDescent="0.3">
      <c r="C7" s="5">
        <v>6</v>
      </c>
      <c r="D7" s="4" t="s">
        <v>64</v>
      </c>
    </row>
    <row r="8" spans="3:4" ht="16.5" x14ac:dyDescent="0.3">
      <c r="C8" s="5">
        <v>7</v>
      </c>
      <c r="D8" s="4" t="s">
        <v>63</v>
      </c>
    </row>
    <row r="9" spans="3:4" ht="16.5" x14ac:dyDescent="0.3">
      <c r="C9" s="5">
        <v>8</v>
      </c>
      <c r="D9" s="4" t="s">
        <v>65</v>
      </c>
    </row>
    <row r="10" spans="3:4" ht="16.5" x14ac:dyDescent="0.3">
      <c r="C10" s="5">
        <v>9</v>
      </c>
      <c r="D10" s="4" t="s">
        <v>60</v>
      </c>
    </row>
    <row r="11" spans="3:4" ht="16.5" x14ac:dyDescent="0.3">
      <c r="C11" s="5">
        <v>10</v>
      </c>
      <c r="D11" s="4" t="s">
        <v>61</v>
      </c>
    </row>
    <row r="12" spans="3:4" ht="33" x14ac:dyDescent="0.3">
      <c r="C12" s="5">
        <v>11</v>
      </c>
      <c r="D12" s="4" t="s">
        <v>74</v>
      </c>
    </row>
    <row r="13" spans="3:4" ht="33" x14ac:dyDescent="0.3">
      <c r="C13" s="5">
        <v>12</v>
      </c>
      <c r="D13" s="4" t="s">
        <v>66</v>
      </c>
    </row>
    <row r="14" spans="3:4" ht="16.5" x14ac:dyDescent="0.3">
      <c r="C14" s="5">
        <v>13</v>
      </c>
      <c r="D14" s="4" t="s">
        <v>80</v>
      </c>
    </row>
    <row r="15" spans="3:4" ht="16.5" x14ac:dyDescent="0.3">
      <c r="C15" s="5">
        <v>14</v>
      </c>
      <c r="D15" s="4" t="s">
        <v>81</v>
      </c>
    </row>
    <row r="16" spans="3:4" ht="16.5" x14ac:dyDescent="0.3">
      <c r="C16" s="5">
        <v>15</v>
      </c>
      <c r="D16" s="4" t="s">
        <v>83</v>
      </c>
    </row>
    <row r="17" spans="3:4" ht="16.5" x14ac:dyDescent="0.3">
      <c r="C17" s="5">
        <v>16</v>
      </c>
      <c r="D17" s="4" t="s">
        <v>69</v>
      </c>
    </row>
    <row r="18" spans="3:4" ht="16.5" x14ac:dyDescent="0.3">
      <c r="C18" s="5">
        <v>17</v>
      </c>
      <c r="D18" s="4" t="s">
        <v>90</v>
      </c>
    </row>
    <row r="19" spans="3:4" ht="16.5" x14ac:dyDescent="0.3">
      <c r="C19" s="5">
        <v>18</v>
      </c>
      <c r="D19" s="4" t="s">
        <v>89</v>
      </c>
    </row>
    <row r="20" spans="3:4" ht="16.5" x14ac:dyDescent="0.3">
      <c r="C20" s="5">
        <v>19</v>
      </c>
      <c r="D20" s="4" t="s">
        <v>96</v>
      </c>
    </row>
    <row r="21" spans="3:4" ht="33" x14ac:dyDescent="0.3">
      <c r="C21" s="5">
        <v>20</v>
      </c>
      <c r="D21" s="4" t="s">
        <v>68</v>
      </c>
    </row>
    <row r="22" spans="3:4" ht="16.5" x14ac:dyDescent="0.3">
      <c r="C22" s="5">
        <v>21</v>
      </c>
      <c r="D22" s="4" t="s">
        <v>72</v>
      </c>
    </row>
    <row r="23" spans="3:4" ht="16.5" x14ac:dyDescent="0.3">
      <c r="C23" s="5">
        <v>22</v>
      </c>
      <c r="D23" s="4" t="s">
        <v>71</v>
      </c>
    </row>
    <row r="24" spans="3:4" ht="16.5" x14ac:dyDescent="0.3">
      <c r="C24" s="5">
        <v>23</v>
      </c>
      <c r="D24" s="4" t="s">
        <v>97</v>
      </c>
    </row>
    <row r="25" spans="3:4" ht="33" x14ac:dyDescent="0.3">
      <c r="C25" s="5">
        <v>24</v>
      </c>
      <c r="D25" s="4" t="s">
        <v>70</v>
      </c>
    </row>
    <row r="26" spans="3:4" ht="19.5" customHeight="1" x14ac:dyDescent="0.3">
      <c r="C26" s="5">
        <v>25</v>
      </c>
      <c r="D26" s="4" t="s">
        <v>73</v>
      </c>
    </row>
    <row r="27" spans="3:4" ht="19.5" customHeight="1" x14ac:dyDescent="0.3">
      <c r="C27" s="5">
        <v>26</v>
      </c>
      <c r="D27" s="4" t="s">
        <v>84</v>
      </c>
    </row>
    <row r="28" spans="3:4" ht="19.5" customHeight="1" x14ac:dyDescent="0.3">
      <c r="C28" s="5">
        <v>27</v>
      </c>
      <c r="D28" s="4" t="s">
        <v>86</v>
      </c>
    </row>
    <row r="29" spans="3:4" ht="19.5" customHeight="1" x14ac:dyDescent="0.3">
      <c r="C29" s="5">
        <v>28</v>
      </c>
      <c r="D29" s="4" t="s">
        <v>82</v>
      </c>
    </row>
    <row r="30" spans="3:4" ht="19.5" customHeight="1" x14ac:dyDescent="0.3">
      <c r="C30" s="5">
        <v>29</v>
      </c>
      <c r="D30" s="4" t="s">
        <v>93</v>
      </c>
    </row>
    <row r="31" spans="3:4" ht="19.5" customHeight="1" x14ac:dyDescent="0.3">
      <c r="C31" s="5">
        <v>30</v>
      </c>
      <c r="D31" s="4" t="s">
        <v>85</v>
      </c>
    </row>
    <row r="32" spans="3:4" ht="33" x14ac:dyDescent="0.3">
      <c r="C32" s="5">
        <v>31</v>
      </c>
      <c r="D32" s="4" t="s">
        <v>76</v>
      </c>
    </row>
    <row r="33" spans="3:4" ht="16.5" x14ac:dyDescent="0.3">
      <c r="C33" s="5">
        <v>32</v>
      </c>
      <c r="D33" s="4" t="s">
        <v>79</v>
      </c>
    </row>
    <row r="34" spans="3:4" ht="16.5" x14ac:dyDescent="0.3">
      <c r="C34" s="5">
        <v>33</v>
      </c>
      <c r="D34" s="4" t="s">
        <v>78</v>
      </c>
    </row>
    <row r="35" spans="3:4" ht="33" x14ac:dyDescent="0.3">
      <c r="C35" s="5">
        <v>34</v>
      </c>
      <c r="D35" s="4" t="s">
        <v>99</v>
      </c>
    </row>
    <row r="36" spans="3:4" ht="16.5" x14ac:dyDescent="0.3">
      <c r="C36" s="5">
        <v>35</v>
      </c>
      <c r="D36" s="4" t="s">
        <v>77</v>
      </c>
    </row>
    <row r="37" spans="3:4" ht="16.5" x14ac:dyDescent="0.3">
      <c r="C37" s="5">
        <v>36</v>
      </c>
      <c r="D37" s="4" t="s">
        <v>100</v>
      </c>
    </row>
    <row r="38" spans="3:4" ht="33" x14ac:dyDescent="0.3">
      <c r="C38" s="5">
        <v>37</v>
      </c>
      <c r="D38" s="4" t="s">
        <v>102</v>
      </c>
    </row>
    <row r="39" spans="3:4" ht="16.5" x14ac:dyDescent="0.3">
      <c r="C39" s="5">
        <v>38</v>
      </c>
      <c r="D39" s="4" t="s">
        <v>87</v>
      </c>
    </row>
    <row r="40" spans="3:4" ht="16.5" x14ac:dyDescent="0.3">
      <c r="C40" s="5">
        <v>39</v>
      </c>
      <c r="D40" s="4" t="s">
        <v>91</v>
      </c>
    </row>
    <row r="41" spans="3:4" ht="16.5" x14ac:dyDescent="0.3">
      <c r="C41" s="5">
        <v>40</v>
      </c>
      <c r="D41" s="4" t="s">
        <v>92</v>
      </c>
    </row>
    <row r="42" spans="3:4" ht="16.5" x14ac:dyDescent="0.3">
      <c r="C42" s="5">
        <v>41</v>
      </c>
      <c r="D42" s="4" t="s">
        <v>75</v>
      </c>
    </row>
    <row r="43" spans="3:4" ht="16.5" x14ac:dyDescent="0.3">
      <c r="C43" s="5">
        <v>42</v>
      </c>
      <c r="D43" s="4" t="s">
        <v>95</v>
      </c>
    </row>
    <row r="44" spans="3:4" ht="16.5" x14ac:dyDescent="0.3">
      <c r="C44" s="5">
        <v>43</v>
      </c>
      <c r="D44" s="4" t="s">
        <v>98</v>
      </c>
    </row>
    <row r="45" spans="3:4" ht="16.5" x14ac:dyDescent="0.3">
      <c r="C45" s="5">
        <v>44</v>
      </c>
      <c r="D45" s="4" t="s">
        <v>101</v>
      </c>
    </row>
    <row r="46" spans="3:4" ht="16.5" x14ac:dyDescent="0.3">
      <c r="C46" s="5">
        <v>45</v>
      </c>
      <c r="D46" s="4" t="s">
        <v>94</v>
      </c>
    </row>
    <row r="49" spans="4:5" ht="15" customHeight="1" x14ac:dyDescent="0.25"/>
    <row r="50" spans="4:5" ht="15" customHeight="1" x14ac:dyDescent="0.25"/>
    <row r="51" spans="4:5" ht="15" customHeight="1" x14ac:dyDescent="0.25"/>
    <row r="52" spans="4:5" ht="15" customHeight="1" x14ac:dyDescent="0.25"/>
    <row r="53" spans="4:5" ht="15" customHeight="1" x14ac:dyDescent="0.25"/>
    <row r="54" spans="4:5" ht="15" customHeight="1" x14ac:dyDescent="0.25">
      <c r="D54" s="18"/>
      <c r="E54" s="19"/>
    </row>
    <row r="55" spans="4:5" ht="16.5" x14ac:dyDescent="0.3">
      <c r="D55" s="20"/>
      <c r="E55" s="19"/>
    </row>
    <row r="56" spans="4:5" ht="16.5" x14ac:dyDescent="0.3">
      <c r="D56" s="20"/>
      <c r="E56" s="19"/>
    </row>
    <row r="57" spans="4:5" x14ac:dyDescent="0.25">
      <c r="D57" s="18"/>
      <c r="E57" s="19"/>
    </row>
  </sheetData>
  <autoFilter ref="C1:E54"/>
  <sortState ref="C2:D54">
    <sortCondition ref="C2:C54"/>
  </sortSt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E31"/>
  <sheetViews>
    <sheetView workbookViewId="0">
      <selection activeCell="A20" sqref="A20"/>
    </sheetView>
  </sheetViews>
  <sheetFormatPr baseColWidth="10" defaultRowHeight="15" x14ac:dyDescent="0.25"/>
  <cols>
    <col min="2" max="2" width="104" customWidth="1"/>
    <col min="3" max="3" width="35.28515625" customWidth="1"/>
  </cols>
  <sheetData>
    <row r="1" spans="1:5" x14ac:dyDescent="0.25">
      <c r="C1" s="30" t="s">
        <v>7</v>
      </c>
      <c r="D1" s="21" t="s">
        <v>168</v>
      </c>
    </row>
    <row r="2" spans="1:5" ht="15" customHeight="1" thickBot="1" x14ac:dyDescent="0.3">
      <c r="A2">
        <v>1</v>
      </c>
      <c r="B2" s="12" t="s">
        <v>135</v>
      </c>
      <c r="C2" s="28" t="s">
        <v>223</v>
      </c>
      <c r="D2" s="16" t="s">
        <v>162</v>
      </c>
      <c r="E2" s="12"/>
    </row>
    <row r="3" spans="1:5" ht="15" customHeight="1" x14ac:dyDescent="0.25">
      <c r="A3">
        <v>2</v>
      </c>
      <c r="B3" s="13" t="s">
        <v>136</v>
      </c>
      <c r="C3" s="29" t="s">
        <v>107</v>
      </c>
      <c r="D3" s="16" t="s">
        <v>163</v>
      </c>
      <c r="E3" s="8"/>
    </row>
    <row r="4" spans="1:5" ht="15" customHeight="1" x14ac:dyDescent="0.25">
      <c r="A4">
        <v>3</v>
      </c>
      <c r="B4" s="7" t="s">
        <v>137</v>
      </c>
      <c r="C4" s="29" t="s">
        <v>104</v>
      </c>
      <c r="D4" s="16" t="s">
        <v>164</v>
      </c>
      <c r="E4" s="8"/>
    </row>
    <row r="5" spans="1:5" ht="15" customHeight="1" x14ac:dyDescent="0.3">
      <c r="A5">
        <v>4</v>
      </c>
      <c r="B5" s="14" t="s">
        <v>138</v>
      </c>
      <c r="C5" s="29" t="s">
        <v>108</v>
      </c>
      <c r="D5" s="9"/>
      <c r="E5" s="10"/>
    </row>
    <row r="6" spans="1:5" ht="15" customHeight="1" x14ac:dyDescent="0.25">
      <c r="A6">
        <v>5</v>
      </c>
      <c r="B6" s="11" t="s">
        <v>134</v>
      </c>
      <c r="C6" s="29" t="s">
        <v>105</v>
      </c>
      <c r="D6" s="11"/>
      <c r="E6" s="11"/>
    </row>
    <row r="7" spans="1:5" ht="15" customHeight="1" x14ac:dyDescent="0.25">
      <c r="A7">
        <v>6</v>
      </c>
      <c r="B7" s="11" t="s">
        <v>139</v>
      </c>
      <c r="C7" s="29" t="s">
        <v>106</v>
      </c>
      <c r="D7" s="11"/>
      <c r="E7" s="11"/>
    </row>
    <row r="8" spans="1:5" ht="15" customHeight="1" x14ac:dyDescent="0.25">
      <c r="A8">
        <v>7</v>
      </c>
      <c r="B8" s="11" t="s">
        <v>140</v>
      </c>
      <c r="C8" s="29" t="s">
        <v>120</v>
      </c>
      <c r="D8" s="11"/>
      <c r="E8" s="11"/>
    </row>
    <row r="9" spans="1:5" ht="15" customHeight="1" x14ac:dyDescent="0.25">
      <c r="A9">
        <v>8</v>
      </c>
      <c r="B9" s="11" t="s">
        <v>141</v>
      </c>
      <c r="C9" s="11"/>
      <c r="D9" s="11"/>
      <c r="E9" s="11"/>
    </row>
    <row r="10" spans="1:5" ht="15" customHeight="1" x14ac:dyDescent="0.25">
      <c r="A10">
        <v>9</v>
      </c>
      <c r="B10" s="11" t="s">
        <v>142</v>
      </c>
      <c r="C10" s="12"/>
      <c r="D10" s="11"/>
      <c r="E10" s="11"/>
    </row>
    <row r="11" spans="1:5" ht="15" customHeight="1" x14ac:dyDescent="0.25">
      <c r="A11">
        <v>10</v>
      </c>
      <c r="B11" s="11" t="s">
        <v>143</v>
      </c>
      <c r="C11" s="31" t="s">
        <v>166</v>
      </c>
      <c r="D11" s="11"/>
      <c r="E11" s="11"/>
    </row>
    <row r="12" spans="1:5" ht="15" customHeight="1" x14ac:dyDescent="0.25">
      <c r="A12">
        <v>11</v>
      </c>
      <c r="B12" s="11" t="s">
        <v>144</v>
      </c>
      <c r="C12" s="15" t="s">
        <v>122</v>
      </c>
      <c r="D12" s="11"/>
      <c r="E12" s="11"/>
    </row>
    <row r="13" spans="1:5" ht="15" customHeight="1" x14ac:dyDescent="0.25">
      <c r="A13">
        <v>12</v>
      </c>
      <c r="B13" s="11" t="s">
        <v>145</v>
      </c>
      <c r="C13" s="15" t="s">
        <v>123</v>
      </c>
      <c r="D13" s="11"/>
      <c r="E13" s="11"/>
    </row>
    <row r="14" spans="1:5" ht="15" customHeight="1" x14ac:dyDescent="0.25">
      <c r="A14">
        <v>13</v>
      </c>
      <c r="B14" s="11" t="s">
        <v>146</v>
      </c>
      <c r="C14" s="15" t="s">
        <v>124</v>
      </c>
      <c r="D14" s="11"/>
      <c r="E14" s="11"/>
    </row>
    <row r="15" spans="1:5" ht="15" customHeight="1" x14ac:dyDescent="0.25">
      <c r="A15">
        <v>14</v>
      </c>
      <c r="B15" s="11" t="s">
        <v>147</v>
      </c>
      <c r="C15" s="15" t="s">
        <v>125</v>
      </c>
      <c r="D15" s="11"/>
      <c r="E15" s="11"/>
    </row>
    <row r="16" spans="1:5" ht="15" customHeight="1" x14ac:dyDescent="0.25">
      <c r="A16">
        <v>15</v>
      </c>
      <c r="B16" s="11" t="s">
        <v>148</v>
      </c>
      <c r="C16" s="11"/>
      <c r="D16" s="11"/>
      <c r="E16" s="11"/>
    </row>
    <row r="17" spans="1:5" ht="15" customHeight="1" x14ac:dyDescent="0.25">
      <c r="A17">
        <v>16</v>
      </c>
      <c r="B17" s="11" t="s">
        <v>149</v>
      </c>
      <c r="C17" s="32" t="s">
        <v>167</v>
      </c>
      <c r="D17" s="11"/>
      <c r="E17" s="11"/>
    </row>
    <row r="18" spans="1:5" ht="15" customHeight="1" x14ac:dyDescent="0.25">
      <c r="A18">
        <v>17</v>
      </c>
      <c r="B18" s="11" t="s">
        <v>150</v>
      </c>
      <c r="C18" s="15" t="s">
        <v>109</v>
      </c>
      <c r="D18" s="11"/>
      <c r="E18" s="11"/>
    </row>
    <row r="19" spans="1:5" ht="15" customHeight="1" x14ac:dyDescent="0.25">
      <c r="A19">
        <v>18</v>
      </c>
      <c r="B19" s="11" t="s">
        <v>151</v>
      </c>
      <c r="C19" s="15" t="s">
        <v>110</v>
      </c>
      <c r="D19" s="11"/>
      <c r="E19" s="11"/>
    </row>
    <row r="20" spans="1:5" ht="15" customHeight="1" x14ac:dyDescent="0.25">
      <c r="A20">
        <v>19</v>
      </c>
      <c r="B20" s="11" t="s">
        <v>152</v>
      </c>
      <c r="C20" s="15" t="s">
        <v>111</v>
      </c>
      <c r="D20" s="11"/>
      <c r="E20" s="11"/>
    </row>
    <row r="21" spans="1:5" s="33" customFormat="1" ht="60" x14ac:dyDescent="0.25">
      <c r="A21" s="33">
        <v>20</v>
      </c>
      <c r="B21" s="33" t="s">
        <v>227</v>
      </c>
      <c r="C21" s="34" t="s">
        <v>112</v>
      </c>
    </row>
    <row r="22" spans="1:5" s="33" customFormat="1" ht="30" x14ac:dyDescent="0.25">
      <c r="C22" s="34" t="s">
        <v>113</v>
      </c>
    </row>
    <row r="23" spans="1:5" s="33" customFormat="1" ht="60" x14ac:dyDescent="0.25">
      <c r="C23" s="34" t="s">
        <v>114</v>
      </c>
    </row>
    <row r="24" spans="1:5" s="33" customFormat="1" ht="30" x14ac:dyDescent="0.25">
      <c r="C24" s="34" t="s">
        <v>115</v>
      </c>
    </row>
    <row r="25" spans="1:5" s="33" customFormat="1" ht="75" x14ac:dyDescent="0.25">
      <c r="C25" s="34" t="s">
        <v>116</v>
      </c>
    </row>
    <row r="26" spans="1:5" s="33" customFormat="1" ht="30" x14ac:dyDescent="0.25">
      <c r="C26" s="34" t="s">
        <v>117</v>
      </c>
    </row>
    <row r="27" spans="1:5" s="33" customFormat="1" ht="45" x14ac:dyDescent="0.25">
      <c r="C27" s="34" t="s">
        <v>118</v>
      </c>
    </row>
    <row r="28" spans="1:5" s="33" customFormat="1" x14ac:dyDescent="0.25">
      <c r="C28" s="34"/>
    </row>
    <row r="29" spans="1:5" x14ac:dyDescent="0.25">
      <c r="C29" s="34"/>
    </row>
    <row r="30" spans="1:5" x14ac:dyDescent="0.25">
      <c r="C30" s="15" t="s">
        <v>119</v>
      </c>
    </row>
    <row r="31" spans="1:5" x14ac:dyDescent="0.25">
      <c r="C31" s="17" t="s">
        <v>121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6</vt:i4>
      </vt:variant>
    </vt:vector>
  </HeadingPairs>
  <TitlesOfParts>
    <vt:vector size="10" baseType="lpstr">
      <vt:lpstr>Formato a Dici 31 de 2018</vt:lpstr>
      <vt:lpstr>Instructivo</vt:lpstr>
      <vt:lpstr>Equivalencia BH-BMPT</vt:lpstr>
      <vt:lpstr>Tipo </vt:lpstr>
      <vt:lpstr>Afectación</vt:lpstr>
      <vt:lpstr>ContratacionDirecta</vt:lpstr>
      <vt:lpstr>Mod</vt:lpstr>
      <vt:lpstr>RegimenEspecial</vt:lpstr>
      <vt:lpstr>SeleccionAbreviada</vt:lpstr>
      <vt:lpstr>Vacio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dmorcad</dc:creator>
  <cp:lastModifiedBy>GIO</cp:lastModifiedBy>
  <cp:lastPrinted>2017-10-26T13:33:59Z</cp:lastPrinted>
  <dcterms:created xsi:type="dcterms:W3CDTF">2017-07-18T15:09:18Z</dcterms:created>
  <dcterms:modified xsi:type="dcterms:W3CDTF">2019-03-06T22:45:23Z</dcterms:modified>
</cp:coreProperties>
</file>